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cot-my.sharepoint.com/personal/troy_anderson_ercot_com/Documents/Desktop/Desktop-2021/"/>
    </mc:Choice>
  </mc:AlternateContent>
  <xr:revisionPtr revIDLastSave="192" documentId="8_{313B137F-784B-44B0-93B3-14DBFC13EDB9}" xr6:coauthVersionLast="47" xr6:coauthVersionMax="47" xr10:uidLastSave="{B8543293-A2EE-4841-825B-A78950E75785}"/>
  <bookViews>
    <workbookView xWindow="28815" yWindow="1995" windowWidth="28755" windowHeight="15660" tabRatio="819" xr2:uid="{00000000-000D-0000-FFFF-FFFF00000000}"/>
  </bookViews>
  <sheets>
    <sheet name="Recent Revision Requests" sheetId="6" r:id="rId1"/>
    <sheet name="Summary Info" sheetId="7" r:id="rId2"/>
    <sheet name="Prev List - Complete or Active" sheetId="1" state="hidden" r:id="rId3"/>
    <sheet name="Prev List - Not Started" sheetId="3" state="hidden" r:id="rId4"/>
    <sheet name="New Items - Complete or Active" sheetId="4" state="hidden" r:id="rId5"/>
    <sheet name="New Items - Not Started" sheetId="5" state="hidden" r:id="rId6"/>
  </sheets>
  <definedNames>
    <definedName name="_xlnm._FilterDatabase" localSheetId="4" hidden="1">'New Items - Complete or Active'!$A$2:$Q$14</definedName>
    <definedName name="_xlnm._FilterDatabase" localSheetId="5" hidden="1">'New Items - Not Started'!$A$2:$T$36</definedName>
    <definedName name="_xlnm._FilterDatabase" localSheetId="2" hidden="1">'Prev List - Complete or Active'!$A$2:$Q$12</definedName>
    <definedName name="_xlnm._FilterDatabase" localSheetId="3" hidden="1">'Prev List - Not Started'!$A$2:$U$31</definedName>
    <definedName name="_xlnm._FilterDatabase" localSheetId="0" hidden="1">'Recent Revision Requests'!$C$3:$V$158</definedName>
    <definedName name="All_Rows">'Prev List - Complete or Active'!$2:$12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T6" i="7" l="1"/>
  <c r="T7" i="7"/>
  <c r="T8" i="7"/>
  <c r="T9" i="7"/>
  <c r="T10" i="7"/>
  <c r="T11" i="7"/>
  <c r="T12" i="7"/>
  <c r="T13" i="7"/>
  <c r="T14" i="7"/>
  <c r="T2" i="7"/>
  <c r="T3" i="7"/>
  <c r="T4" i="7"/>
  <c r="T5" i="7"/>
  <c r="Q3" i="7"/>
  <c r="Q4" i="7"/>
  <c r="Q5" i="7"/>
  <c r="Q6" i="7"/>
  <c r="Q7" i="7"/>
  <c r="Q8" i="7"/>
  <c r="Q9" i="7"/>
  <c r="Q10" i="7"/>
  <c r="Q11" i="7"/>
  <c r="Q12" i="7"/>
  <c r="Q13" i="7"/>
  <c r="Q14" i="7"/>
  <c r="Q2" i="7"/>
  <c r="T16" i="7" l="1"/>
  <c r="Q16" i="7"/>
  <c r="N13" i="7" l="1"/>
  <c r="K13" i="7"/>
  <c r="H13" i="7"/>
  <c r="N12" i="7"/>
  <c r="K12" i="7"/>
  <c r="H12" i="7"/>
  <c r="N10" i="7" l="1"/>
  <c r="N11" i="7"/>
  <c r="N14" i="7"/>
  <c r="N4" i="7"/>
  <c r="N5" i="7"/>
  <c r="N6" i="7"/>
  <c r="N7" i="7"/>
  <c r="N8" i="7"/>
  <c r="N9" i="7"/>
  <c r="N3" i="7"/>
  <c r="N2" i="7"/>
  <c r="K3" i="7"/>
  <c r="K4" i="7"/>
  <c r="K5" i="7"/>
  <c r="K6" i="7"/>
  <c r="K7" i="7"/>
  <c r="K8" i="7"/>
  <c r="K9" i="7"/>
  <c r="K10" i="7"/>
  <c r="K11" i="7"/>
  <c r="K14" i="7"/>
  <c r="K2" i="7"/>
  <c r="H14" i="7"/>
  <c r="H2" i="7"/>
  <c r="H3" i="7"/>
  <c r="H4" i="7"/>
  <c r="H6" i="7"/>
  <c r="H7" i="7"/>
  <c r="H8" i="7"/>
  <c r="H9" i="7"/>
  <c r="H10" i="7"/>
  <c r="H11" i="7"/>
  <c r="H5" i="7"/>
  <c r="E7" i="7"/>
  <c r="E6" i="7"/>
  <c r="E5" i="7"/>
  <c r="E4" i="7"/>
  <c r="E3" i="7"/>
  <c r="E2" i="7"/>
  <c r="B3" i="7"/>
  <c r="B4" i="7"/>
  <c r="B5" i="7"/>
  <c r="B6" i="7"/>
  <c r="B2" i="7"/>
  <c r="N16" i="7" l="1"/>
  <c r="K16" i="7"/>
  <c r="H16" i="7"/>
  <c r="B16" i="7"/>
  <c r="E16" i="7"/>
  <c r="K1" i="6"/>
  <c r="P1" i="4" l="1"/>
  <c r="P1" i="5" l="1"/>
  <c r="Q1" i="3"/>
  <c r="P1" i="1"/>
</calcChain>
</file>

<file path=xl/sharedStrings.xml><?xml version="1.0" encoding="utf-8"?>
<sst xmlns="http://schemas.openxmlformats.org/spreadsheetml/2006/main" count="3685" uniqueCount="811">
  <si>
    <t>Complete</t>
  </si>
  <si>
    <t>On Hold</t>
  </si>
  <si>
    <t>Not Started</t>
  </si>
  <si>
    <t>Total</t>
  </si>
  <si>
    <t>ERCOT</t>
  </si>
  <si>
    <t>REVISION REQUEST PRIORITIZATION</t>
  </si>
  <si>
    <t>Start here: Filter on "Not Started" and "On Hold"</t>
  </si>
  <si>
    <t>Group</t>
  </si>
  <si>
    <t>Target Start</t>
  </si>
  <si>
    <t>Category</t>
  </si>
  <si>
    <t>Priority</t>
  </si>
  <si>
    <t>Rank</t>
  </si>
  <si>
    <t>Prioritization Category</t>
  </si>
  <si>
    <t>High / Medium / Low</t>
  </si>
  <si>
    <t>Source Doc</t>
  </si>
  <si>
    <t>Approval Status</t>
  </si>
  <si>
    <t>Approval Date</t>
  </si>
  <si>
    <t>Project Name</t>
  </si>
  <si>
    <t>Project Status</t>
  </si>
  <si>
    <t>IA Budget Range</t>
  </si>
  <si>
    <t>IA Duration Range</t>
  </si>
  <si>
    <t>ERCOT Recommendation</t>
  </si>
  <si>
    <t>Major Impacted System</t>
  </si>
  <si>
    <t>Major Impacted System %</t>
  </si>
  <si>
    <t>% Vendor Required</t>
  </si>
  <si>
    <t>Impacted Systems (Listed on IA)</t>
  </si>
  <si>
    <t>Grid</t>
  </si>
  <si>
    <t>SCR804</t>
  </si>
  <si>
    <t>PPL</t>
  </si>
  <si>
    <t>ERCOT GridGeo Access for Transmission Operators</t>
  </si>
  <si>
    <t>$400k - $600k</t>
  </si>
  <si>
    <t>6 - 12 months</t>
  </si>
  <si>
    <t>N/A</t>
  </si>
  <si>
    <t>Grid Ops Systems</t>
  </si>
  <si>
    <t>Markets</t>
  </si>
  <si>
    <t>NPRR905</t>
  </si>
  <si>
    <t>CRR Balancing Account Resettlement</t>
  </si>
  <si>
    <t>$60k - $80k</t>
  </si>
  <si>
    <t>4 - 6 months</t>
  </si>
  <si>
    <t>S&amp;B</t>
  </si>
  <si>
    <t>Other</t>
  </si>
  <si>
    <t>NPRR902</t>
  </si>
  <si>
    <t>ERCOT Critical Energy Infrastructure Information</t>
  </si>
  <si>
    <t>$150k - $225k</t>
  </si>
  <si>
    <t>6 - 9 months</t>
  </si>
  <si>
    <t>Reporting</t>
  </si>
  <si>
    <t>PGRR070</t>
  </si>
  <si>
    <t>Revised Responsibilities for Performing Geomagnetic Disturbance (GMD) Vulnerability Assessments</t>
  </si>
  <si>
    <t>$100k - $150k</t>
  </si>
  <si>
    <t>12 - 18 months</t>
  </si>
  <si>
    <t>NPRR998</t>
  </si>
  <si>
    <t>ERS Deployment and Recall Messages</t>
  </si>
  <si>
    <t>$15k - $25k</t>
  </si>
  <si>
    <t>3 - 5 months</t>
  </si>
  <si>
    <t>MMS</t>
  </si>
  <si>
    <t>Regulatory</t>
  </si>
  <si>
    <t>1 - Regulatory</t>
  </si>
  <si>
    <t>1 - High</t>
  </si>
  <si>
    <t>NPRR978</t>
  </si>
  <si>
    <t>Alignment with Amendments to PUCT Substantive Rule 25.505</t>
  </si>
  <si>
    <t>$65k-$95k</t>
  </si>
  <si>
    <t>6 - 8 months</t>
  </si>
  <si>
    <t>SCR806</t>
  </si>
  <si>
    <t>Adding QSE and DME Information to Disclosure Reports</t>
  </si>
  <si>
    <t>Revision Requests</t>
  </si>
  <si>
    <t>2 - High Priority</t>
  </si>
  <si>
    <t>NPRR974</t>
  </si>
  <si>
    <t>Capacity Insufficiency Operating Condition Notice (OCN) Transparency</t>
  </si>
  <si>
    <t>$50k-$80k</t>
  </si>
  <si>
    <t>5-7 months</t>
  </si>
  <si>
    <t>Previously flagged as "High Priority"</t>
  </si>
  <si>
    <t>DAIP, MMS, External Public</t>
  </si>
  <si>
    <t>NOGRR195</t>
  </si>
  <si>
    <t>Generator Voltage Control Tolerance Band</t>
  </si>
  <si>
    <t>$30k-$50k</t>
  </si>
  <si>
    <t>4-6 months</t>
  </si>
  <si>
    <t>EMS</t>
  </si>
  <si>
    <t>EMS, BI &amp; Data Analytics</t>
  </si>
  <si>
    <t>4 - Consider When Resources are Available</t>
  </si>
  <si>
    <t>SCR789</t>
  </si>
  <si>
    <t>Update NMMS Topology Processor to PSSE 34 Capability - Phase 1</t>
  </si>
  <si>
    <t>$300k-$450k</t>
  </si>
  <si>
    <t>9-12 months</t>
  </si>
  <si>
    <t>NMMS</t>
  </si>
  <si>
    <t>Update NMMS Topology Processor to PSSE 34 Capability - Phase 2</t>
  </si>
  <si>
    <t>SCR811</t>
  </si>
  <si>
    <t>Integrate Solar (PVGR) Forecasts and Addition of Intra-Hour PhotoVoltaic Power Forecast to GTBD Calculation</t>
  </si>
  <si>
    <t>$60k-$90k</t>
  </si>
  <si>
    <t>MMS, EMS</t>
  </si>
  <si>
    <t>NPRR1051</t>
  </si>
  <si>
    <t>Removal of the Price Floor Applied to Day-Ahead Settlement Point Prices</t>
  </si>
  <si>
    <t>$10k-$20k</t>
  </si>
  <si>
    <t>3-5 months</t>
  </si>
  <si>
    <t>Market Operation Systems</t>
  </si>
  <si>
    <t>NPRR1081</t>
  </si>
  <si>
    <t>Revisions to Real-Time Reliability Deployment Price Adder to Consider Firm Load Shed</t>
  </si>
  <si>
    <t>$25k - $45k</t>
  </si>
  <si>
    <t>2 - 3 months</t>
  </si>
  <si>
    <t>Data Management &amp; Analytic Systems, Energy Management Systems, Market Operation Systems</t>
  </si>
  <si>
    <t>Retail</t>
  </si>
  <si>
    <t>SCR815</t>
  </si>
  <si>
    <t>MarkeTrak Administrative Enhancements</t>
  </si>
  <si>
    <t>$350k - $550k</t>
  </si>
  <si>
    <t>15 - 20 months</t>
  </si>
  <si>
    <t>5 - Consider When Efficiencies Exist With Another Effort</t>
  </si>
  <si>
    <t>SCR800</t>
  </si>
  <si>
    <t>Addition of DC Tie Ramp to GTBD Calculation</t>
  </si>
  <si>
    <t>EMS, Data Management, MMS, BI &amp; Data Analytics</t>
  </si>
  <si>
    <t>2 - Medium</t>
  </si>
  <si>
    <t>SCR809</t>
  </si>
  <si>
    <t>Changes to External Telemetry Validations in Resource Limit Calculator</t>
  </si>
  <si>
    <t>$40k-$60k</t>
  </si>
  <si>
    <t>LPGRR068</t>
  </si>
  <si>
    <t>Add BUSLRG and BUSLRGDG Profile Types</t>
  </si>
  <si>
    <t>$20k - $40k</t>
  </si>
  <si>
    <t>3 - 6 months</t>
  </si>
  <si>
    <t>BI &amp; Data Analytics</t>
  </si>
  <si>
    <t>NPRR939</t>
  </si>
  <si>
    <t>Modification to Load Resources Providing RRS to Maintain Minimum PRC on Generators During Scarcity Conditions</t>
  </si>
  <si>
    <t>$70k-$100k</t>
  </si>
  <si>
    <t>MMS, DAIP, Integration</t>
  </si>
  <si>
    <t>NPRR1108</t>
  </si>
  <si>
    <t>ERCOT Shall Approve or Deny All Resource Outage Requests</t>
  </si>
  <si>
    <t>$275k-$375k</t>
  </si>
  <si>
    <t>7-10 months</t>
  </si>
  <si>
    <t>OS</t>
  </si>
  <si>
    <t>Content Delivery Systems, Data Management &amp; Analytic Systems, ERCOT Website and MIS Systems, Grid Decision Support Systems, Outage Management Systems</t>
  </si>
  <si>
    <t>SCR814</t>
  </si>
  <si>
    <t>Point-to-Point (PTP) Obligation Bid Interval Limit</t>
  </si>
  <si>
    <t>$10k-$25k</t>
  </si>
  <si>
    <t>NPRR1120</t>
  </si>
  <si>
    <t>Create Firm Fuel Supply Service</t>
  </si>
  <si>
    <t>$250k-$400k</t>
  </si>
  <si>
    <t>Channel Management Systems, Credit Settlements &amp; Billing Systems, CRM &amp; Registration Systems, Data Management &amp; Analytic Systems, Integration Systems, Market Operation Systems</t>
  </si>
  <si>
    <t>NPRR1020a</t>
  </si>
  <si>
    <t>Allow Some Integrated Energy Storage Designs to Calculate Internal Loads - EPS Metering</t>
  </si>
  <si>
    <t>$175k-$225k</t>
  </si>
  <si>
    <t>8-12 months</t>
  </si>
  <si>
    <t>EPS Meter</t>
  </si>
  <si>
    <t>NPRR1097</t>
  </si>
  <si>
    <t>Create Resource Forced Outage Report</t>
  </si>
  <si>
    <t>$20k-$40k</t>
  </si>
  <si>
    <t>Data Management &amp; Analytic Systems, ERCOT Website and MIS Systems</t>
  </si>
  <si>
    <t>3 - Consider When Resources are Available</t>
  </si>
  <si>
    <t>SCR812</t>
  </si>
  <si>
    <t>Create Intermittent Renewable Generation Integration Report</t>
  </si>
  <si>
    <t>$30k-$60k</t>
  </si>
  <si>
    <t>DAIP, Reporting</t>
  </si>
  <si>
    <t>NPRR1063</t>
  </si>
  <si>
    <t>Dynamic Rating Transparency</t>
  </si>
  <si>
    <t>3 - 4 months</t>
  </si>
  <si>
    <t>MIS</t>
  </si>
  <si>
    <t>ERCOT Website and MIS Systems</t>
  </si>
  <si>
    <t>NPRR1040</t>
  </si>
  <si>
    <t>Compliance Metrics for Ancillary Service Supply Responsibility</t>
  </si>
  <si>
    <t>Execution</t>
  </si>
  <si>
    <t>$20k-$30k</t>
  </si>
  <si>
    <t>In Flight</t>
  </si>
  <si>
    <t>Data Management &amp; Analytic Systems</t>
  </si>
  <si>
    <t>SCR820</t>
  </si>
  <si>
    <t>Operator Real-Time Messaging During Emergency</t>
  </si>
  <si>
    <t>Planning</t>
  </si>
  <si>
    <t>$750k - $1.25M</t>
  </si>
  <si>
    <t>18 - 24 months</t>
  </si>
  <si>
    <t>NPRR1154</t>
  </si>
  <si>
    <t>Include Alternate Resource in the Availability Plan for the Firm Fuel Supply Service</t>
  </si>
  <si>
    <t>$40k - $70k</t>
  </si>
  <si>
    <t>5 - 7 months</t>
  </si>
  <si>
    <t>S&amp;B, Data Management &amp; Analytic Systems</t>
  </si>
  <si>
    <t>NPRR1112</t>
  </si>
  <si>
    <t>Elimination of Unsecured Credit Limits</t>
  </si>
  <si>
    <t>$10k - $20k</t>
  </si>
  <si>
    <t>CMM</t>
  </si>
  <si>
    <t>4 - Consider When Efficiences Exist With Another Effort</t>
  </si>
  <si>
    <t>NPRR962</t>
  </si>
  <si>
    <t>Publish Approved DC Tie Schedules</t>
  </si>
  <si>
    <t>$15k-$30k</t>
  </si>
  <si>
    <t>3-4 months</t>
  </si>
  <si>
    <t>DAIP, BI &amp; Data Analytics</t>
  </si>
  <si>
    <t>NPRR1090</t>
  </si>
  <si>
    <t>ERS Winter Storm Uri Lessons Learned Changes and Other ERS Items</t>
  </si>
  <si>
    <t>Data Management &amp; Analytic Systems, Market Operation Systems</t>
  </si>
  <si>
    <t>NPRR1121</t>
  </si>
  <si>
    <t>Add a Posting Requirement to the Exceptional Fuel Cost Submission Process</t>
  </si>
  <si>
    <t>Channel Management Systems, Data Management &amp; Analytic Systems, ERCOT Website and MIS Systems</t>
  </si>
  <si>
    <t>NPRR1136</t>
  </si>
  <si>
    <t>Updates to Language Regarding a QSE Moving Ancillary Service Responsibility Between Resources</t>
  </si>
  <si>
    <t>NPRR1007</t>
  </si>
  <si>
    <t>Real-Time Co-Optimization (RTC)</t>
  </si>
  <si>
    <t>$50M-$55M</t>
  </si>
  <si>
    <t>3.5-4.5 years</t>
  </si>
  <si>
    <t>Part of RTC+B</t>
  </si>
  <si>
    <t>MMS, EMS, Integration, DAIP, S&amp;B, NMMS, CMM, OTS, Registration</t>
  </si>
  <si>
    <t>NPRR1014</t>
  </si>
  <si>
    <t>BESTF-4 Energy Storage Resource Single Model</t>
  </si>
  <si>
    <t>$3.5M-$4.5M</t>
  </si>
  <si>
    <t>2-3 years</t>
  </si>
  <si>
    <t>EMS, MMS, DAIP, S&amp;B, OS, Integration, NMMS, RIOO, Registration</t>
  </si>
  <si>
    <t>NPRR1092</t>
  </si>
  <si>
    <t>Reduce RUC Offer Floor and Limit RUC Opt-Out Provision</t>
  </si>
  <si>
    <t>$50k - $100k</t>
  </si>
  <si>
    <t>Channel Management Systems, Content Delivery Systems, Credit Settlements &amp; Billing Systems, Data Management &amp; Analytic Systems, Energy Management Systems, ERCOT Website and MIS Systems, Market Operation Systems</t>
  </si>
  <si>
    <t>NPRR1186</t>
  </si>
  <si>
    <t>Pending Board Approval</t>
  </si>
  <si>
    <t>TBD</t>
  </si>
  <si>
    <t>Implement consideration of ESR SOC in ERCOT tools and studies</t>
  </si>
  <si>
    <t>$500k - $700k</t>
  </si>
  <si>
    <t>7 - 10months</t>
  </si>
  <si>
    <t>NOGRR249</t>
  </si>
  <si>
    <t>Communication of System Operating Limit Exceedances</t>
  </si>
  <si>
    <t>NPRR1026</t>
  </si>
  <si>
    <t>BESTF-7 Self-Limiting Facilities</t>
  </si>
  <si>
    <t>$200k-$250k</t>
  </si>
  <si>
    <t>RIOO</t>
  </si>
  <si>
    <t>RIOO-RS, EMS, OTS, DAIP, External Public</t>
  </si>
  <si>
    <t>NPRR1153</t>
  </si>
  <si>
    <t>ERCOT Fee Schedule Changes</t>
  </si>
  <si>
    <t>$20k - $30k</t>
  </si>
  <si>
    <t>SCR813b</t>
  </si>
  <si>
    <t>NMMS Jointly-Rated Equipment Coordination Confirmation</t>
  </si>
  <si>
    <t>Network Management Systems</t>
  </si>
  <si>
    <t>SCR822</t>
  </si>
  <si>
    <t>Create Daily Energy Storage Integration Report and Dashboard</t>
  </si>
  <si>
    <t>$60k - $90k</t>
  </si>
  <si>
    <t>NPRR1132</t>
  </si>
  <si>
    <t>Communicate Operating Limitations during Cold and Hot Weather Conditions</t>
  </si>
  <si>
    <t>$65k - $95k</t>
  </si>
  <si>
    <t>SCR819</t>
  </si>
  <si>
    <t>Improving IRR Control to Manage GTC Stability Limits</t>
  </si>
  <si>
    <t>$40k - $60k</t>
  </si>
  <si>
    <t>Energy Management Systems, Market Operation Systems</t>
  </si>
  <si>
    <t>NPRR1023</t>
  </si>
  <si>
    <t>Change to CRR Repossession Process</t>
  </si>
  <si>
    <t>$250k - $350k</t>
  </si>
  <si>
    <t>10 - 14 months</t>
  </si>
  <si>
    <t>Roadmap - CRR</t>
  </si>
  <si>
    <t>CRR</t>
  </si>
  <si>
    <t>Congestion Revenue Rights (CRR)</t>
  </si>
  <si>
    <t>NPRR945</t>
  </si>
  <si>
    <t>Net Metering Requirements</t>
  </si>
  <si>
    <t>O&amp;M</t>
  </si>
  <si>
    <t>RIOO-RS, External Public</t>
  </si>
  <si>
    <t>NPRR1004</t>
  </si>
  <si>
    <t>Load Distribution Factor Process Update</t>
  </si>
  <si>
    <t>$45k-$65k</t>
  </si>
  <si>
    <t>Resources confirmed for Target Start</t>
  </si>
  <si>
    <t>MMS, Integration, DAIP, External Public</t>
  </si>
  <si>
    <t>NPRR1131</t>
  </si>
  <si>
    <t>Controllable Load Resource Participation in Non-Spin</t>
  </si>
  <si>
    <t>Credit Settlements &amp; Billing Systems, Energy Management Systems, Grid Decision Support Systems, Market Operation Systems</t>
  </si>
  <si>
    <t>NPRR1139</t>
  </si>
  <si>
    <t>Adjustments to Capacity Shortfall Ratio Share for IRRs</t>
  </si>
  <si>
    <t>$15k - $30k</t>
  </si>
  <si>
    <t>RMGRR168</t>
  </si>
  <si>
    <t>Modify ERCOT Responsibilities During the Mass Transition</t>
  </si>
  <si>
    <t>$50k - $75k</t>
  </si>
  <si>
    <t>5 - 8 months</t>
  </si>
  <si>
    <t>Registration</t>
  </si>
  <si>
    <t>SCR799</t>
  </si>
  <si>
    <t>ERCOT Outage Study Cases in the System Operations Test Environment (SOTE)</t>
  </si>
  <si>
    <t>$150k-$250k</t>
  </si>
  <si>
    <t>SOTE</t>
  </si>
  <si>
    <t>3 - Low</t>
  </si>
  <si>
    <t>PGRR066</t>
  </si>
  <si>
    <t>Interconnection Request Cancellation and Creation of Inactive Status</t>
  </si>
  <si>
    <t>$100k-$150k</t>
  </si>
  <si>
    <t>Roadmap - RIOO</t>
  </si>
  <si>
    <t>Resource Integration</t>
  </si>
  <si>
    <t>PGRR076</t>
  </si>
  <si>
    <t>Improvements to Generation Resource Interconnection or Change Request (GINR) Process</t>
  </si>
  <si>
    <t>$50k-$75k</t>
  </si>
  <si>
    <t>6-9 months</t>
  </si>
  <si>
    <t>Resource Integration, Integration, Data Access &amp; Transparency</t>
  </si>
  <si>
    <t>NPRR936</t>
  </si>
  <si>
    <t>CRR Account Holder Limits</t>
  </si>
  <si>
    <t>8-10 months</t>
  </si>
  <si>
    <t>CRR, DAIP</t>
  </si>
  <si>
    <t>SCR818b</t>
  </si>
  <si>
    <t>Changes to Incorporate GIC Modeling Data into Existing Modeling Applications</t>
  </si>
  <si>
    <t>$300k - $500k</t>
  </si>
  <si>
    <t>9 - 12 months</t>
  </si>
  <si>
    <t>Grid Modeling Systems</t>
  </si>
  <si>
    <t>9 - No Action Needed</t>
  </si>
  <si>
    <t>NPRR1098</t>
  </si>
  <si>
    <t>DC Tie Reactive Power Capability Requirements</t>
  </si>
  <si>
    <t>Southern Spirit</t>
  </si>
  <si>
    <t>Grid Decision Support Systems</t>
  </si>
  <si>
    <t>5 - Dependent on Other Project</t>
  </si>
  <si>
    <t>NPRR857</t>
  </si>
  <si>
    <t>Creation of Direct Current Tie Operator Market Participant Role</t>
  </si>
  <si>
    <t>$500k-$700k</t>
  </si>
  <si>
    <t>12-18 months</t>
  </si>
  <si>
    <t>OS, EMS, OTS, WAN, NMMS, External Public, Integration, BI &amp; Data Analytics, REG, Data Access &amp; Transparency, DAIP</t>
  </si>
  <si>
    <t>NPRR1034</t>
  </si>
  <si>
    <t>Frequency-Based Limits on DC Tie Imports or Exports</t>
  </si>
  <si>
    <t>$50k-$70k</t>
  </si>
  <si>
    <t>Pi, EIS, NoticeBuilder, MIS</t>
  </si>
  <si>
    <t>PGRR099</t>
  </si>
  <si>
    <t>Revise GIM Process to Ensure Compliance with the Lone Star Infrastructure Protection Act</t>
  </si>
  <si>
    <t>Resource Integration and Ongoing Operations</t>
  </si>
  <si>
    <t>NPRR1135</t>
  </si>
  <si>
    <t>Add On-Line Status Check for Resources Telemetering OFFNS for Ancillary Service Imbalance Settlements</t>
  </si>
  <si>
    <t>NPRR1204</t>
  </si>
  <si>
    <t>Considerations of State of Charge with Real-Time Co-Optimization Implementation</t>
  </si>
  <si>
    <t>$750k - $1.0M</t>
  </si>
  <si>
    <t>NPRR885</t>
  </si>
  <si>
    <t>Must-Run Alternative (MRA) Details and Revisions Resulting from PUCT Project No_ 46369, Rulemaking Relating to Reliability Must-Run Service</t>
  </si>
  <si>
    <t>8 - 12 months</t>
  </si>
  <si>
    <t>NPRR829</t>
  </si>
  <si>
    <t>Incorporate Real-Time Non-Modeled Telemetered Net Generation by Load Zone into the Estimate of RTL</t>
  </si>
  <si>
    <t>$200k-$300k</t>
  </si>
  <si>
    <t>5-10 months</t>
  </si>
  <si>
    <t>CMM, NMMS, EMS, REG, Integration, DAIP, Data Access &amp; Transparency</t>
  </si>
  <si>
    <t>NPRR904</t>
  </si>
  <si>
    <t>Revisions to Real-Time On-Line Reliability Deployment Price Adder for ERCOT-Directed Actions Related to DC Ties and to Correct Design Flaws</t>
  </si>
  <si>
    <t>MMS, EMS, BI &amp; Data Analytics, DAIP</t>
  </si>
  <si>
    <t>OBDRR009</t>
  </si>
  <si>
    <t>ORDC OBD Revisions for ERCOT-Directed Actions Related to DC Ties</t>
  </si>
  <si>
    <t>MMS, DAIP, BI &amp; Data Analytics</t>
  </si>
  <si>
    <t>NPRR963</t>
  </si>
  <si>
    <t>Base Point Deviation Settlement and Deployment Performance Metrics for Energy Storage Resources (Combo Model)</t>
  </si>
  <si>
    <t>$150k-$200k</t>
  </si>
  <si>
    <t>DAIP, S&amp;B, EMS, BI &amp; Data Analytics, Integration</t>
  </si>
  <si>
    <t>NPRR930</t>
  </si>
  <si>
    <t>Process Pricing and Cost Recovery for Delayed Resource Outages</t>
  </si>
  <si>
    <t>$100k-$200k</t>
  </si>
  <si>
    <t>MMS, OS, DAIP, Data Access &amp; Transparency, External Public</t>
  </si>
  <si>
    <t>NPRR987</t>
  </si>
  <si>
    <t>BESTF-3 Energy Storage Resource Contribution to Physical Responsive Capability and Real-Time On-Line Reserve Capacity Calculations</t>
  </si>
  <si>
    <t>MMS, S&amp;B, EMS, Integration, BI &amp; Data Analytics, DAIP</t>
  </si>
  <si>
    <t>NPRR1006</t>
  </si>
  <si>
    <t>Update Real-Time On-Line Reliability Deployment Price Adder Inputs to Match Actual Data</t>
  </si>
  <si>
    <t>$140k-$180k</t>
  </si>
  <si>
    <t>MMS, DAIP, EMS, S&amp;B, BI &amp; Data Analytics</t>
  </si>
  <si>
    <t>NPRR1019</t>
  </si>
  <si>
    <t>Pricing and Settlement Changes for Switchable Generation Resources (SWGRs) Instructed to Switch to ERCOT</t>
  </si>
  <si>
    <t>$100k-$140k</t>
  </si>
  <si>
    <t>MMS, BI &amp; Data Analytics</t>
  </si>
  <si>
    <t>NPRR1002</t>
  </si>
  <si>
    <t>BESTF-5 Energy Storage Resource Single Model Registration and Charging Restrictions in Emergency Conditions</t>
  </si>
  <si>
    <t>Resource Integration, Integration, DAIP</t>
  </si>
  <si>
    <t>NPRR825</t>
  </si>
  <si>
    <t>Require ERCOT to Issue a DC Tie Curtailment Notice Prior to Curtailing any DC Tie Load</t>
  </si>
  <si>
    <t>MMS, Data Access &amp; Transparency, DAIP, Integration</t>
  </si>
  <si>
    <t>NPRR1030</t>
  </si>
  <si>
    <t>Modify Allocator for CRR Auction Revenue Distribution</t>
  </si>
  <si>
    <t>S&amp;B, DAIP, CMM, Integration</t>
  </si>
  <si>
    <t>NPRR841</t>
  </si>
  <si>
    <t>Real-Time Adjustments to Day-Ahead Make Whole Payments due to Ancillary Services Infeasibility Charges</t>
  </si>
  <si>
    <t>$60k-$80k</t>
  </si>
  <si>
    <t>S&amp;B, Integration, Data Access &amp; Transparency, CRM &amp; Registration System</t>
  </si>
  <si>
    <t>NPRR879</t>
  </si>
  <si>
    <t>SCED Base Point, Base Point Deviation, and Performance Evaluation Changes for IRRs that Carry Ancillary Services</t>
  </si>
  <si>
    <t>DAIP, S&amp;B, BI &amp; Data Analytics, EMS, NMMS, Integration</t>
  </si>
  <si>
    <t>NPRR918</t>
  </si>
  <si>
    <t>Validation for PTP Obligations with Links to an Option</t>
  </si>
  <si>
    <t>NPRR941</t>
  </si>
  <si>
    <t>Create a Lower Rio Grande Valley Hub</t>
  </si>
  <si>
    <t>$250k-$350k</t>
  </si>
  <si>
    <t>6-8 months</t>
  </si>
  <si>
    <t>MMS, DAIP, EMS, External Public</t>
  </si>
  <si>
    <t>NPRR965</t>
  </si>
  <si>
    <t>GREDP Shutdown Exemption</t>
  </si>
  <si>
    <t>SCR805</t>
  </si>
  <si>
    <t>Provide Early Access to Certain 60-Day Reports to TSPs Upon Request</t>
  </si>
  <si>
    <t>DAIP, Data Access &amp; Transparency</t>
  </si>
  <si>
    <t>NPRR826</t>
  </si>
  <si>
    <t>Mitigated Offer Caps for RMR Resources</t>
  </si>
  <si>
    <t>MMS, DAIP, External Public, Data Access &amp; Transparency</t>
  </si>
  <si>
    <t>NPRR975</t>
  </si>
  <si>
    <t>Load Forecast Model Transparency</t>
  </si>
  <si>
    <t>$75k-$100k</t>
  </si>
  <si>
    <t>EMS, DAIP, BI &amp; Data Analytics</t>
  </si>
  <si>
    <t>NPRR1029</t>
  </si>
  <si>
    <t>BESTF-6 DC-Coupled Resources</t>
  </si>
  <si>
    <t>$800k-$1.2M</t>
  </si>
  <si>
    <t>16-24 months</t>
  </si>
  <si>
    <t>EMS, OS, S&amp;B, MMS, RIOO, Integration, DAIP, OTS, NMMS, Registration</t>
  </si>
  <si>
    <t>NPRR1105</t>
  </si>
  <si>
    <t>Option to Deploy Distribution Voltage Reduction Measures Prior to Energy Emergency Alert (EEA) - Phase 2</t>
  </si>
  <si>
    <t>$80k - $120k</t>
  </si>
  <si>
    <t>SCR810</t>
  </si>
  <si>
    <t>EMS System Change to Count DC Ties towards the 2% Constraint Activation Criterion</t>
  </si>
  <si>
    <t>$15k-$25k</t>
  </si>
  <si>
    <t>NPRR1091</t>
  </si>
  <si>
    <t>Changes to Address Market Impacts of Additional Non-Spin Procurement</t>
  </si>
  <si>
    <t>$120k - $160k</t>
  </si>
  <si>
    <t>7 - 10 months</t>
  </si>
  <si>
    <t>NPRR1020b</t>
  </si>
  <si>
    <t>Allow Some Integrated Energy Storage Designs to Calculate Internal Loads - Data Agg</t>
  </si>
  <si>
    <t>NPRR1035</t>
  </si>
  <si>
    <t>DC Tie Schedules Protected Information Expiry and Posting</t>
  </si>
  <si>
    <t>DAIP, External Public</t>
  </si>
  <si>
    <t>NPRR1032</t>
  </si>
  <si>
    <t>Consideration of Physical Limits of DC Ties in RUC Optimization and Settlements</t>
  </si>
  <si>
    <t>5-8 months</t>
  </si>
  <si>
    <t>MMS, S&amp;B, DAIP, Integration</t>
  </si>
  <si>
    <t>NPRR1054</t>
  </si>
  <si>
    <t>Removal of Oklaunion Exemption Language</t>
  </si>
  <si>
    <t>$10k-$15k</t>
  </si>
  <si>
    <t>Credit Settlements &amp; Billing Systems, Integration Systems</t>
  </si>
  <si>
    <t>NPRR1057</t>
  </si>
  <si>
    <t>Modification to Real-Time Hub Price Formulas for Fully De-Energized Hubs</t>
  </si>
  <si>
    <t>PGRR088</t>
  </si>
  <si>
    <t>Include Financial Security Amount in the Monthly Generator Interconnection Status Report</t>
  </si>
  <si>
    <t>$20k- $40k</t>
  </si>
  <si>
    <t>Data Management &amp; Analytic Systems, Resource Integration and Ongoing Operations</t>
  </si>
  <si>
    <t>RRGRR028</t>
  </si>
  <si>
    <t>Transformer Impedance Clarifications</t>
  </si>
  <si>
    <t>PGRR091</t>
  </si>
  <si>
    <t>FIS Application Completion 60-Day Limit</t>
  </si>
  <si>
    <t>PGRR094</t>
  </si>
  <si>
    <t>Clarify Notification Requirement for Generator Construction Commencement or Completion</t>
  </si>
  <si>
    <t>1 - 2 months</t>
  </si>
  <si>
    <t>NPRR1077</t>
  </si>
  <si>
    <t>Extension of Self-Limiting Facility Concept to Settlement Only Generators (SOGs) and Telemetry Requirements for SOGs</t>
  </si>
  <si>
    <t>$100k - $160k</t>
  </si>
  <si>
    <t>Energy Management Systems, Grid Modeling Systems, Resource Integration and Ongoing Operations</t>
  </si>
  <si>
    <t>NPRR1058</t>
  </si>
  <si>
    <t>Resource Offer Modernization</t>
  </si>
  <si>
    <t>$100K - $150K</t>
  </si>
  <si>
    <t>NPRR1140</t>
  </si>
  <si>
    <t>Recovering Fuel Costs for Generation Above LSL During RUC-Committed Hours</t>
  </si>
  <si>
    <t>NPRR1128</t>
  </si>
  <si>
    <t>Allow FFR Procurement up to FFR Limit Without Proration</t>
  </si>
  <si>
    <t>$30k - $50k</t>
  </si>
  <si>
    <t>Market Operation Systems, Data Management &amp; Analytic Systems, Channel Management Systems, Content Delivery Systems</t>
  </si>
  <si>
    <t>NOGRR226</t>
  </si>
  <si>
    <t>Addition of Supplemental UFLS Stages</t>
  </si>
  <si>
    <t>Work with NOGRR247</t>
  </si>
  <si>
    <t>SCR821</t>
  </si>
  <si>
    <t>Voltage Set Point Target Information for Distribution Generation Resource (DGR) or Distribution Energy Storage Resource (DESR)</t>
  </si>
  <si>
    <t>$25k - $50k</t>
  </si>
  <si>
    <t>NPRR1145</t>
  </si>
  <si>
    <t>Use of State Estimator-Calculated ERCOT-Wide TLFs in Lieu of Seasonal Base Case ERCOT-Wide TLFs for Settlement</t>
  </si>
  <si>
    <t>$50k - $80k</t>
  </si>
  <si>
    <t>PGRR103</t>
  </si>
  <si>
    <t>Establish Time Limit for Generator Commissioning Following Approval to Synchronize</t>
  </si>
  <si>
    <t>NPRR1182</t>
  </si>
  <si>
    <t>Inclusion of Controllable Load Resources and Energy Storage Resources in the Constraint Competitiveness Test Process</t>
  </si>
  <si>
    <t>NPRR1183</t>
  </si>
  <si>
    <t>ECEII Definition Clarification and Updates to Posting Rules for Certain Documents without ECEII</t>
  </si>
  <si>
    <t>ERCOT.com</t>
  </si>
  <si>
    <t>NPRR1171</t>
  </si>
  <si>
    <t>Requirements for DGRs and DESRs on Circuits Subject to Load Shedding</t>
  </si>
  <si>
    <t>NPRR1184</t>
  </si>
  <si>
    <t>Update to Procedures for Managing Interest on Cash Collateral</t>
  </si>
  <si>
    <t>NPRR1172</t>
  </si>
  <si>
    <t>Fuel Adder Definition, Mitigated Offer Caps, and RUC Clawback</t>
  </si>
  <si>
    <t>$65k - $85k</t>
  </si>
  <si>
    <t>4 - 7 months</t>
  </si>
  <si>
    <t>NPRR1201</t>
  </si>
  <si>
    <t>Limitations on Resettlement Timeline and Default Uplift Exposure Adjustments</t>
  </si>
  <si>
    <t>NPRR1208</t>
  </si>
  <si>
    <t>Pending PUCT Approval</t>
  </si>
  <si>
    <t>Creation of Invoice Report</t>
  </si>
  <si>
    <t>NPRR995</t>
  </si>
  <si>
    <t>RTF-6 Create Definition and Terms for Settlement Only Energy Storage</t>
  </si>
  <si>
    <t>20-30 months</t>
  </si>
  <si>
    <t>Credit Settlements &amp; Billing Systems, CRM &amp; Registration Systems, Data Management &amp; Analytic Systems, Energy Management Systems, Integration Systems, Market Operation Systems, Network Management Systems, Resource Integration and Ongoing Operations</t>
  </si>
  <si>
    <t>SCR825</t>
  </si>
  <si>
    <t>ERCOT Voice Communications Aggregation</t>
  </si>
  <si>
    <t>NOGRR215</t>
  </si>
  <si>
    <t>Limit Use of Remedial Action Schemes</t>
  </si>
  <si>
    <t>$1.0M - $1.5M</t>
  </si>
  <si>
    <t>NOGRR247</t>
  </si>
  <si>
    <t>Change UFLS Stages and Load Relief Amounts</t>
  </si>
  <si>
    <t>&lt;$10k</t>
  </si>
  <si>
    <t>Work with NOGRR226</t>
  </si>
  <si>
    <t>NPRR1213</t>
  </si>
  <si>
    <t>Allow DGRs and DESRs on Circuits Subject to Load Shed to Provide ECRS</t>
  </si>
  <si>
    <t>$350k-$450k</t>
  </si>
  <si>
    <t>NPRR1216</t>
  </si>
  <si>
    <t>Implementation of Emergency Pricing Program</t>
  </si>
  <si>
    <t>$125k - $175k</t>
  </si>
  <si>
    <t>Already implemented manually.  Significant risk until NPRR is approved and automated.</t>
  </si>
  <si>
    <t>SCR807</t>
  </si>
  <si>
    <t>Increase CRR Transaction Capability</t>
  </si>
  <si>
    <t>$50k-$100k</t>
  </si>
  <si>
    <t>CRR, Integration</t>
  </si>
  <si>
    <t>SCR816</t>
  </si>
  <si>
    <t>CRR Auction Bid Credit Enhancement</t>
  </si>
  <si>
    <t>NPRR1095</t>
  </si>
  <si>
    <t>Texas SET V5.0 Changes</t>
  </si>
  <si>
    <t>16 - 20 months</t>
  </si>
  <si>
    <t>CRM &amp; Registration Systems, Data Management &amp; Analytic Systems, Integration Systems, Retail Systems</t>
  </si>
  <si>
    <t>SCR817</t>
  </si>
  <si>
    <t>Related to NPRR1095 MarkeTrak Validation Revisions Aligning with Texas SET V5_0</t>
  </si>
  <si>
    <t>10 - 15 months</t>
  </si>
  <si>
    <t>CRM &amp; Registration Systems, Integration Systems, Retail Systems</t>
  </si>
  <si>
    <t>SCR823</t>
  </si>
  <si>
    <t>ERCOT Mass System “County Name” File Updates for Texas SET V5.0 Implementation</t>
  </si>
  <si>
    <t>$30k - $40k</t>
  </si>
  <si>
    <t>NPRR1149</t>
  </si>
  <si>
    <t>Implementation of Systematic Ancillary Service Failed Quantity Charges</t>
  </si>
  <si>
    <t>NPRR1165</t>
  </si>
  <si>
    <t>Revisions to Requirements of Providing Audited Financial Statements and Providing Independent Amount</t>
  </si>
  <si>
    <t>Securitization</t>
  </si>
  <si>
    <t>NPRR1103</t>
  </si>
  <si>
    <t>Securitization – PURA Subchapter M Default Charges</t>
  </si>
  <si>
    <t>$1.5M - $2M</t>
  </si>
  <si>
    <t>18 - 26 months</t>
  </si>
  <si>
    <t>Credit Management Systems (CMM), Credit Settlements &amp; Billing Systems, CRM &amp; Registration Systems, Data Management &amp; Analytic Systems, ERCOT Website and MIS Systems, Financial Management Systems, Integration Systems</t>
  </si>
  <si>
    <t>NPRR1114</t>
  </si>
  <si>
    <t>Securitization – PURA Subchapter N Uplift Charges</t>
  </si>
  <si>
    <t>$1.8M - $2.4M</t>
  </si>
  <si>
    <t>NPRR1096</t>
  </si>
  <si>
    <t>Require Sustained Two-Hour Capability for ECRS and Four-Hour Capability for Non-Spin</t>
  </si>
  <si>
    <t>NDCRC</t>
  </si>
  <si>
    <t>Energy Management Systems, Grid Decision Support Systems, Grid Modeling Systems</t>
  </si>
  <si>
    <t>NPRR863</t>
  </si>
  <si>
    <t>Creation of ERCOT Contingency Reserve Service (ECRS)</t>
  </si>
  <si>
    <t>$2.5M - $3.5M</t>
  </si>
  <si>
    <t>20 - 30 months</t>
  </si>
  <si>
    <t>NPRR917</t>
  </si>
  <si>
    <t>Nodal Pricing for Settlement Only Distribution Generators (SODGs) and Settlement Only Transmission Generators (SOTGs)</t>
  </si>
  <si>
    <t>$300k-$400k</t>
  </si>
  <si>
    <t>S&amp;B, Integration, MMS, DAIP, NMMS, CMM, REG, Data Access &amp; Transparency, External Public, BI &amp; Data Analytics</t>
  </si>
  <si>
    <t>3 - Needed prior to RTC</t>
  </si>
  <si>
    <t>NPRR1016</t>
  </si>
  <si>
    <t>Clarify Requirements for Distribution Generation Resources (DGRs) and Distribution Energy Storage Resources (DESRs)</t>
  </si>
  <si>
    <t>$400k-$550k</t>
  </si>
  <si>
    <t>OS, EMS, BI &amp; Data Analytics, DAIP, MMS, REG, NMMS, Integration</t>
  </si>
  <si>
    <t>PGRR082</t>
  </si>
  <si>
    <t>Revise Planning Guide Section 5 and Establish Small Generation Interconnection Process</t>
  </si>
  <si>
    <t>$700k-$900k</t>
  </si>
  <si>
    <t>18-24 months</t>
  </si>
  <si>
    <t>RIOO-RS, NMMS, DAIP</t>
  </si>
  <si>
    <t>NPRR1093</t>
  </si>
  <si>
    <t>Load Resource Participation in Non-Spinning Reserve</t>
  </si>
  <si>
    <t>$480k - $700k</t>
  </si>
  <si>
    <t>Content Delivery Systems, Credit Settlements &amp; Billing Systems, Data Management &amp; Analytic Systems, Energy Management Systems, ERCOT Website and MIS Systems, Grid Decision Support Systems, Integration Systems, Market Operation Systems</t>
  </si>
  <si>
    <t>NPRR1101</t>
  </si>
  <si>
    <t>Create Non-Spin Deployment Groups made up of Generation Resources Providing Off-Line Non-Spinning Reserve and Load Resources that are Not Controllable Load Resources Providing Non-Spinning Reserve</t>
  </si>
  <si>
    <t>NPRR1164</t>
  </si>
  <si>
    <t>Black Start and Isochronous Control Capable Identification</t>
  </si>
  <si>
    <t>$75k - $150k</t>
  </si>
  <si>
    <t>SCR824</t>
  </si>
  <si>
    <t>Increase File Size and Quantity Limits for RIOO Attachments</t>
  </si>
  <si>
    <t>REVISION REQUEST PRIORITIZATION - Previous List - Projects Complete or In-Flight</t>
  </si>
  <si>
    <t>ERCOT Comments</t>
  </si>
  <si>
    <t>PRS Comments</t>
  </si>
  <si>
    <t>Implemented 2021-R1</t>
  </si>
  <si>
    <t>Single IA - split into multiple projects
Phase 1 implemented in July 2021</t>
  </si>
  <si>
    <t>Single IA - split into multiple projects
Phase 2 target implementation in late 2022</t>
  </si>
  <si>
    <t>DGR/DESR Implementation - 2022-R1</t>
  </si>
  <si>
    <t>Implemented 2022-R3
Currently in Stabilization</t>
  </si>
  <si>
    <t>DAIP</t>
  </si>
  <si>
    <t>Implemented 2021-R3</t>
  </si>
  <si>
    <t>Can NPRR975 be worked alongside NPRR974?</t>
  </si>
  <si>
    <t>NPRR1020</t>
  </si>
  <si>
    <t>Single IA - split into multiple projects
Specific resources were available for this portion of NPRR1020</t>
  </si>
  <si>
    <t>REVISION REQUEST PRIORITIZATION - Previous List - Projects Not Started</t>
  </si>
  <si>
    <t>Revised Prioritization Recommendation</t>
  </si>
  <si>
    <r>
      <t xml:space="preserve">ERCOT Contact
</t>
    </r>
    <r>
      <rPr>
        <sz val="8"/>
        <rFont val="Arial"/>
        <family val="2"/>
      </rPr>
      <t>(Remove before sending to PRS)</t>
    </r>
  </si>
  <si>
    <t>ERCOT Comments / Additional Detail</t>
  </si>
  <si>
    <t>6 - Dependent on Other Project</t>
  </si>
  <si>
    <t>Maggio</t>
  </si>
  <si>
    <t>9 - TBD</t>
  </si>
  <si>
    <t>Dependent on internal ERCOT project with no clear timeline
Partial delivery in Oct. 2018</t>
  </si>
  <si>
    <t>Ruane</t>
  </si>
  <si>
    <t>We would like to get this On Hold effort going again in 2022 but we need to figure out resource constraints with Securitization and the Treasury Management project first</t>
  </si>
  <si>
    <t>5 - After EMS Upgrade, which has a target go-live of mid-2024</t>
  </si>
  <si>
    <t>Lower priority then Securitization
Manual workaround in place to monitor market activity</t>
  </si>
  <si>
    <t>6 - Candidate for deletion</t>
  </si>
  <si>
    <t>Consider filing an NPRR to strike the grey-boxes for NPRR841 (or let RTC NPRRs strike it)</t>
  </si>
  <si>
    <t>Various</t>
  </si>
  <si>
    <t>4 - Begin project upon satisfaction of required Southern Cross provisions</t>
  </si>
  <si>
    <t>Southern Cross funding</t>
  </si>
  <si>
    <t>Blevins</t>
  </si>
  <si>
    <t>3 - 2023 project candidate</t>
  </si>
  <si>
    <t>Potential inclusion in a RIOO enhancement project after RARF Replacement is complete
ERCOT can keep the existing manual workaround until resources are available</t>
  </si>
  <si>
    <t>Huang</t>
  </si>
  <si>
    <t>Material impact on EMS Production Support team
Low probability of fitting this into the plan in advance of the EMS Upgrade system freeze</t>
  </si>
  <si>
    <t>Preference has been to try and bundle changes impacting RDPA.  Need to be aware of making a project too large such that it can't fit into a release window.</t>
  </si>
  <si>
    <t>Billo</t>
  </si>
  <si>
    <t>Moved to 2023 - this cleared resources for higher priority reporting efforts such as NPRR1097, NPRR1040, and SCR812</t>
  </si>
  <si>
    <t>Sharma</t>
  </si>
  <si>
    <t>Battery Energy Storage (BES) PR353-01 component
This work that can't be fit into the plan until after ECRS implementation</t>
  </si>
  <si>
    <t xml:space="preserve">This NPRR introduces hourly submission validation versus current peak load value based validation. </t>
  </si>
  <si>
    <t>CRR items: NPRR936, NPRR1023, SCR807, SCR816
Too large and risky to run all 4 RRs as a single project
Highest impact/value are SCR807 and SCR816 (CRR Proj 1)
NPRR936 and NPRR1023 could follow in 2023 (CRR Proj 2)</t>
  </si>
  <si>
    <t>1 - Planned for 2022 start</t>
  </si>
  <si>
    <t>Q3 2022 start
CRR items: NPRR936, NPRR1023, SCR807, SCR816
Too large and risky to run all 4 RRs as a single project
Highest impact/value are SCR807 and SCR816 (CRR Proj 1)
NPRR936 and NPRR1023 could follow in 2023 (CRR Proj 2)</t>
  </si>
  <si>
    <t>7 - Market input requested</t>
  </si>
  <si>
    <t>Consistent with the August 2020 discussion, this is lower priority and can be reconsidered when critical efforts are complete</t>
  </si>
  <si>
    <t>Impact is relatively low and limited to reporting.  Data seems useful but the usefulness is dependent on the market participants' points of view.</t>
  </si>
  <si>
    <t>Partially implemented.  Remaining component has a work-around that's a behavior rule for QSEs.</t>
  </si>
  <si>
    <t>Consider bundling this with NPRR879 which also has a BI &amp; Data Analytics portion that impacts GREDP.</t>
  </si>
  <si>
    <t>Priority is less clear due to not currently having any RMR contracts in place.</t>
  </si>
  <si>
    <t>ERCOT is evaluating options for replacing the A3 and A6 models.</t>
  </si>
  <si>
    <t>Battery Energy Storage (BES) PR353-01 component
"ESR Contribution to PRC" already in-flight targeting 2022-R5
This row represents the remaining work that can't be fit into the plan until after ECRS implementation</t>
  </si>
  <si>
    <t>This SCR adds logic to ERCOT’s EMS system to remove the flag that indicates to the ERCOT Operator that a unit representing a DC Tie does not count toward the 2% criterion for activating transmission constraints</t>
  </si>
  <si>
    <t>2 - Seek opportunity to deliver this in 2022/2023 without negatively impacting critical in-flight projects</t>
  </si>
  <si>
    <t>Battery Energy Storage (BES) PR353-01 component
"Charging Restrictions in Emergency Conditions" already in-flight targeting 2022-R5
This row is a potential stand-alone project to run alongside RARF Replacement to leverage resources as they become free for development and testing by end of 2022</t>
  </si>
  <si>
    <t>Potential inclusion in a RIOO enhancement project after RARF Replacement is complete</t>
  </si>
  <si>
    <t>IMM has asked about the status of this RR
MMS impacts</t>
  </si>
  <si>
    <t>Data Agg portion of NPRR1020
Same solution is available with current EPS meter configuration schemes
EPS Metering portion is already in-flight</t>
  </si>
  <si>
    <t>REVISION REQUEST PRIORITIZATION - New Items - Projects Complete or In-Flight</t>
  </si>
  <si>
    <t>Manual solution implemented
Automation project expected to start later in 2022</t>
  </si>
  <si>
    <t>Implemented late March 2022
Currently in Stabilization
Included NPRR1122, NPRR1123, and NPRR1125</t>
  </si>
  <si>
    <t>Target implementation - 2022-R4</t>
  </si>
  <si>
    <t>Expected implementation in Q4 2022</t>
  </si>
  <si>
    <t>RIOO portion is in progress</t>
  </si>
  <si>
    <t>Manual solution implemented on 7/1/2021
Automation completed in September 2021</t>
  </si>
  <si>
    <t>REVISION REQUEST PRIORITIZATION - New Items - Projects Not Started</t>
  </si>
  <si>
    <t>Prioritization Category Recommendation</t>
  </si>
  <si>
    <t>ERCOT Comments / Additional Details</t>
  </si>
  <si>
    <t>Pending further direction from PUCT
Represents NPRRs 1007-1013, NOGRR211, and OBDRR020</t>
  </si>
  <si>
    <t>Q3 2022 start
Need to implement by end of 2022 to meet PUCT target
Reporting priorities adjusted to make capacity available for this report (see NPRR879 on 3rd tab)</t>
  </si>
  <si>
    <t>ECRS portion - 2023
Non-Spin portion - 2022 candidate</t>
  </si>
  <si>
    <t>"Reduce RUC Offer Floor" change implemented on 5/13/2022
This project implements the "Limit RUC Opt-Out Provision" portion</t>
  </si>
  <si>
    <t>NPRR was written with RTC design. This work  can't be fit in to the plan until after EMS upgrade.</t>
  </si>
  <si>
    <t>Q3 2022 start
Reporting priorities adjusted to make capacity available for this report (see NPRR879 on 3rd tab)</t>
  </si>
  <si>
    <t>Addresses a known operational issue/inefficiency</t>
  </si>
  <si>
    <t>Pi</t>
  </si>
  <si>
    <t>8 - Work into other projects where possible</t>
  </si>
  <si>
    <t>Not urgent
Work this into other projects where possible</t>
  </si>
  <si>
    <t>Impact is relatively low and would like to address this issue, even though it's a low probability event</t>
  </si>
  <si>
    <t>Q4 2022 start
Posting the proposed information will increase transparency of these changes and thereby improve Market Participants’ ability to assess and hedge risk</t>
  </si>
  <si>
    <t>Impact is relatively low and would like to address this issue.</t>
  </si>
  <si>
    <t>Desired to start after completion of NMMS Tech Health project - Q1 2023</t>
  </si>
  <si>
    <t>SCR813</t>
  </si>
  <si>
    <t>This SCR will improve the dispatch of Base Points to Resources to account for the ramping of uncurtailed IRRs and will reduce the chance of violating Generic Transmission Limits (GTLs)</t>
  </si>
  <si>
    <t>Impact is relatively low and limited to reporting.  Would like to address this manual process.</t>
  </si>
  <si>
    <t>Q3 2022 start
Align with restart of MCT
Requirement defining in 2022
Development underway in 2023
Testing and Go-live expected in first half of 2024</t>
  </si>
  <si>
    <t>SCR818</t>
  </si>
  <si>
    <t>Q4 2022 start
Desired to be split into two efforts: 
1 - NMMS data collection (Q4 2022 start)
2 - MOD data collection and software enhancements (Q2 2023 start)</t>
  </si>
  <si>
    <t>Target 2023 start after ECRS implementation
Revisit if there is an increase in the number of CLRs that are qualified to participate in Non-Spin</t>
  </si>
  <si>
    <t>2025 Priority</t>
  </si>
  <si>
    <t>No action - expecting replacement NPRR</t>
  </si>
  <si>
    <t>Sponsor</t>
  </si>
  <si>
    <t>Enchanted Rock</t>
  </si>
  <si>
    <t>LCRA</t>
  </si>
  <si>
    <t>TIEC</t>
  </si>
  <si>
    <t>Tesla</t>
  </si>
  <si>
    <t>Southern Cross Transmission</t>
  </si>
  <si>
    <t>American Electric Power</t>
  </si>
  <si>
    <t>Reliant, LCRA, Luminant, Calpine, STEC</t>
  </si>
  <si>
    <t>Hunt Energy Network</t>
  </si>
  <si>
    <t>Consumers</t>
  </si>
  <si>
    <t>Tenaska</t>
  </si>
  <si>
    <t>Rainbow</t>
  </si>
  <si>
    <t>Citigroup</t>
  </si>
  <si>
    <t>Engie</t>
  </si>
  <si>
    <t>DC Energy</t>
  </si>
  <si>
    <t>Luminant</t>
  </si>
  <si>
    <t>Broad Reach Power</t>
  </si>
  <si>
    <t>Oncor</t>
  </si>
  <si>
    <t>CenterPoint</t>
  </si>
  <si>
    <t>Reliant</t>
  </si>
  <si>
    <t>SPWG</t>
  </si>
  <si>
    <t>All EPS Meter Entities utilize meters that can perform the calculation in the meter</t>
  </si>
  <si>
    <t>External Public, DAIP</t>
  </si>
  <si>
    <t>Need being filled by the implementation of self-limiting resources</t>
  </si>
  <si>
    <t>Only undertake when the need arises</t>
  </si>
  <si>
    <t>Note 2026 Priority</t>
  </si>
  <si>
    <t>Market input needed - Only 2 registered SOESS's - is there a workaround?</t>
  </si>
  <si>
    <t>DC Tie curtailment is a rare event. One of multiple SCED pricing run changes.  Either bundle or prioritize against other changes to the same process.  Previously flagged as "High Priority".</t>
  </si>
  <si>
    <t>DC Tie curtailment is a rare event</t>
  </si>
  <si>
    <t>Could be manually verified</t>
  </si>
  <si>
    <t>No impact to other systems</t>
  </si>
  <si>
    <t>O&amp;M - partially complete - Some of the clean ups will be handled with RTC+B.</t>
  </si>
  <si>
    <t>Currently handling this change with a manual workaround. This is a low priority/low risk as it is dispute based and not common. We do not recommend starting until after RTC+B.</t>
  </si>
  <si>
    <t>1 - Proceed as planned</t>
  </si>
  <si>
    <t>3 - No action</t>
  </si>
  <si>
    <t>4 - Candidate for revision/removal</t>
  </si>
  <si>
    <t>5 - Post-RTC+B</t>
  </si>
  <si>
    <t>Previously flagged as "High Priority" - perhaps not anymore - Combo model - we believe RTC+B implementation will strike this language</t>
  </si>
  <si>
    <t>Functionality (and gray box) is removed with RTC+B. If we did it this would be a “throw away”.</t>
  </si>
  <si>
    <t>ERCOT is reviewing options and will bring a recommendation to a future PRS meeting</t>
  </si>
  <si>
    <t>TX SET Working Group</t>
  </si>
  <si>
    <t>Genesis Consolidated Industries</t>
  </si>
  <si>
    <t>AEP, CenterPoint</t>
  </si>
  <si>
    <t>TDTMS</t>
  </si>
  <si>
    <t>Oncor, AEP</t>
  </si>
  <si>
    <t>0 - In-Flight - Proceed</t>
  </si>
  <si>
    <t>0 - Complete</t>
  </si>
  <si>
    <t>LCRA, STEC, Reliant</t>
  </si>
  <si>
    <t>IMM</t>
  </si>
  <si>
    <t>RIOO, ERCOT.com</t>
  </si>
  <si>
    <t>EMS, Market Operation Systems</t>
  </si>
  <si>
    <t>EMS, Grid Modeling Systems, Resource Integration and Ongoing Operations</t>
  </si>
  <si>
    <t>EMS, Grid Decision Support Systems</t>
  </si>
  <si>
    <t>EMS, Grid Decision Support Systems, Grid Modeling Systems</t>
  </si>
  <si>
    <t>Resource Integration and Ongoing Operations, Integration, Data Access &amp; Transparency</t>
  </si>
  <si>
    <t>Resource Integration and Ongoing Operations, Integration, DAIP</t>
  </si>
  <si>
    <t>S&amp;B, BI &amp; Data Analytics, MMS, Integration, EMS, Data and Information Products, Registration System, Data Access &amp; Transparency, External Public</t>
  </si>
  <si>
    <t>CRM &amp; Registration Systems, EMS, Market Operation Systems, Integration, Telecom Systems</t>
  </si>
  <si>
    <t>Shell Energy</t>
  </si>
  <si>
    <t>Phase 1 completed
Phase 2 pending</t>
  </si>
  <si>
    <t>CMM, Data Management &amp; Analytic Systems, Channel Management Systems, ERCOT Website and MIS Systems</t>
  </si>
  <si>
    <t>O&amp;M - working through some issues</t>
  </si>
  <si>
    <t>Enhancement</t>
  </si>
  <si>
    <t>Limited frequency</t>
  </si>
  <si>
    <t>MMS, EMS, Reporting</t>
  </si>
  <si>
    <t>Keep On Hold - next steps to be determined</t>
  </si>
  <si>
    <t>Candidate for a reporting bundle starting in late 2024</t>
  </si>
  <si>
    <t>S&amp;B, EMS, Data Mgmt</t>
  </si>
  <si>
    <t>S&amp;B, MMS, Data Mgmt, ERCOT.com</t>
  </si>
  <si>
    <t>CMM, S&amp;B</t>
  </si>
  <si>
    <t>MMS, Data Mgmt, EMS</t>
  </si>
  <si>
    <t>RIOO, Registration, Data Mgmt</t>
  </si>
  <si>
    <t>MMS, EMS, Data Mgmt, RIOO</t>
  </si>
  <si>
    <t>MMS, Data Mgmt, S&amp;B, ERCOT.com</t>
  </si>
  <si>
    <t>Post-RTC determination at March 2024 PRS</t>
  </si>
  <si>
    <t>March PRS: assess for near-term</t>
  </si>
  <si>
    <t>March PRS: assess for near-term
Work with NPRR1213</t>
  </si>
  <si>
    <t>March PRS: assess for near-term
Work with NPRR1171</t>
  </si>
  <si>
    <t>March PRS: assess for near-term
One of multiple SCED pricing run changes.  Either bundle or prioritize against other changes to the same process.</t>
  </si>
  <si>
    <t>Market Settlements Working Group</t>
  </si>
  <si>
    <t>Texas Competitive Power Associates</t>
  </si>
  <si>
    <t>Q3 2024 start target (September)</t>
  </si>
  <si>
    <t>Combining with NPRR1131</t>
  </si>
  <si>
    <t>Q3 2024</t>
  </si>
  <si>
    <t>Scheduled to start in June 2024</t>
  </si>
  <si>
    <t>Very few IRRs provide Ancillary Services today</t>
  </si>
  <si>
    <t>Q2 2024</t>
  </si>
  <si>
    <t>Investigating O&amp;M implementation</t>
  </si>
  <si>
    <t>Request at TWG to work into project plans</t>
  </si>
  <si>
    <t>Q1 2025</t>
  </si>
  <si>
    <t>Q4 2025 go-live target</t>
  </si>
  <si>
    <t>Q3 2025</t>
  </si>
  <si>
    <t>Final portion will go-live with RTC+B</t>
  </si>
  <si>
    <t>2024 Notes</t>
  </si>
  <si>
    <t>2024 Recommendation</t>
  </si>
  <si>
    <t>Count by Status</t>
  </si>
  <si>
    <t>Count by 2024 Recommendation</t>
  </si>
  <si>
    <t>1 - Proceed as Planned</t>
  </si>
  <si>
    <t>3 - No Action</t>
  </si>
  <si>
    <t>Blank</t>
  </si>
  <si>
    <t>Count by Priority</t>
  </si>
  <si>
    <t>Complete by Priority</t>
  </si>
  <si>
    <t>Not Started / On Hold by Priority</t>
  </si>
  <si>
    <t>NOGRR245</t>
  </si>
  <si>
    <t>Inverter-Based Resource (IBR) Ride-Through Requirements</t>
  </si>
  <si>
    <t>$150k - $250k</t>
  </si>
  <si>
    <t>NPRR1253</t>
  </si>
  <si>
    <t>SCR828</t>
  </si>
  <si>
    <t>NPRR1239</t>
  </si>
  <si>
    <t>NPRR1240</t>
  </si>
  <si>
    <t>NPRR1249</t>
  </si>
  <si>
    <t>NPRR1188</t>
  </si>
  <si>
    <t>NPRR1244</t>
  </si>
  <si>
    <t>Incorporate ESR Charging Load Information into ICCP</t>
  </si>
  <si>
    <t>Increase the Number of Resource Certificates Permitted for an Email Domain in RIOO</t>
  </si>
  <si>
    <t>Implement Nodal Dispatch and Energy Settlement for Controllable Load Resources</t>
  </si>
  <si>
    <t>Clarification of Controllable Load Resource Primary Frequency Response Responsibilities</t>
  </si>
  <si>
    <t>Access to Market Information</t>
  </si>
  <si>
    <t>Access to Transmission Planning Information</t>
  </si>
  <si>
    <t>Publication of Shift Factors for All Active Transmission Constraints in the RTM</t>
  </si>
  <si>
    <t>NPRR1198</t>
  </si>
  <si>
    <t>Congestion Mitigation Using Topology Reconfigurations</t>
  </si>
  <si>
    <t>NPRR1205</t>
  </si>
  <si>
    <t>Revisions to Credit Qualification Requirements of Banks and Insurance Companies</t>
  </si>
  <si>
    <t>SCR829</t>
  </si>
  <si>
    <t>SCR830</t>
  </si>
  <si>
    <t>VCMRR042</t>
  </si>
  <si>
    <t>SO2 and NOx Emission Index Prices Used in Verifiable Cost Calculations</t>
  </si>
  <si>
    <t>$90k - $140k</t>
  </si>
  <si>
    <t>Board</t>
  </si>
  <si>
    <t>API for the NDCRC Application</t>
  </si>
  <si>
    <t>Expose Limited API Endpoints Using Machine-to-Machine Authentication</t>
  </si>
  <si>
    <t>$100k - $200k</t>
  </si>
  <si>
    <t>$50k - $70k</t>
  </si>
  <si>
    <t>$1.8M - $2.5M</t>
  </si>
  <si>
    <t>$70k - $100k</t>
  </si>
  <si>
    <t>NPRR1256</t>
  </si>
  <si>
    <t>Settlement of MRA of ESRs</t>
  </si>
  <si>
    <t>NPRR1229</t>
  </si>
  <si>
    <t>Real-Time Constraint Management Plan Cost Recovery Payment</t>
  </si>
  <si>
    <t>8 - 10 months</t>
  </si>
  <si>
    <t>6 - Market Input Needed</t>
  </si>
  <si>
    <t>Ammper Power</t>
  </si>
  <si>
    <t>Integration</t>
  </si>
  <si>
    <t>NextEra Energy</t>
  </si>
  <si>
    <t>Joint Sponsors</t>
  </si>
  <si>
    <t>AEP</t>
  </si>
  <si>
    <t>CIM View Consulting</t>
  </si>
  <si>
    <t>STEC</t>
  </si>
  <si>
    <t>EDF Renewables</t>
  </si>
  <si>
    <t>Priority Power</t>
  </si>
  <si>
    <t>NPRR1234</t>
  </si>
  <si>
    <t>Interconnection Requirements for Large Loads and Modeling Standards for Loads 25 MW or Greater</t>
  </si>
  <si>
    <t>$600k-$800k</t>
  </si>
  <si>
    <t>IMM, ERCOT</t>
  </si>
  <si>
    <t>Not Started by Priority</t>
  </si>
  <si>
    <t>Not Started by Priority - ERCOT Submitted</t>
  </si>
  <si>
    <t>Tier</t>
  </si>
  <si>
    <t>2025 Notes</t>
  </si>
  <si>
    <t>SMOGRR034 submitted to strike gray box</t>
  </si>
  <si>
    <t>NPRR1226</t>
  </si>
  <si>
    <t>NPRR1238</t>
  </si>
  <si>
    <t>NPRR1267</t>
  </si>
  <si>
    <t>NPRR1277</t>
  </si>
  <si>
    <t>NPRR1281</t>
  </si>
  <si>
    <t>TAC</t>
  </si>
  <si>
    <t>PRS</t>
  </si>
  <si>
    <t>Estimated Demand Response Data</t>
  </si>
  <si>
    <t>Registration of Loads with Curtailable Load Capabilities</t>
  </si>
  <si>
    <t>Large Load Interconnection Status Report</t>
  </si>
  <si>
    <t>Revisions to EAL Formula</t>
  </si>
  <si>
    <t>Improvements to Alternate FFSS Resource Designation</t>
  </si>
  <si>
    <t>$700k-$1M</t>
  </si>
  <si>
    <t>EMS, Reporting</t>
  </si>
  <si>
    <t>CMM, Reporting</t>
  </si>
  <si>
    <t>S&amp;B, Reporting</t>
  </si>
  <si>
    <t>MMS, EMS, NMMS</t>
  </si>
  <si>
    <t>RIOO, Public API</t>
  </si>
  <si>
    <t>ERCOT Steel Mills</t>
  </si>
  <si>
    <t>Golden Spread</t>
  </si>
  <si>
    <t>Integration, 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</si>
</sst>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74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5" fillId="0" borderId="2" xfId="1" applyNumberFormat="1" applyFont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9" fontId="5" fillId="0" borderId="2" xfId="6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" fontId="5" fillId="5" borderId="2" xfId="1" applyNumberFormat="1" applyFont="1" applyFill="1" applyBorder="1" applyAlignment="1">
      <alignment horizontal="left" vertical="center" wrapText="1"/>
    </xf>
    <xf numFmtId="1" fontId="5" fillId="6" borderId="2" xfId="1" applyNumberFormat="1" applyFont="1" applyFill="1" applyBorder="1" applyAlignment="1">
      <alignment horizontal="left" vertical="center" wrapText="1"/>
    </xf>
    <xf numFmtId="1" fontId="5" fillId="7" borderId="2" xfId="1" applyNumberFormat="1" applyFont="1" applyFill="1" applyBorder="1" applyAlignment="1">
      <alignment horizontal="left" vertical="center" wrapText="1"/>
    </xf>
    <xf numFmtId="1" fontId="5" fillId="8" borderId="2" xfId="1" applyNumberFormat="1" applyFont="1" applyFill="1" applyBorder="1" applyAlignment="1">
      <alignment horizontal="left" vertical="center" wrapText="1"/>
    </xf>
    <xf numFmtId="1" fontId="5" fillId="9" borderId="2" xfId="1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4" applyFont="1" applyBorder="1" applyAlignment="1">
      <alignment horizontal="left" vertical="top" wrapText="1"/>
    </xf>
    <xf numFmtId="0" fontId="5" fillId="0" borderId="3" xfId="4" applyFont="1" applyBorder="1" applyAlignment="1">
      <alignment horizontal="left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left" vertical="center" wrapText="1"/>
    </xf>
    <xf numFmtId="1" fontId="5" fillId="11" borderId="2" xfId="1" applyNumberFormat="1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5" fillId="0" borderId="2" xfId="3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" fontId="3" fillId="0" borderId="4" xfId="1" applyNumberFormat="1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5" xfId="0" applyBorder="1"/>
    <xf numFmtId="0" fontId="13" fillId="0" borderId="2" xfId="0" applyFont="1" applyBorder="1" applyAlignment="1">
      <alignment vertical="top" wrapText="1"/>
    </xf>
    <xf numFmtId="0" fontId="5" fillId="0" borderId="2" xfId="3" applyFont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left" vertical="center" wrapText="1"/>
    </xf>
    <xf numFmtId="0" fontId="0" fillId="0" borderId="6" xfId="0" applyBorder="1"/>
    <xf numFmtId="0" fontId="0" fillId="1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0" borderId="11" xfId="0" applyFill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2" borderId="11" xfId="0" applyFill="1" applyBorder="1"/>
    <xf numFmtId="0" fontId="0" fillId="13" borderId="9" xfId="0" applyFill="1" applyBorder="1"/>
    <xf numFmtId="0" fontId="0" fillId="1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5" fillId="14" borderId="2" xfId="3" applyFont="1" applyFill="1" applyBorder="1" applyAlignment="1">
      <alignment horizontal="center"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5" fillId="11" borderId="2" xfId="3" applyFont="1" applyFill="1" applyBorder="1" applyAlignment="1">
      <alignment horizontal="center" vertical="center" wrapText="1"/>
    </xf>
  </cellXfs>
  <cellStyles count="7">
    <cellStyle name="Hyperlink" xfId="2" builtinId="8"/>
    <cellStyle name="Normal" xfId="0" builtinId="0"/>
    <cellStyle name="Normal_PPL_for_postingCO 2" xfId="3" xr:uid="{00000000-0005-0000-0000-000002000000}"/>
    <cellStyle name="Normal_PPL_for_postingCO 3" xfId="1" xr:uid="{00000000-0005-0000-0000-000003000000}"/>
    <cellStyle name="Normal_PPL_for_postingMerged 2" xfId="4" xr:uid="{00000000-0005-0000-0000-000004000000}"/>
    <cellStyle name="Normal_PPL_for_postingMerged 3" xfId="5" xr:uid="{00000000-0005-0000-0000-000005000000}"/>
    <cellStyle name="Percent" xfId="6" builtinId="5"/>
  </cellStyles>
  <dxfs count="12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283845</xdr:colOff>
      <xdr:row>0</xdr:row>
      <xdr:rowOff>59055</xdr:rowOff>
    </xdr:from>
    <xdr:to>
      <xdr:col>11</xdr:col>
      <xdr:colOff>512445</xdr:colOff>
      <xdr:row>0</xdr:row>
      <xdr:rowOff>247650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91A80A17-61C1-6DD3-C65B-96BAA955B430}"/>
            </a:ext>
          </a:extLst>
        </xdr:cNvPr>
        <xdr:cNvSpPr/>
      </xdr:nvSpPr>
      <xdr:spPr>
        <a:xfrm>
          <a:off x="11894820" y="59055"/>
          <a:ext cx="228600" cy="18859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267C-23B4-4574-AB21-8475F518D903}">
  <sheetPr filterMode="1">
    <tabColor rgb="FFFFFF00"/>
  </sheetPr>
  <dimension ref="A1:W158"/>
  <sheetViews>
    <sheetView tabSelected="1" zoomScale="90" zoomScaleNormal="90" workbookViewId="0">
      <pane xSplit="12" ySplit="3" topLeftCell="M93" activePane="bottomRight" state="frozen"/>
      <selection pane="topRight" activeCell="M1" sqref="M1"/>
      <selection pane="bottomLeft" activeCell="A4" sqref="A4"/>
      <selection pane="bottomRight" activeCell="O166" sqref="O166"/>
    </sheetView>
  </sheetViews>
  <sheetFormatPr defaultRowHeight="15" x14ac:dyDescent="0.25"/>
  <cols>
    <col min="1" max="1" width="8.7109375" hidden="1" customWidth="1"/>
    <col min="2" max="2" width="9.5703125" hidden="1" customWidth="1"/>
    <col min="3" max="3" width="12.42578125" customWidth="1"/>
    <col min="4" max="4" width="7.5703125" customWidth="1"/>
    <col min="5" max="5" width="8" customWidth="1"/>
    <col min="6" max="6" width="23" hidden="1" customWidth="1"/>
    <col min="7" max="7" width="12" style="10" hidden="1" customWidth="1"/>
    <col min="8" max="8" width="11" customWidth="1"/>
    <col min="9" max="9" width="10" customWidth="1"/>
    <col min="10" max="10" width="10.85546875" customWidth="1"/>
    <col min="11" max="11" width="43" customWidth="1"/>
    <col min="12" max="12" width="13" customWidth="1"/>
    <col min="13" max="13" width="13.5703125" customWidth="1"/>
    <col min="14" max="15" width="14.140625" customWidth="1"/>
    <col min="16" max="16" width="17.42578125" customWidth="1"/>
    <col min="17" max="17" width="17.28515625" customWidth="1"/>
    <col min="18" max="18" width="21" customWidth="1"/>
    <col min="19" max="19" width="12" customWidth="1"/>
    <col min="20" max="20" width="13.140625" customWidth="1"/>
    <col min="21" max="21" width="11.42578125" customWidth="1"/>
    <col min="22" max="22" width="16.28515625" customWidth="1"/>
    <col min="23" max="23" width="30.85546875" customWidth="1"/>
  </cols>
  <sheetData>
    <row r="1" spans="1:23" ht="27" customHeight="1" x14ac:dyDescent="0.25">
      <c r="C1" s="22" t="s">
        <v>5</v>
      </c>
      <c r="K1" s="30" t="str">
        <f>"Total Count = " &amp; COUNTA(K4:K995)</f>
        <v>Total Count = 155</v>
      </c>
      <c r="M1" s="48" t="s">
        <v>6</v>
      </c>
    </row>
    <row r="2" spans="1:23" ht="6.6" customHeight="1" x14ac:dyDescent="0.25">
      <c r="C2" s="22"/>
      <c r="G2"/>
      <c r="W2" s="30"/>
    </row>
    <row r="3" spans="1:23" ht="36" x14ac:dyDescent="0.25">
      <c r="A3" s="1" t="s">
        <v>7</v>
      </c>
      <c r="B3" s="12" t="s">
        <v>8</v>
      </c>
      <c r="C3" s="1" t="s">
        <v>9</v>
      </c>
      <c r="D3" s="1" t="s">
        <v>10</v>
      </c>
      <c r="E3" s="1" t="s">
        <v>11</v>
      </c>
      <c r="F3" s="12" t="s">
        <v>12</v>
      </c>
      <c r="G3" s="12" t="s">
        <v>13</v>
      </c>
      <c r="H3" s="12" t="s">
        <v>14</v>
      </c>
      <c r="I3" s="1" t="s">
        <v>15</v>
      </c>
      <c r="J3" s="1" t="s">
        <v>16</v>
      </c>
      <c r="K3" s="1" t="s">
        <v>17</v>
      </c>
      <c r="L3" s="12" t="s">
        <v>18</v>
      </c>
      <c r="M3" s="1" t="s">
        <v>19</v>
      </c>
      <c r="N3" s="1" t="s">
        <v>20</v>
      </c>
      <c r="O3" s="12" t="s">
        <v>787</v>
      </c>
      <c r="P3" s="12" t="s">
        <v>788</v>
      </c>
      <c r="Q3" s="1" t="s">
        <v>724</v>
      </c>
      <c r="R3" s="1" t="s">
        <v>723</v>
      </c>
      <c r="S3" s="1" t="s">
        <v>22</v>
      </c>
      <c r="T3" s="1" t="s">
        <v>23</v>
      </c>
      <c r="U3" s="1" t="s">
        <v>24</v>
      </c>
      <c r="V3" s="1" t="s">
        <v>630</v>
      </c>
      <c r="W3" s="1" t="s">
        <v>25</v>
      </c>
    </row>
    <row r="4" spans="1:23" ht="39.950000000000003" hidden="1" customHeight="1" x14ac:dyDescent="0.25">
      <c r="A4" s="40" t="s">
        <v>26</v>
      </c>
      <c r="B4" s="41">
        <v>43831</v>
      </c>
      <c r="C4" s="42" t="s">
        <v>64</v>
      </c>
      <c r="D4" s="43">
        <v>2020</v>
      </c>
      <c r="E4" s="43">
        <v>2880</v>
      </c>
      <c r="F4" s="38"/>
      <c r="G4" s="39"/>
      <c r="H4" s="44" t="s">
        <v>27</v>
      </c>
      <c r="I4" s="40" t="s">
        <v>28</v>
      </c>
      <c r="J4" s="45">
        <v>43746</v>
      </c>
      <c r="K4" s="46" t="s">
        <v>29</v>
      </c>
      <c r="L4" s="40" t="s">
        <v>0</v>
      </c>
      <c r="M4" s="40" t="s">
        <v>30</v>
      </c>
      <c r="N4" s="40" t="s">
        <v>31</v>
      </c>
      <c r="O4" s="40" t="s">
        <v>32</v>
      </c>
      <c r="P4" s="40" t="s">
        <v>676</v>
      </c>
      <c r="Q4" s="40" t="s">
        <v>676</v>
      </c>
      <c r="R4" s="40" t="s">
        <v>0</v>
      </c>
      <c r="S4" s="13" t="s">
        <v>33</v>
      </c>
      <c r="T4" s="14">
        <v>0.94</v>
      </c>
      <c r="U4" s="14">
        <v>0.28000000000000003</v>
      </c>
      <c r="V4" s="2" t="s">
        <v>674</v>
      </c>
      <c r="W4" s="38"/>
    </row>
    <row r="5" spans="1:23" ht="48" hidden="1" customHeight="1" x14ac:dyDescent="0.25">
      <c r="A5" s="2" t="s">
        <v>34</v>
      </c>
      <c r="B5" s="37">
        <v>43891</v>
      </c>
      <c r="C5" s="4" t="s">
        <v>64</v>
      </c>
      <c r="D5" s="6">
        <v>2020</v>
      </c>
      <c r="E5" s="6">
        <v>2630</v>
      </c>
      <c r="F5" s="35"/>
      <c r="G5" s="36"/>
      <c r="H5" s="21" t="s">
        <v>35</v>
      </c>
      <c r="I5" s="2" t="s">
        <v>28</v>
      </c>
      <c r="J5" s="13">
        <v>43508</v>
      </c>
      <c r="K5" s="5" t="s">
        <v>36</v>
      </c>
      <c r="L5" s="2" t="s">
        <v>0</v>
      </c>
      <c r="M5" s="2" t="s">
        <v>37</v>
      </c>
      <c r="N5" s="2" t="s">
        <v>38</v>
      </c>
      <c r="O5" s="2" t="s">
        <v>32</v>
      </c>
      <c r="P5" s="2" t="s">
        <v>676</v>
      </c>
      <c r="Q5" s="2" t="s">
        <v>676</v>
      </c>
      <c r="R5" s="2" t="s">
        <v>0</v>
      </c>
      <c r="S5" s="13" t="s">
        <v>39</v>
      </c>
      <c r="T5" s="14">
        <v>0.72</v>
      </c>
      <c r="U5" s="14">
        <v>0</v>
      </c>
      <c r="V5" s="2" t="s">
        <v>709</v>
      </c>
      <c r="W5" s="35"/>
    </row>
    <row r="6" spans="1:23" ht="39.950000000000003" hidden="1" customHeight="1" x14ac:dyDescent="0.25">
      <c r="A6" s="2" t="s">
        <v>40</v>
      </c>
      <c r="B6" s="37">
        <v>43891</v>
      </c>
      <c r="C6" s="4" t="s">
        <v>64</v>
      </c>
      <c r="D6" s="6">
        <v>2020</v>
      </c>
      <c r="E6" s="6">
        <v>2930</v>
      </c>
      <c r="F6" s="35"/>
      <c r="G6" s="36"/>
      <c r="H6" s="21" t="s">
        <v>41</v>
      </c>
      <c r="I6" s="2" t="s">
        <v>28</v>
      </c>
      <c r="J6" s="13">
        <v>43809</v>
      </c>
      <c r="K6" s="5" t="s">
        <v>42</v>
      </c>
      <c r="L6" s="2" t="s">
        <v>0</v>
      </c>
      <c r="M6" s="2" t="s">
        <v>43</v>
      </c>
      <c r="N6" s="2" t="s">
        <v>44</v>
      </c>
      <c r="O6" s="2" t="s">
        <v>32</v>
      </c>
      <c r="P6" s="2" t="s">
        <v>676</v>
      </c>
      <c r="Q6" s="2" t="s">
        <v>676</v>
      </c>
      <c r="R6" s="2" t="s">
        <v>0</v>
      </c>
      <c r="S6" s="13" t="s">
        <v>45</v>
      </c>
      <c r="T6" s="14">
        <v>0.55000000000000004</v>
      </c>
      <c r="U6" s="14">
        <v>0</v>
      </c>
      <c r="V6" s="2" t="s">
        <v>4</v>
      </c>
      <c r="W6" s="35"/>
    </row>
    <row r="7" spans="1:23" ht="50.25" hidden="1" customHeight="1" x14ac:dyDescent="0.25">
      <c r="A7" s="2" t="s">
        <v>26</v>
      </c>
      <c r="B7" s="37">
        <v>43952</v>
      </c>
      <c r="C7" s="4" t="s">
        <v>64</v>
      </c>
      <c r="D7" s="6">
        <v>2019</v>
      </c>
      <c r="E7" s="6">
        <v>230</v>
      </c>
      <c r="F7" s="35"/>
      <c r="G7" s="36"/>
      <c r="H7" s="21" t="s">
        <v>46</v>
      </c>
      <c r="I7" s="2" t="s">
        <v>28</v>
      </c>
      <c r="J7" s="13">
        <v>43627</v>
      </c>
      <c r="K7" s="5" t="s">
        <v>47</v>
      </c>
      <c r="L7" s="2" t="s">
        <v>0</v>
      </c>
      <c r="M7" s="2" t="s">
        <v>48</v>
      </c>
      <c r="N7" s="2" t="s">
        <v>49</v>
      </c>
      <c r="O7" s="2" t="s">
        <v>32</v>
      </c>
      <c r="P7" s="2" t="s">
        <v>676</v>
      </c>
      <c r="Q7" s="2" t="s">
        <v>676</v>
      </c>
      <c r="R7" s="2" t="s">
        <v>0</v>
      </c>
      <c r="S7" s="13" t="s">
        <v>45</v>
      </c>
      <c r="T7" s="14">
        <v>1</v>
      </c>
      <c r="U7" s="14">
        <v>0</v>
      </c>
      <c r="V7" s="2" t="s">
        <v>4</v>
      </c>
      <c r="W7" s="35"/>
    </row>
    <row r="8" spans="1:23" ht="39.950000000000003" hidden="1" customHeight="1" x14ac:dyDescent="0.25">
      <c r="A8" s="2" t="s">
        <v>34</v>
      </c>
      <c r="B8" s="37">
        <v>43952</v>
      </c>
      <c r="C8" s="4" t="s">
        <v>64</v>
      </c>
      <c r="D8" s="6">
        <v>2020</v>
      </c>
      <c r="E8" s="6">
        <v>2990</v>
      </c>
      <c r="F8" s="35"/>
      <c r="G8" s="36"/>
      <c r="H8" s="21" t="s">
        <v>50</v>
      </c>
      <c r="I8" s="2" t="s">
        <v>28</v>
      </c>
      <c r="J8" s="13">
        <v>43935</v>
      </c>
      <c r="K8" s="5" t="s">
        <v>51</v>
      </c>
      <c r="L8" s="2" t="s">
        <v>0</v>
      </c>
      <c r="M8" s="2" t="s">
        <v>52</v>
      </c>
      <c r="N8" s="2" t="s">
        <v>53</v>
      </c>
      <c r="O8" s="2" t="s">
        <v>32</v>
      </c>
      <c r="P8" s="2" t="s">
        <v>676</v>
      </c>
      <c r="Q8" s="2" t="s">
        <v>676</v>
      </c>
      <c r="R8" s="2" t="s">
        <v>0</v>
      </c>
      <c r="S8" s="13" t="s">
        <v>54</v>
      </c>
      <c r="T8" s="14">
        <v>0.77</v>
      </c>
      <c r="U8" s="14">
        <v>0</v>
      </c>
      <c r="V8" s="2" t="s">
        <v>4</v>
      </c>
      <c r="W8" s="35"/>
    </row>
    <row r="9" spans="1:23" ht="39.950000000000003" hidden="1" customHeight="1" x14ac:dyDescent="0.25">
      <c r="A9" s="2" t="s">
        <v>40</v>
      </c>
      <c r="B9" s="37">
        <v>44013</v>
      </c>
      <c r="C9" s="4" t="s">
        <v>55</v>
      </c>
      <c r="D9" s="6">
        <v>2020</v>
      </c>
      <c r="E9" s="6">
        <v>240</v>
      </c>
      <c r="F9" s="20" t="s">
        <v>56</v>
      </c>
      <c r="G9" s="11" t="s">
        <v>57</v>
      </c>
      <c r="H9" s="21" t="s">
        <v>58</v>
      </c>
      <c r="I9" s="2" t="s">
        <v>28</v>
      </c>
      <c r="J9" s="13">
        <v>43872</v>
      </c>
      <c r="K9" s="5" t="s">
        <v>59</v>
      </c>
      <c r="L9" s="2" t="s">
        <v>0</v>
      </c>
      <c r="M9" s="2" t="s">
        <v>60</v>
      </c>
      <c r="N9" s="2" t="s">
        <v>61</v>
      </c>
      <c r="O9" s="2" t="s">
        <v>32</v>
      </c>
      <c r="P9" s="2" t="s">
        <v>676</v>
      </c>
      <c r="Q9" s="2" t="s">
        <v>676</v>
      </c>
      <c r="R9" s="2" t="s">
        <v>0</v>
      </c>
      <c r="S9" s="13" t="s">
        <v>45</v>
      </c>
      <c r="T9" s="14">
        <v>0.53</v>
      </c>
      <c r="U9" s="14">
        <v>0</v>
      </c>
      <c r="V9" s="2" t="s">
        <v>4</v>
      </c>
      <c r="W9" s="35"/>
    </row>
    <row r="10" spans="1:23" ht="39.950000000000003" hidden="1" customHeight="1" x14ac:dyDescent="0.25">
      <c r="A10" s="2" t="s">
        <v>40</v>
      </c>
      <c r="B10" s="37">
        <v>44013</v>
      </c>
      <c r="C10" s="4" t="s">
        <v>55</v>
      </c>
      <c r="D10" s="6">
        <v>2020</v>
      </c>
      <c r="E10" s="6">
        <v>250</v>
      </c>
      <c r="F10" s="20" t="s">
        <v>56</v>
      </c>
      <c r="G10" s="11" t="s">
        <v>57</v>
      </c>
      <c r="H10" s="21" t="s">
        <v>62</v>
      </c>
      <c r="I10" s="2" t="s">
        <v>28</v>
      </c>
      <c r="J10" s="13">
        <v>43872</v>
      </c>
      <c r="K10" s="5" t="s">
        <v>63</v>
      </c>
      <c r="L10" s="2" t="s">
        <v>0</v>
      </c>
      <c r="M10" s="2" t="s">
        <v>60</v>
      </c>
      <c r="N10" s="2" t="s">
        <v>38</v>
      </c>
      <c r="O10" s="2" t="s">
        <v>32</v>
      </c>
      <c r="P10" s="2" t="s">
        <v>676</v>
      </c>
      <c r="Q10" s="2" t="s">
        <v>676</v>
      </c>
      <c r="R10" s="2" t="s">
        <v>0</v>
      </c>
      <c r="S10" s="13" t="s">
        <v>45</v>
      </c>
      <c r="T10" s="14">
        <v>1</v>
      </c>
      <c r="U10" s="14">
        <v>0</v>
      </c>
      <c r="V10" s="2" t="s">
        <v>4</v>
      </c>
      <c r="W10" s="35"/>
    </row>
    <row r="11" spans="1:23" ht="39.950000000000003" hidden="1" customHeight="1" x14ac:dyDescent="0.25">
      <c r="A11" s="2" t="s">
        <v>26</v>
      </c>
      <c r="B11" s="37">
        <v>44013</v>
      </c>
      <c r="C11" s="4" t="s">
        <v>64</v>
      </c>
      <c r="D11" s="6">
        <v>2020</v>
      </c>
      <c r="E11" s="6">
        <v>2980</v>
      </c>
      <c r="F11" s="17" t="s">
        <v>65</v>
      </c>
      <c r="G11" s="11" t="s">
        <v>57</v>
      </c>
      <c r="H11" s="21" t="s">
        <v>66</v>
      </c>
      <c r="I11" s="2" t="s">
        <v>28</v>
      </c>
      <c r="J11" s="13">
        <v>43862</v>
      </c>
      <c r="K11" s="5" t="s">
        <v>67</v>
      </c>
      <c r="L11" s="2" t="s">
        <v>0</v>
      </c>
      <c r="M11" s="2" t="s">
        <v>68</v>
      </c>
      <c r="N11" s="2" t="s">
        <v>69</v>
      </c>
      <c r="O11" s="2" t="s">
        <v>32</v>
      </c>
      <c r="P11" s="2" t="s">
        <v>676</v>
      </c>
      <c r="Q11" s="2" t="s">
        <v>676</v>
      </c>
      <c r="R11" s="2" t="s">
        <v>70</v>
      </c>
      <c r="S11" s="13" t="s">
        <v>45</v>
      </c>
      <c r="T11" s="14">
        <v>0.62</v>
      </c>
      <c r="U11" s="14">
        <v>0</v>
      </c>
      <c r="V11" s="69" t="s">
        <v>710</v>
      </c>
      <c r="W11" s="28" t="s">
        <v>71</v>
      </c>
    </row>
    <row r="12" spans="1:23" ht="39.950000000000003" hidden="1" customHeight="1" x14ac:dyDescent="0.25">
      <c r="A12" s="2" t="s">
        <v>26</v>
      </c>
      <c r="B12" s="37">
        <v>44136</v>
      </c>
      <c r="C12" s="4" t="s">
        <v>55</v>
      </c>
      <c r="D12" s="6">
        <v>2020</v>
      </c>
      <c r="E12" s="6">
        <v>300</v>
      </c>
      <c r="F12" s="20" t="s">
        <v>56</v>
      </c>
      <c r="G12" s="11" t="s">
        <v>57</v>
      </c>
      <c r="H12" s="21" t="s">
        <v>72</v>
      </c>
      <c r="I12" s="2" t="s">
        <v>28</v>
      </c>
      <c r="J12" s="13">
        <v>44044</v>
      </c>
      <c r="K12" s="3" t="s">
        <v>73</v>
      </c>
      <c r="L12" s="2" t="s">
        <v>0</v>
      </c>
      <c r="M12" s="2" t="s">
        <v>74</v>
      </c>
      <c r="N12" s="2" t="s">
        <v>75</v>
      </c>
      <c r="O12" s="2" t="s">
        <v>32</v>
      </c>
      <c r="P12" s="2" t="s">
        <v>676</v>
      </c>
      <c r="Q12" s="2" t="s">
        <v>676</v>
      </c>
      <c r="R12" s="2" t="s">
        <v>0</v>
      </c>
      <c r="S12" s="13" t="s">
        <v>76</v>
      </c>
      <c r="T12" s="14">
        <v>0.67</v>
      </c>
      <c r="U12" s="14">
        <v>0</v>
      </c>
      <c r="V12" s="2" t="s">
        <v>4</v>
      </c>
      <c r="W12" s="29" t="s">
        <v>77</v>
      </c>
    </row>
    <row r="13" spans="1:23" ht="39.950000000000003" hidden="1" customHeight="1" x14ac:dyDescent="0.25">
      <c r="A13" s="2" t="s">
        <v>26</v>
      </c>
      <c r="B13" s="37">
        <v>44166</v>
      </c>
      <c r="C13" s="4" t="s">
        <v>64</v>
      </c>
      <c r="D13" s="6">
        <v>2017</v>
      </c>
      <c r="E13" s="6">
        <v>1820</v>
      </c>
      <c r="F13" s="16" t="s">
        <v>78</v>
      </c>
      <c r="G13" s="11" t="s">
        <v>57</v>
      </c>
      <c r="H13" s="21" t="s">
        <v>79</v>
      </c>
      <c r="I13" s="2" t="s">
        <v>28</v>
      </c>
      <c r="J13" s="13">
        <v>42583</v>
      </c>
      <c r="K13" s="5" t="s">
        <v>80</v>
      </c>
      <c r="L13" s="2" t="s">
        <v>0</v>
      </c>
      <c r="M13" s="2" t="s">
        <v>81</v>
      </c>
      <c r="N13" s="2" t="s">
        <v>82</v>
      </c>
      <c r="O13" s="2" t="s">
        <v>32</v>
      </c>
      <c r="P13" s="2" t="s">
        <v>676</v>
      </c>
      <c r="Q13" s="2" t="s">
        <v>676</v>
      </c>
      <c r="R13" s="2" t="s">
        <v>0</v>
      </c>
      <c r="S13" s="13" t="s">
        <v>83</v>
      </c>
      <c r="T13" s="14">
        <v>1</v>
      </c>
      <c r="U13" s="14">
        <v>0.76</v>
      </c>
      <c r="V13" s="2" t="s">
        <v>4</v>
      </c>
      <c r="W13" s="28" t="s">
        <v>83</v>
      </c>
    </row>
    <row r="14" spans="1:23" ht="25.5" hidden="1" x14ac:dyDescent="0.25">
      <c r="A14" s="2" t="s">
        <v>26</v>
      </c>
      <c r="B14" s="37">
        <v>44166</v>
      </c>
      <c r="C14" s="4" t="s">
        <v>64</v>
      </c>
      <c r="D14" s="6">
        <v>2017</v>
      </c>
      <c r="E14" s="6">
        <v>1820</v>
      </c>
      <c r="F14" s="16" t="s">
        <v>78</v>
      </c>
      <c r="G14" s="11" t="s">
        <v>57</v>
      </c>
      <c r="H14" s="21" t="s">
        <v>79</v>
      </c>
      <c r="I14" s="2" t="s">
        <v>28</v>
      </c>
      <c r="J14" s="13">
        <v>42583</v>
      </c>
      <c r="K14" s="5" t="s">
        <v>84</v>
      </c>
      <c r="L14" s="2" t="s">
        <v>0</v>
      </c>
      <c r="M14" s="2" t="s">
        <v>81</v>
      </c>
      <c r="N14" s="2" t="s">
        <v>82</v>
      </c>
      <c r="O14" s="2" t="s">
        <v>32</v>
      </c>
      <c r="P14" s="2" t="s">
        <v>676</v>
      </c>
      <c r="Q14" s="2" t="s">
        <v>676</v>
      </c>
      <c r="R14" s="2" t="s">
        <v>0</v>
      </c>
      <c r="S14" s="13" t="s">
        <v>83</v>
      </c>
      <c r="T14" s="14">
        <v>1</v>
      </c>
      <c r="U14" s="14">
        <v>0.76</v>
      </c>
      <c r="V14" s="2" t="s">
        <v>4</v>
      </c>
      <c r="W14" s="28" t="s">
        <v>83</v>
      </c>
    </row>
    <row r="15" spans="1:23" ht="38.25" hidden="1" x14ac:dyDescent="0.25">
      <c r="A15" s="2" t="s">
        <v>26</v>
      </c>
      <c r="B15" s="37">
        <v>44209</v>
      </c>
      <c r="C15" s="4" t="s">
        <v>64</v>
      </c>
      <c r="D15" s="6">
        <v>2020</v>
      </c>
      <c r="E15" s="6">
        <v>3080</v>
      </c>
      <c r="F15" s="9"/>
      <c r="G15" s="11"/>
      <c r="H15" s="21" t="s">
        <v>85</v>
      </c>
      <c r="I15" s="2" t="s">
        <v>28</v>
      </c>
      <c r="J15" s="13">
        <v>44117</v>
      </c>
      <c r="K15" s="5" t="s">
        <v>86</v>
      </c>
      <c r="L15" s="2" t="s">
        <v>0</v>
      </c>
      <c r="M15" s="2" t="s">
        <v>87</v>
      </c>
      <c r="N15" s="2" t="s">
        <v>69</v>
      </c>
      <c r="O15" s="2" t="s">
        <v>32</v>
      </c>
      <c r="P15" s="2" t="s">
        <v>676</v>
      </c>
      <c r="Q15" s="2" t="s">
        <v>676</v>
      </c>
      <c r="R15" s="2" t="s">
        <v>0</v>
      </c>
      <c r="S15" s="13" t="s">
        <v>54</v>
      </c>
      <c r="T15" s="14">
        <v>0.76</v>
      </c>
      <c r="U15" s="14">
        <v>0.35</v>
      </c>
      <c r="V15" s="2" t="s">
        <v>4</v>
      </c>
      <c r="W15" s="28" t="s">
        <v>88</v>
      </c>
    </row>
    <row r="16" spans="1:23" ht="25.5" hidden="1" x14ac:dyDescent="0.25">
      <c r="A16" s="2" t="s">
        <v>34</v>
      </c>
      <c r="B16" s="37">
        <v>44299</v>
      </c>
      <c r="C16" s="4" t="s">
        <v>64</v>
      </c>
      <c r="D16" s="6">
        <v>2021</v>
      </c>
      <c r="E16" s="6">
        <v>2705</v>
      </c>
      <c r="F16" s="9"/>
      <c r="G16" s="11"/>
      <c r="H16" s="21" t="s">
        <v>89</v>
      </c>
      <c r="I16" s="2" t="s">
        <v>28</v>
      </c>
      <c r="J16" s="13">
        <v>44236</v>
      </c>
      <c r="K16" s="5" t="s">
        <v>90</v>
      </c>
      <c r="L16" s="2" t="s">
        <v>0</v>
      </c>
      <c r="M16" s="2" t="s">
        <v>91</v>
      </c>
      <c r="N16" s="2" t="s">
        <v>92</v>
      </c>
      <c r="O16" s="2" t="s">
        <v>32</v>
      </c>
      <c r="P16" s="2" t="s">
        <v>676</v>
      </c>
      <c r="Q16" s="2" t="s">
        <v>676</v>
      </c>
      <c r="R16" s="2" t="s">
        <v>0</v>
      </c>
      <c r="S16" s="13" t="s">
        <v>54</v>
      </c>
      <c r="T16" s="14">
        <v>1</v>
      </c>
      <c r="U16" s="14">
        <v>0</v>
      </c>
      <c r="V16" s="2" t="s">
        <v>4</v>
      </c>
      <c r="W16" s="28" t="s">
        <v>93</v>
      </c>
    </row>
    <row r="17" spans="1:23" ht="36" hidden="1" x14ac:dyDescent="0.25">
      <c r="A17" s="2" t="s">
        <v>34</v>
      </c>
      <c r="B17" s="37">
        <v>44403</v>
      </c>
      <c r="C17" s="4" t="s">
        <v>64</v>
      </c>
      <c r="D17" s="6">
        <v>2021</v>
      </c>
      <c r="E17" s="6">
        <v>3340</v>
      </c>
      <c r="F17" s="9"/>
      <c r="G17" s="11"/>
      <c r="H17" s="21" t="s">
        <v>94</v>
      </c>
      <c r="I17" s="2" t="s">
        <v>28</v>
      </c>
      <c r="J17" s="13">
        <v>44375</v>
      </c>
      <c r="K17" s="5" t="s">
        <v>95</v>
      </c>
      <c r="L17" s="2" t="s">
        <v>0</v>
      </c>
      <c r="M17" s="2" t="s">
        <v>96</v>
      </c>
      <c r="N17" s="2" t="s">
        <v>97</v>
      </c>
      <c r="O17" s="2" t="s">
        <v>32</v>
      </c>
      <c r="P17" s="2" t="s">
        <v>676</v>
      </c>
      <c r="Q17" s="2" t="s">
        <v>676</v>
      </c>
      <c r="R17" s="2" t="s">
        <v>0</v>
      </c>
      <c r="S17" s="13" t="s">
        <v>54</v>
      </c>
      <c r="T17" s="14">
        <v>0.45</v>
      </c>
      <c r="U17" s="14">
        <v>0</v>
      </c>
      <c r="V17" s="2" t="s">
        <v>784</v>
      </c>
      <c r="W17" s="28" t="s">
        <v>98</v>
      </c>
    </row>
    <row r="18" spans="1:23" ht="25.5" hidden="1" x14ac:dyDescent="0.25">
      <c r="A18" s="2" t="s">
        <v>99</v>
      </c>
      <c r="B18" s="37">
        <v>44440</v>
      </c>
      <c r="C18" s="4" t="s">
        <v>64</v>
      </c>
      <c r="D18" s="6">
        <v>2021</v>
      </c>
      <c r="E18" s="6">
        <v>1440</v>
      </c>
      <c r="F18" s="35"/>
      <c r="G18" s="36"/>
      <c r="H18" s="21" t="s">
        <v>100</v>
      </c>
      <c r="I18" s="2" t="s">
        <v>28</v>
      </c>
      <c r="J18" s="13">
        <v>44427</v>
      </c>
      <c r="K18" s="5" t="s">
        <v>101</v>
      </c>
      <c r="L18" s="2" t="s">
        <v>0</v>
      </c>
      <c r="M18" s="2" t="s">
        <v>102</v>
      </c>
      <c r="N18" s="2" t="s">
        <v>103</v>
      </c>
      <c r="O18" s="2" t="s">
        <v>32</v>
      </c>
      <c r="P18" s="2" t="s">
        <v>676</v>
      </c>
      <c r="Q18" s="2" t="s">
        <v>676</v>
      </c>
      <c r="R18" s="2" t="s">
        <v>0</v>
      </c>
      <c r="S18" s="13" t="s">
        <v>99</v>
      </c>
      <c r="T18" s="14">
        <v>0.98</v>
      </c>
      <c r="U18" s="14">
        <v>0</v>
      </c>
      <c r="V18" s="2" t="s">
        <v>673</v>
      </c>
      <c r="W18" s="35"/>
    </row>
    <row r="19" spans="1:23" ht="38.25" hidden="1" x14ac:dyDescent="0.25">
      <c r="A19" s="2" t="s">
        <v>26</v>
      </c>
      <c r="B19" s="37">
        <v>44470</v>
      </c>
      <c r="C19" s="4" t="s">
        <v>64</v>
      </c>
      <c r="D19" s="6">
        <v>2020</v>
      </c>
      <c r="E19" s="6">
        <v>2910</v>
      </c>
      <c r="F19" s="19" t="s">
        <v>104</v>
      </c>
      <c r="G19" s="11" t="s">
        <v>57</v>
      </c>
      <c r="H19" s="21" t="s">
        <v>105</v>
      </c>
      <c r="I19" s="2" t="s">
        <v>28</v>
      </c>
      <c r="J19" s="13">
        <v>43800</v>
      </c>
      <c r="K19" s="5" t="s">
        <v>106</v>
      </c>
      <c r="L19" s="2" t="s">
        <v>0</v>
      </c>
      <c r="M19" s="2" t="s">
        <v>74</v>
      </c>
      <c r="N19" s="2" t="s">
        <v>92</v>
      </c>
      <c r="O19" s="2" t="s">
        <v>32</v>
      </c>
      <c r="P19" s="2" t="s">
        <v>676</v>
      </c>
      <c r="Q19" s="2" t="s">
        <v>676</v>
      </c>
      <c r="R19" s="2" t="s">
        <v>0</v>
      </c>
      <c r="S19" s="13" t="s">
        <v>76</v>
      </c>
      <c r="T19" s="14">
        <v>0.38</v>
      </c>
      <c r="U19" s="14">
        <v>0</v>
      </c>
      <c r="V19" s="2" t="s">
        <v>4</v>
      </c>
      <c r="W19" s="28" t="s">
        <v>107</v>
      </c>
    </row>
    <row r="20" spans="1:23" ht="38.25" hidden="1" x14ac:dyDescent="0.25">
      <c r="A20" s="2" t="s">
        <v>26</v>
      </c>
      <c r="B20" s="37">
        <v>44470</v>
      </c>
      <c r="C20" s="4" t="s">
        <v>64</v>
      </c>
      <c r="D20" s="6">
        <v>2020</v>
      </c>
      <c r="E20" s="6">
        <v>3040</v>
      </c>
      <c r="F20" s="19" t="s">
        <v>104</v>
      </c>
      <c r="G20" s="11" t="s">
        <v>108</v>
      </c>
      <c r="H20" s="21" t="s">
        <v>109</v>
      </c>
      <c r="I20" s="2" t="s">
        <v>28</v>
      </c>
      <c r="J20" s="13">
        <v>43983</v>
      </c>
      <c r="K20" s="5" t="s">
        <v>110</v>
      </c>
      <c r="L20" s="2" t="s">
        <v>0</v>
      </c>
      <c r="M20" s="2" t="s">
        <v>111</v>
      </c>
      <c r="N20" s="2" t="s">
        <v>75</v>
      </c>
      <c r="O20" s="2" t="s">
        <v>32</v>
      </c>
      <c r="P20" s="2" t="s">
        <v>676</v>
      </c>
      <c r="Q20" s="2" t="s">
        <v>676</v>
      </c>
      <c r="R20" s="2" t="s">
        <v>0</v>
      </c>
      <c r="S20" s="13" t="s">
        <v>76</v>
      </c>
      <c r="T20" s="14">
        <v>0.83</v>
      </c>
      <c r="U20" s="14">
        <v>0</v>
      </c>
      <c r="V20" s="2" t="s">
        <v>4</v>
      </c>
      <c r="W20" s="28" t="s">
        <v>77</v>
      </c>
    </row>
    <row r="21" spans="1:23" ht="25.5" hidden="1" x14ac:dyDescent="0.25">
      <c r="A21" s="2" t="s">
        <v>34</v>
      </c>
      <c r="B21" s="37">
        <v>44470</v>
      </c>
      <c r="C21" s="4" t="s">
        <v>64</v>
      </c>
      <c r="D21" s="6">
        <v>2021</v>
      </c>
      <c r="E21" s="6">
        <v>3320</v>
      </c>
      <c r="F21" s="35"/>
      <c r="G21" s="36"/>
      <c r="H21" s="21" t="s">
        <v>112</v>
      </c>
      <c r="I21" s="2" t="s">
        <v>28</v>
      </c>
      <c r="J21" s="13">
        <v>44355</v>
      </c>
      <c r="K21" s="5" t="s">
        <v>113</v>
      </c>
      <c r="L21" s="2" t="s">
        <v>0</v>
      </c>
      <c r="M21" s="2" t="s">
        <v>114</v>
      </c>
      <c r="N21" s="2" t="s">
        <v>115</v>
      </c>
      <c r="O21" s="2" t="s">
        <v>32</v>
      </c>
      <c r="P21" s="2" t="s">
        <v>676</v>
      </c>
      <c r="Q21" s="2" t="s">
        <v>676</v>
      </c>
      <c r="R21" s="2" t="s">
        <v>0</v>
      </c>
      <c r="S21" s="13" t="s">
        <v>116</v>
      </c>
      <c r="T21" s="14">
        <v>0.53</v>
      </c>
      <c r="U21" s="14">
        <v>0</v>
      </c>
      <c r="V21" s="2" t="s">
        <v>4</v>
      </c>
      <c r="W21" s="35"/>
    </row>
    <row r="22" spans="1:23" ht="38.25" hidden="1" x14ac:dyDescent="0.25">
      <c r="A22" s="2" t="s">
        <v>26</v>
      </c>
      <c r="B22" s="37">
        <v>44502</v>
      </c>
      <c r="C22" s="4" t="s">
        <v>64</v>
      </c>
      <c r="D22" s="6">
        <v>2019</v>
      </c>
      <c r="E22" s="6">
        <v>2770</v>
      </c>
      <c r="F22" s="17" t="s">
        <v>65</v>
      </c>
      <c r="G22" s="11" t="s">
        <v>57</v>
      </c>
      <c r="H22" s="21" t="s">
        <v>117</v>
      </c>
      <c r="I22" s="2" t="s">
        <v>28</v>
      </c>
      <c r="J22" s="13">
        <v>43739</v>
      </c>
      <c r="K22" s="5" t="s">
        <v>118</v>
      </c>
      <c r="L22" s="2" t="s">
        <v>0</v>
      </c>
      <c r="M22" s="2" t="s">
        <v>119</v>
      </c>
      <c r="N22" s="2" t="s">
        <v>69</v>
      </c>
      <c r="O22" s="2" t="s">
        <v>32</v>
      </c>
      <c r="P22" s="2" t="s">
        <v>676</v>
      </c>
      <c r="Q22" s="2" t="s">
        <v>676</v>
      </c>
      <c r="R22" s="2" t="s">
        <v>70</v>
      </c>
      <c r="S22" s="13" t="s">
        <v>54</v>
      </c>
      <c r="T22" s="14">
        <v>0.7</v>
      </c>
      <c r="U22" s="14">
        <v>0</v>
      </c>
      <c r="V22" s="2" t="s">
        <v>4</v>
      </c>
      <c r="W22" s="28" t="s">
        <v>120</v>
      </c>
    </row>
    <row r="23" spans="1:23" ht="33" hidden="1" x14ac:dyDescent="0.25">
      <c r="A23" s="2" t="s">
        <v>26</v>
      </c>
      <c r="B23" s="37">
        <v>44531</v>
      </c>
      <c r="C23" s="4" t="s">
        <v>55</v>
      </c>
      <c r="D23" s="6">
        <v>2022</v>
      </c>
      <c r="E23" s="6">
        <v>320</v>
      </c>
      <c r="F23" s="20" t="s">
        <v>56</v>
      </c>
      <c r="G23" s="11" t="s">
        <v>57</v>
      </c>
      <c r="H23" s="21" t="s">
        <v>121</v>
      </c>
      <c r="I23" s="2" t="s">
        <v>28</v>
      </c>
      <c r="J23" s="13">
        <v>44679</v>
      </c>
      <c r="K23" s="5" t="s">
        <v>122</v>
      </c>
      <c r="L23" s="2" t="s">
        <v>0</v>
      </c>
      <c r="M23" s="2" t="s">
        <v>123</v>
      </c>
      <c r="N23" s="2" t="s">
        <v>124</v>
      </c>
      <c r="O23" s="2" t="s">
        <v>32</v>
      </c>
      <c r="P23" s="2" t="s">
        <v>676</v>
      </c>
      <c r="Q23" s="2" t="s">
        <v>676</v>
      </c>
      <c r="R23" s="2" t="s">
        <v>0</v>
      </c>
      <c r="S23" s="13" t="s">
        <v>125</v>
      </c>
      <c r="T23" s="14">
        <v>0.57999999999999996</v>
      </c>
      <c r="U23" s="14">
        <v>0.27</v>
      </c>
      <c r="V23" s="2" t="s">
        <v>4</v>
      </c>
      <c r="W23" s="47" t="s">
        <v>126</v>
      </c>
    </row>
    <row r="24" spans="1:23" ht="25.5" hidden="1" x14ac:dyDescent="0.25">
      <c r="A24" s="2" t="s">
        <v>34</v>
      </c>
      <c r="B24" s="37">
        <v>44562</v>
      </c>
      <c r="C24" s="4" t="s">
        <v>64</v>
      </c>
      <c r="D24" s="6">
        <v>2021</v>
      </c>
      <c r="E24" s="6">
        <v>3350</v>
      </c>
      <c r="F24" s="9"/>
      <c r="G24" s="11"/>
      <c r="H24" s="21" t="s">
        <v>127</v>
      </c>
      <c r="I24" s="2" t="s">
        <v>28</v>
      </c>
      <c r="J24" s="13">
        <v>44497</v>
      </c>
      <c r="K24" s="5" t="s">
        <v>128</v>
      </c>
      <c r="L24" s="2" t="s">
        <v>0</v>
      </c>
      <c r="M24" s="2" t="s">
        <v>129</v>
      </c>
      <c r="N24" s="2" t="s">
        <v>53</v>
      </c>
      <c r="O24" s="2" t="s">
        <v>32</v>
      </c>
      <c r="P24" s="2" t="s">
        <v>676</v>
      </c>
      <c r="Q24" s="2" t="s">
        <v>676</v>
      </c>
      <c r="R24" s="2" t="s">
        <v>0</v>
      </c>
      <c r="S24" s="13" t="s">
        <v>54</v>
      </c>
      <c r="T24" s="14">
        <v>1</v>
      </c>
      <c r="U24" s="14">
        <v>0</v>
      </c>
      <c r="V24" s="2" t="s">
        <v>4</v>
      </c>
      <c r="W24" s="28" t="s">
        <v>93</v>
      </c>
    </row>
    <row r="25" spans="1:23" ht="33" hidden="1" x14ac:dyDescent="0.25">
      <c r="A25" s="2" t="s">
        <v>34</v>
      </c>
      <c r="B25" s="37">
        <v>44630</v>
      </c>
      <c r="C25" s="4" t="s">
        <v>55</v>
      </c>
      <c r="D25" s="6">
        <v>2022</v>
      </c>
      <c r="E25" s="6">
        <v>330</v>
      </c>
      <c r="F25" s="20" t="s">
        <v>56</v>
      </c>
      <c r="G25" s="11" t="s">
        <v>57</v>
      </c>
      <c r="H25" s="21" t="s">
        <v>130</v>
      </c>
      <c r="I25" s="2" t="s">
        <v>28</v>
      </c>
      <c r="J25" s="13">
        <v>44651</v>
      </c>
      <c r="K25" s="5" t="s">
        <v>131</v>
      </c>
      <c r="L25" s="2" t="s">
        <v>0</v>
      </c>
      <c r="M25" s="2" t="s">
        <v>132</v>
      </c>
      <c r="N25" s="2" t="s">
        <v>82</v>
      </c>
      <c r="O25" s="2" t="s">
        <v>32</v>
      </c>
      <c r="P25" s="2" t="s">
        <v>676</v>
      </c>
      <c r="Q25" s="2" t="s">
        <v>676</v>
      </c>
      <c r="R25" s="2" t="s">
        <v>0</v>
      </c>
      <c r="S25" s="13" t="s">
        <v>39</v>
      </c>
      <c r="T25" s="14">
        <v>0.7</v>
      </c>
      <c r="U25" s="14">
        <v>0</v>
      </c>
      <c r="V25" s="2" t="s">
        <v>4</v>
      </c>
      <c r="W25" s="47" t="s">
        <v>133</v>
      </c>
    </row>
    <row r="26" spans="1:23" ht="25.5" hidden="1" x14ac:dyDescent="0.25">
      <c r="A26" s="2" t="s">
        <v>34</v>
      </c>
      <c r="B26" s="37">
        <v>44641</v>
      </c>
      <c r="C26" s="4" t="s">
        <v>64</v>
      </c>
      <c r="D26" s="6">
        <v>2021</v>
      </c>
      <c r="E26" s="6">
        <v>3220</v>
      </c>
      <c r="F26" s="16" t="s">
        <v>78</v>
      </c>
      <c r="G26" s="11" t="s">
        <v>108</v>
      </c>
      <c r="H26" s="21" t="s">
        <v>134</v>
      </c>
      <c r="I26" s="2" t="s">
        <v>28</v>
      </c>
      <c r="J26" s="13">
        <v>44044</v>
      </c>
      <c r="K26" s="5" t="s">
        <v>135</v>
      </c>
      <c r="L26" s="2" t="s">
        <v>0</v>
      </c>
      <c r="M26" s="2" t="s">
        <v>136</v>
      </c>
      <c r="N26" s="2" t="s">
        <v>137</v>
      </c>
      <c r="O26" s="2" t="s">
        <v>32</v>
      </c>
      <c r="P26" s="2" t="s">
        <v>676</v>
      </c>
      <c r="Q26" s="2" t="s">
        <v>676</v>
      </c>
      <c r="R26" s="2" t="s">
        <v>0</v>
      </c>
      <c r="S26" s="13" t="s">
        <v>138</v>
      </c>
      <c r="T26" s="14">
        <v>0.86</v>
      </c>
      <c r="U26" s="14">
        <v>0</v>
      </c>
      <c r="V26" s="2" t="s">
        <v>634</v>
      </c>
      <c r="W26" s="28" t="s">
        <v>138</v>
      </c>
    </row>
    <row r="27" spans="1:23" ht="25.5" hidden="1" x14ac:dyDescent="0.25">
      <c r="A27" s="2" t="s">
        <v>26</v>
      </c>
      <c r="B27" s="37">
        <v>44743</v>
      </c>
      <c r="C27" s="4" t="s">
        <v>64</v>
      </c>
      <c r="D27" s="6">
        <v>2021</v>
      </c>
      <c r="E27" s="6">
        <v>3250</v>
      </c>
      <c r="F27" s="16" t="s">
        <v>143</v>
      </c>
      <c r="G27" s="11" t="s">
        <v>57</v>
      </c>
      <c r="H27" s="21" t="s">
        <v>144</v>
      </c>
      <c r="I27" s="2" t="s">
        <v>28</v>
      </c>
      <c r="J27" s="13">
        <v>44173</v>
      </c>
      <c r="K27" s="5" t="s">
        <v>145</v>
      </c>
      <c r="L27" s="2" t="s">
        <v>0</v>
      </c>
      <c r="M27" s="2" t="s">
        <v>146</v>
      </c>
      <c r="N27" s="2" t="s">
        <v>69</v>
      </c>
      <c r="O27" s="2" t="s">
        <v>32</v>
      </c>
      <c r="P27" s="2" t="s">
        <v>676</v>
      </c>
      <c r="Q27" s="2" t="s">
        <v>676</v>
      </c>
      <c r="R27" s="2" t="s">
        <v>0</v>
      </c>
      <c r="S27" s="13" t="s">
        <v>45</v>
      </c>
      <c r="T27" s="14">
        <v>0.68</v>
      </c>
      <c r="U27" s="14">
        <v>0</v>
      </c>
      <c r="V27" s="2" t="s">
        <v>4</v>
      </c>
      <c r="W27" s="28" t="s">
        <v>147</v>
      </c>
    </row>
    <row r="28" spans="1:23" ht="36" hidden="1" x14ac:dyDescent="0.25">
      <c r="A28" s="2" t="s">
        <v>26</v>
      </c>
      <c r="B28" s="37">
        <v>44743</v>
      </c>
      <c r="C28" s="4" t="s">
        <v>55</v>
      </c>
      <c r="D28" s="6">
        <v>2022</v>
      </c>
      <c r="E28" s="6">
        <v>325</v>
      </c>
      <c r="F28" s="20" t="s">
        <v>56</v>
      </c>
      <c r="G28" s="11" t="s">
        <v>57</v>
      </c>
      <c r="H28" s="21" t="s">
        <v>139</v>
      </c>
      <c r="I28" s="2" t="s">
        <v>28</v>
      </c>
      <c r="J28" s="13">
        <v>44651</v>
      </c>
      <c r="K28" s="5" t="s">
        <v>140</v>
      </c>
      <c r="L28" s="2" t="s">
        <v>0</v>
      </c>
      <c r="M28" s="2" t="s">
        <v>141</v>
      </c>
      <c r="N28" s="2" t="s">
        <v>92</v>
      </c>
      <c r="O28" s="2" t="s">
        <v>32</v>
      </c>
      <c r="P28" s="2" t="s">
        <v>676</v>
      </c>
      <c r="Q28" s="2" t="s">
        <v>676</v>
      </c>
      <c r="R28" s="2" t="s">
        <v>0</v>
      </c>
      <c r="S28" s="13" t="s">
        <v>45</v>
      </c>
      <c r="T28" s="14">
        <v>0.9</v>
      </c>
      <c r="U28" s="14">
        <v>0</v>
      </c>
      <c r="V28" s="2" t="s">
        <v>4</v>
      </c>
      <c r="W28" s="28" t="s">
        <v>142</v>
      </c>
    </row>
    <row r="29" spans="1:23" ht="36" hidden="1" x14ac:dyDescent="0.25">
      <c r="A29" s="2" t="s">
        <v>99</v>
      </c>
      <c r="B29" s="37">
        <v>44761</v>
      </c>
      <c r="C29" s="4" t="s">
        <v>64</v>
      </c>
      <c r="D29" s="6">
        <v>2023</v>
      </c>
      <c r="E29" s="6">
        <v>3700</v>
      </c>
      <c r="F29" s="16" t="s">
        <v>143</v>
      </c>
      <c r="G29" s="11" t="s">
        <v>57</v>
      </c>
      <c r="H29" s="21" t="s">
        <v>482</v>
      </c>
      <c r="I29" s="2" t="s">
        <v>28</v>
      </c>
      <c r="J29" s="13">
        <v>44651</v>
      </c>
      <c r="K29" s="5" t="s">
        <v>483</v>
      </c>
      <c r="L29" s="2" t="s">
        <v>0</v>
      </c>
      <c r="M29" s="2" t="s">
        <v>464</v>
      </c>
      <c r="N29" s="2" t="s">
        <v>484</v>
      </c>
      <c r="O29" s="2" t="s">
        <v>32</v>
      </c>
      <c r="P29" s="2" t="s">
        <v>676</v>
      </c>
      <c r="Q29" s="2" t="s">
        <v>675</v>
      </c>
      <c r="R29" s="2" t="s">
        <v>157</v>
      </c>
      <c r="S29" s="13" t="s">
        <v>257</v>
      </c>
      <c r="T29" s="14">
        <v>0.8</v>
      </c>
      <c r="U29" s="14">
        <v>0</v>
      </c>
      <c r="V29" s="2" t="s">
        <v>670</v>
      </c>
      <c r="W29" s="28" t="s">
        <v>485</v>
      </c>
    </row>
    <row r="30" spans="1:23" ht="25.5" hidden="1" x14ac:dyDescent="0.25">
      <c r="A30" s="2" t="s">
        <v>99</v>
      </c>
      <c r="B30" s="37">
        <v>44761</v>
      </c>
      <c r="C30" s="4" t="s">
        <v>64</v>
      </c>
      <c r="D30" s="6">
        <v>2023</v>
      </c>
      <c r="E30" s="6">
        <v>3700</v>
      </c>
      <c r="F30" s="16" t="s">
        <v>143</v>
      </c>
      <c r="G30" s="11" t="s">
        <v>57</v>
      </c>
      <c r="H30" s="21" t="s">
        <v>486</v>
      </c>
      <c r="I30" s="2" t="s">
        <v>28</v>
      </c>
      <c r="J30" s="13">
        <v>44651</v>
      </c>
      <c r="K30" s="5" t="s">
        <v>487</v>
      </c>
      <c r="L30" s="2" t="s">
        <v>0</v>
      </c>
      <c r="M30" s="2" t="s">
        <v>30</v>
      </c>
      <c r="N30" s="2" t="s">
        <v>488</v>
      </c>
      <c r="O30" s="2" t="s">
        <v>32</v>
      </c>
      <c r="P30" s="2" t="s">
        <v>676</v>
      </c>
      <c r="Q30" s="2" t="s">
        <v>675</v>
      </c>
      <c r="R30" s="2" t="s">
        <v>157</v>
      </c>
      <c r="S30" s="13" t="s">
        <v>99</v>
      </c>
      <c r="T30" s="14">
        <v>0.65</v>
      </c>
      <c r="U30" s="14">
        <v>0</v>
      </c>
      <c r="V30" s="2" t="s">
        <v>673</v>
      </c>
      <c r="W30" s="28" t="s">
        <v>489</v>
      </c>
    </row>
    <row r="31" spans="1:23" ht="25.5" hidden="1" x14ac:dyDescent="0.25">
      <c r="A31" s="2" t="s">
        <v>99</v>
      </c>
      <c r="B31" s="37">
        <v>44761</v>
      </c>
      <c r="C31" s="4" t="s">
        <v>64</v>
      </c>
      <c r="D31" s="6">
        <v>2023</v>
      </c>
      <c r="E31" s="6">
        <v>3700</v>
      </c>
      <c r="F31" s="35"/>
      <c r="G31" s="36"/>
      <c r="H31" s="21" t="s">
        <v>490</v>
      </c>
      <c r="I31" s="2" t="s">
        <v>28</v>
      </c>
      <c r="J31" s="13">
        <v>44868</v>
      </c>
      <c r="K31" s="5" t="s">
        <v>491</v>
      </c>
      <c r="L31" s="2" t="s">
        <v>0</v>
      </c>
      <c r="M31" s="2" t="s">
        <v>492</v>
      </c>
      <c r="N31" s="2" t="s">
        <v>32</v>
      </c>
      <c r="O31" s="2" t="s">
        <v>32</v>
      </c>
      <c r="P31" s="2" t="s">
        <v>676</v>
      </c>
      <c r="Q31" s="2" t="s">
        <v>675</v>
      </c>
      <c r="R31" s="2" t="s">
        <v>157</v>
      </c>
      <c r="S31" s="13" t="s">
        <v>99</v>
      </c>
      <c r="T31" s="14">
        <v>1</v>
      </c>
      <c r="U31" s="14">
        <v>0</v>
      </c>
      <c r="V31" s="2" t="s">
        <v>670</v>
      </c>
      <c r="W31" s="35"/>
    </row>
    <row r="32" spans="1:23" ht="25.5" hidden="1" x14ac:dyDescent="0.25">
      <c r="A32" s="2" t="s">
        <v>26</v>
      </c>
      <c r="B32" s="37">
        <v>44774</v>
      </c>
      <c r="C32" s="4" t="s">
        <v>64</v>
      </c>
      <c r="D32" s="6">
        <v>2021</v>
      </c>
      <c r="E32" s="6">
        <v>3330</v>
      </c>
      <c r="F32" s="16" t="s">
        <v>143</v>
      </c>
      <c r="G32" s="11" t="s">
        <v>108</v>
      </c>
      <c r="H32" s="21" t="s">
        <v>148</v>
      </c>
      <c r="I32" s="2" t="s">
        <v>28</v>
      </c>
      <c r="J32" s="13">
        <v>44427</v>
      </c>
      <c r="K32" s="5" t="s">
        <v>149</v>
      </c>
      <c r="L32" s="2" t="s">
        <v>0</v>
      </c>
      <c r="M32" s="2" t="s">
        <v>52</v>
      </c>
      <c r="N32" s="2" t="s">
        <v>150</v>
      </c>
      <c r="O32" s="2" t="s">
        <v>32</v>
      </c>
      <c r="P32" s="2" t="s">
        <v>676</v>
      </c>
      <c r="Q32" s="2" t="s">
        <v>676</v>
      </c>
      <c r="R32" s="2" t="s">
        <v>0</v>
      </c>
      <c r="S32" s="13" t="s">
        <v>151</v>
      </c>
      <c r="T32" s="14">
        <v>1</v>
      </c>
      <c r="U32" s="14">
        <v>0</v>
      </c>
      <c r="V32" s="2" t="s">
        <v>644</v>
      </c>
      <c r="W32" s="28" t="s">
        <v>152</v>
      </c>
    </row>
    <row r="33" spans="1:23" ht="25.5" hidden="1" x14ac:dyDescent="0.25">
      <c r="A33" s="2" t="s">
        <v>26</v>
      </c>
      <c r="B33" s="37">
        <v>44805</v>
      </c>
      <c r="C33" s="4" t="s">
        <v>64</v>
      </c>
      <c r="D33" s="6">
        <v>2021</v>
      </c>
      <c r="E33" s="6">
        <v>3290</v>
      </c>
      <c r="F33" s="16" t="s">
        <v>143</v>
      </c>
      <c r="G33" s="11" t="s">
        <v>57</v>
      </c>
      <c r="H33" s="21" t="s">
        <v>153</v>
      </c>
      <c r="I33" s="2" t="s">
        <v>28</v>
      </c>
      <c r="J33" s="13">
        <v>44236</v>
      </c>
      <c r="K33" s="5" t="s">
        <v>154</v>
      </c>
      <c r="L33" s="2" t="s">
        <v>0</v>
      </c>
      <c r="M33" s="2" t="s">
        <v>156</v>
      </c>
      <c r="N33" s="2" t="s">
        <v>92</v>
      </c>
      <c r="O33" s="2" t="s">
        <v>32</v>
      </c>
      <c r="P33" s="2" t="s">
        <v>676</v>
      </c>
      <c r="Q33" s="2" t="s">
        <v>676</v>
      </c>
      <c r="R33" s="2" t="s">
        <v>157</v>
      </c>
      <c r="S33" s="13" t="s">
        <v>116</v>
      </c>
      <c r="T33" s="14">
        <v>0.9</v>
      </c>
      <c r="U33" s="14">
        <v>0</v>
      </c>
      <c r="V33" s="2" t="s">
        <v>677</v>
      </c>
      <c r="W33" s="28" t="s">
        <v>158</v>
      </c>
    </row>
    <row r="34" spans="1:23" ht="25.5" hidden="1" x14ac:dyDescent="0.25">
      <c r="A34" s="2" t="s">
        <v>26</v>
      </c>
      <c r="B34" s="37">
        <v>44835</v>
      </c>
      <c r="C34" s="4" t="s">
        <v>64</v>
      </c>
      <c r="D34" s="6">
        <v>2020</v>
      </c>
      <c r="E34" s="6">
        <v>2855</v>
      </c>
      <c r="F34" s="17" t="s">
        <v>65</v>
      </c>
      <c r="G34" s="11" t="s">
        <v>57</v>
      </c>
      <c r="H34" s="21" t="s">
        <v>476</v>
      </c>
      <c r="I34" s="2" t="s">
        <v>28</v>
      </c>
      <c r="J34" s="13">
        <v>43983</v>
      </c>
      <c r="K34" s="5" t="s">
        <v>477</v>
      </c>
      <c r="L34" s="2" t="s">
        <v>0</v>
      </c>
      <c r="M34" s="2" t="s">
        <v>478</v>
      </c>
      <c r="N34" s="2" t="s">
        <v>69</v>
      </c>
      <c r="O34" s="2" t="s">
        <v>32</v>
      </c>
      <c r="P34" s="2" t="s">
        <v>676</v>
      </c>
      <c r="Q34" s="2" t="s">
        <v>676</v>
      </c>
      <c r="R34" s="2" t="s">
        <v>70</v>
      </c>
      <c r="S34" s="13" t="s">
        <v>236</v>
      </c>
      <c r="T34" s="14">
        <v>0.95</v>
      </c>
      <c r="U34" s="14">
        <v>0.6</v>
      </c>
      <c r="V34" s="2" t="s">
        <v>644</v>
      </c>
      <c r="W34" s="28" t="s">
        <v>479</v>
      </c>
    </row>
    <row r="35" spans="1:23" ht="38.25" hidden="1" x14ac:dyDescent="0.25">
      <c r="A35" s="2" t="s">
        <v>34</v>
      </c>
      <c r="B35" s="37">
        <v>44835</v>
      </c>
      <c r="C35" s="4" t="s">
        <v>64</v>
      </c>
      <c r="D35" s="6">
        <v>2022</v>
      </c>
      <c r="E35" s="6">
        <v>2855</v>
      </c>
      <c r="F35" s="19" t="s">
        <v>173</v>
      </c>
      <c r="G35" s="11" t="s">
        <v>57</v>
      </c>
      <c r="H35" s="21" t="s">
        <v>480</v>
      </c>
      <c r="I35" s="2" t="s">
        <v>28</v>
      </c>
      <c r="J35" s="13">
        <v>44651</v>
      </c>
      <c r="K35" s="5" t="s">
        <v>481</v>
      </c>
      <c r="L35" s="2" t="s">
        <v>0</v>
      </c>
      <c r="M35" s="2" t="s">
        <v>435</v>
      </c>
      <c r="N35" s="2" t="s">
        <v>38</v>
      </c>
      <c r="O35" s="2" t="s">
        <v>32</v>
      </c>
      <c r="P35" s="2" t="s">
        <v>676</v>
      </c>
      <c r="Q35" s="2" t="s">
        <v>676</v>
      </c>
      <c r="R35" s="2" t="s">
        <v>235</v>
      </c>
      <c r="S35" s="13" t="s">
        <v>236</v>
      </c>
      <c r="T35" s="14">
        <v>1</v>
      </c>
      <c r="U35" s="14">
        <v>0.52</v>
      </c>
      <c r="V35" s="2" t="s">
        <v>644</v>
      </c>
      <c r="W35" s="28" t="s">
        <v>237</v>
      </c>
    </row>
    <row r="36" spans="1:23" ht="25.5" hidden="1" x14ac:dyDescent="0.25">
      <c r="A36" s="2" t="s">
        <v>26</v>
      </c>
      <c r="B36" s="37">
        <v>45019</v>
      </c>
      <c r="C36" s="4" t="s">
        <v>64</v>
      </c>
      <c r="D36" s="6">
        <v>2023</v>
      </c>
      <c r="E36" s="6">
        <v>3730</v>
      </c>
      <c r="F36" s="35"/>
      <c r="G36" s="36"/>
      <c r="H36" s="21" t="s">
        <v>159</v>
      </c>
      <c r="I36" s="2" t="s">
        <v>28</v>
      </c>
      <c r="J36" s="13">
        <v>44868</v>
      </c>
      <c r="K36" s="5" t="s">
        <v>160</v>
      </c>
      <c r="L36" s="2" t="s">
        <v>161</v>
      </c>
      <c r="M36" s="2" t="s">
        <v>162</v>
      </c>
      <c r="N36" s="2" t="s">
        <v>163</v>
      </c>
      <c r="O36" s="2" t="s">
        <v>32</v>
      </c>
      <c r="P36" s="2" t="s">
        <v>675</v>
      </c>
      <c r="Q36" s="2" t="s">
        <v>675</v>
      </c>
      <c r="R36" s="2" t="s">
        <v>157</v>
      </c>
      <c r="S36" s="13" t="s">
        <v>33</v>
      </c>
      <c r="T36" s="14">
        <v>0.98</v>
      </c>
      <c r="U36" s="14">
        <v>0</v>
      </c>
      <c r="V36" s="2" t="s">
        <v>672</v>
      </c>
      <c r="W36" s="35"/>
    </row>
    <row r="37" spans="1:23" ht="25.5" hidden="1" x14ac:dyDescent="0.25">
      <c r="A37" s="2" t="s">
        <v>34</v>
      </c>
      <c r="B37" s="37">
        <v>45019</v>
      </c>
      <c r="C37" s="4" t="s">
        <v>64</v>
      </c>
      <c r="D37" s="6">
        <v>2023</v>
      </c>
      <c r="E37" s="6">
        <v>3770</v>
      </c>
      <c r="F37" s="35"/>
      <c r="G37" s="36"/>
      <c r="H37" s="21" t="s">
        <v>164</v>
      </c>
      <c r="I37" s="2" t="s">
        <v>28</v>
      </c>
      <c r="J37" s="13">
        <v>44952</v>
      </c>
      <c r="K37" s="5" t="s">
        <v>165</v>
      </c>
      <c r="L37" s="2" t="s">
        <v>0</v>
      </c>
      <c r="M37" s="2" t="s">
        <v>166</v>
      </c>
      <c r="N37" s="2" t="s">
        <v>167</v>
      </c>
      <c r="O37" s="2" t="s">
        <v>32</v>
      </c>
      <c r="P37" s="2" t="s">
        <v>676</v>
      </c>
      <c r="Q37" s="2" t="s">
        <v>676</v>
      </c>
      <c r="R37" s="2" t="s">
        <v>0</v>
      </c>
      <c r="S37" s="13" t="s">
        <v>39</v>
      </c>
      <c r="T37" s="14">
        <v>0.89</v>
      </c>
      <c r="U37" s="14">
        <v>0</v>
      </c>
      <c r="V37" s="2" t="s">
        <v>632</v>
      </c>
      <c r="W37" s="28" t="s">
        <v>168</v>
      </c>
    </row>
    <row r="38" spans="1:23" ht="25.5" hidden="1" x14ac:dyDescent="0.25">
      <c r="A38" s="2" t="s">
        <v>34</v>
      </c>
      <c r="B38" s="37">
        <v>45047</v>
      </c>
      <c r="C38" s="4" t="s">
        <v>64</v>
      </c>
      <c r="D38" s="6">
        <v>2022</v>
      </c>
      <c r="E38" s="6">
        <v>3630</v>
      </c>
      <c r="F38" s="35"/>
      <c r="G38" s="36"/>
      <c r="H38" s="21" t="s">
        <v>169</v>
      </c>
      <c r="I38" s="2" t="s">
        <v>28</v>
      </c>
      <c r="J38" s="13">
        <v>44819</v>
      </c>
      <c r="K38" s="5" t="s">
        <v>170</v>
      </c>
      <c r="L38" s="2" t="s">
        <v>0</v>
      </c>
      <c r="M38" s="2" t="s">
        <v>171</v>
      </c>
      <c r="N38" s="2" t="s">
        <v>53</v>
      </c>
      <c r="O38" s="2" t="s">
        <v>32</v>
      </c>
      <c r="P38" s="2" t="s">
        <v>676</v>
      </c>
      <c r="Q38" s="2" t="s">
        <v>676</v>
      </c>
      <c r="R38" s="2" t="s">
        <v>0</v>
      </c>
      <c r="S38" s="13" t="s">
        <v>172</v>
      </c>
      <c r="T38" s="14">
        <v>1</v>
      </c>
      <c r="U38" s="14">
        <v>0</v>
      </c>
      <c r="V38" s="2" t="s">
        <v>4</v>
      </c>
      <c r="W38" s="28" t="s">
        <v>172</v>
      </c>
    </row>
    <row r="39" spans="1:23" ht="38.25" hidden="1" x14ac:dyDescent="0.25">
      <c r="A39" s="2" t="s">
        <v>26</v>
      </c>
      <c r="B39" s="37">
        <v>45078</v>
      </c>
      <c r="C39" s="4" t="s">
        <v>64</v>
      </c>
      <c r="D39" s="6">
        <v>2020</v>
      </c>
      <c r="E39" s="6">
        <v>2870</v>
      </c>
      <c r="F39" s="19" t="s">
        <v>173</v>
      </c>
      <c r="G39" s="11" t="s">
        <v>108</v>
      </c>
      <c r="H39" s="21" t="s">
        <v>174</v>
      </c>
      <c r="I39" s="2" t="s">
        <v>28</v>
      </c>
      <c r="J39" s="13">
        <v>43739</v>
      </c>
      <c r="K39" s="5" t="s">
        <v>175</v>
      </c>
      <c r="L39" s="2" t="s">
        <v>0</v>
      </c>
      <c r="M39" s="2" t="s">
        <v>176</v>
      </c>
      <c r="N39" s="2" t="s">
        <v>177</v>
      </c>
      <c r="O39" s="2" t="s">
        <v>32</v>
      </c>
      <c r="P39" s="2" t="s">
        <v>676</v>
      </c>
      <c r="Q39" s="2" t="s">
        <v>675</v>
      </c>
      <c r="R39" s="2" t="s">
        <v>157</v>
      </c>
      <c r="S39" s="13" t="s">
        <v>45</v>
      </c>
      <c r="T39" s="14">
        <v>0.86</v>
      </c>
      <c r="U39" s="14">
        <v>0</v>
      </c>
      <c r="V39" s="2" t="s">
        <v>4</v>
      </c>
      <c r="W39" s="28" t="s">
        <v>178</v>
      </c>
    </row>
    <row r="40" spans="1:23" ht="25.5" hidden="1" x14ac:dyDescent="0.25">
      <c r="A40" s="2" t="s">
        <v>34</v>
      </c>
      <c r="B40" s="37">
        <v>45078</v>
      </c>
      <c r="C40" s="4" t="s">
        <v>64</v>
      </c>
      <c r="D40" s="6">
        <v>2021</v>
      </c>
      <c r="E40" s="6">
        <v>3360</v>
      </c>
      <c r="F40" s="17" t="s">
        <v>65</v>
      </c>
      <c r="G40" s="11" t="s">
        <v>57</v>
      </c>
      <c r="H40" s="21" t="s">
        <v>179</v>
      </c>
      <c r="I40" s="2" t="s">
        <v>28</v>
      </c>
      <c r="J40" s="13">
        <v>44497</v>
      </c>
      <c r="K40" s="5" t="s">
        <v>180</v>
      </c>
      <c r="L40" s="2" t="s">
        <v>0</v>
      </c>
      <c r="M40" s="2" t="s">
        <v>52</v>
      </c>
      <c r="N40" s="2" t="s">
        <v>53</v>
      </c>
      <c r="O40" s="2" t="s">
        <v>32</v>
      </c>
      <c r="P40" s="2" t="s">
        <v>676</v>
      </c>
      <c r="Q40" s="2" t="s">
        <v>675</v>
      </c>
      <c r="R40" s="2" t="s">
        <v>70</v>
      </c>
      <c r="S40" s="13" t="s">
        <v>54</v>
      </c>
      <c r="T40" s="14">
        <v>0.71</v>
      </c>
      <c r="U40" s="14">
        <v>0</v>
      </c>
      <c r="V40" s="2" t="s">
        <v>4</v>
      </c>
      <c r="W40" s="28" t="s">
        <v>181</v>
      </c>
    </row>
    <row r="41" spans="1:23" ht="48" hidden="1" x14ac:dyDescent="0.25">
      <c r="A41" s="2" t="s">
        <v>34</v>
      </c>
      <c r="B41" s="37">
        <v>45078</v>
      </c>
      <c r="C41" s="4" t="s">
        <v>64</v>
      </c>
      <c r="D41" s="6">
        <v>2022</v>
      </c>
      <c r="E41" s="6">
        <v>3590</v>
      </c>
      <c r="F41" s="16" t="s">
        <v>143</v>
      </c>
      <c r="G41" s="11" t="s">
        <v>108</v>
      </c>
      <c r="H41" s="21" t="s">
        <v>182</v>
      </c>
      <c r="I41" s="13" t="s">
        <v>28</v>
      </c>
      <c r="J41" s="13">
        <v>44756</v>
      </c>
      <c r="K41" s="5" t="s">
        <v>183</v>
      </c>
      <c r="L41" s="2" t="s">
        <v>0</v>
      </c>
      <c r="M41" s="2" t="s">
        <v>96</v>
      </c>
      <c r="N41" s="2" t="s">
        <v>53</v>
      </c>
      <c r="O41" s="2" t="s">
        <v>32</v>
      </c>
      <c r="P41" s="2" t="s">
        <v>676</v>
      </c>
      <c r="Q41" s="2" t="s">
        <v>675</v>
      </c>
      <c r="R41" s="2" t="s">
        <v>157</v>
      </c>
      <c r="S41" s="13" t="s">
        <v>45</v>
      </c>
      <c r="T41" s="14">
        <v>0.85</v>
      </c>
      <c r="U41" s="14">
        <v>0</v>
      </c>
      <c r="V41" s="2" t="s">
        <v>4</v>
      </c>
      <c r="W41" s="28" t="s">
        <v>184</v>
      </c>
    </row>
    <row r="42" spans="1:23" ht="38.25" hidden="1" x14ac:dyDescent="0.25">
      <c r="A42" s="2" t="s">
        <v>26</v>
      </c>
      <c r="B42" s="37">
        <v>45078</v>
      </c>
      <c r="C42" s="4" t="s">
        <v>64</v>
      </c>
      <c r="D42" s="6">
        <v>2023</v>
      </c>
      <c r="E42" s="6">
        <v>3720</v>
      </c>
      <c r="F42" s="35"/>
      <c r="G42" s="36"/>
      <c r="H42" s="21" t="s">
        <v>185</v>
      </c>
      <c r="I42" s="2" t="s">
        <v>28</v>
      </c>
      <c r="J42" s="13">
        <v>44819</v>
      </c>
      <c r="K42" s="5" t="s">
        <v>186</v>
      </c>
      <c r="L42" s="2" t="s">
        <v>0</v>
      </c>
      <c r="M42" s="2" t="s">
        <v>52</v>
      </c>
      <c r="N42" s="2" t="s">
        <v>53</v>
      </c>
      <c r="O42" s="2" t="s">
        <v>32</v>
      </c>
      <c r="P42" s="2" t="s">
        <v>676</v>
      </c>
      <c r="Q42" s="2" t="s">
        <v>676</v>
      </c>
      <c r="R42" s="2" t="s">
        <v>0</v>
      </c>
      <c r="S42" s="13" t="s">
        <v>54</v>
      </c>
      <c r="T42" s="14">
        <v>1</v>
      </c>
      <c r="U42" s="14">
        <v>0</v>
      </c>
      <c r="V42" s="2" t="s">
        <v>4</v>
      </c>
      <c r="W42" s="28" t="s">
        <v>54</v>
      </c>
    </row>
    <row r="43" spans="1:23" ht="25.5" hidden="1" x14ac:dyDescent="0.25">
      <c r="A43" s="2" t="s">
        <v>34</v>
      </c>
      <c r="B43" s="37">
        <v>45108</v>
      </c>
      <c r="C43" s="4" t="s">
        <v>55</v>
      </c>
      <c r="D43" s="6">
        <v>2020</v>
      </c>
      <c r="E43" s="6">
        <v>235</v>
      </c>
      <c r="F43" s="20" t="s">
        <v>56</v>
      </c>
      <c r="G43" s="11" t="s">
        <v>57</v>
      </c>
      <c r="H43" s="21" t="s">
        <v>187</v>
      </c>
      <c r="I43" s="2" t="s">
        <v>28</v>
      </c>
      <c r="J43" s="13">
        <v>44173</v>
      </c>
      <c r="K43" s="3" t="s">
        <v>188</v>
      </c>
      <c r="L43" s="2" t="s">
        <v>155</v>
      </c>
      <c r="M43" s="2" t="s">
        <v>189</v>
      </c>
      <c r="N43" s="2" t="s">
        <v>190</v>
      </c>
      <c r="O43" s="2" t="s">
        <v>32</v>
      </c>
      <c r="P43" s="2" t="s">
        <v>675</v>
      </c>
      <c r="Q43" s="2" t="s">
        <v>675</v>
      </c>
      <c r="R43" s="2" t="s">
        <v>191</v>
      </c>
      <c r="S43" s="13" t="s">
        <v>54</v>
      </c>
      <c r="T43" s="14">
        <v>0.53</v>
      </c>
      <c r="U43" s="14">
        <v>0.24</v>
      </c>
      <c r="V43" s="2" t="s">
        <v>4</v>
      </c>
      <c r="W43" s="28" t="s">
        <v>192</v>
      </c>
    </row>
    <row r="44" spans="1:23" ht="25.5" hidden="1" x14ac:dyDescent="0.25">
      <c r="A44" s="2" t="s">
        <v>34</v>
      </c>
      <c r="B44" s="37">
        <v>45108</v>
      </c>
      <c r="C44" s="4" t="s">
        <v>64</v>
      </c>
      <c r="D44" s="6">
        <v>2020</v>
      </c>
      <c r="E44" s="6">
        <v>235</v>
      </c>
      <c r="F44" s="20" t="s">
        <v>56</v>
      </c>
      <c r="G44" s="11" t="s">
        <v>57</v>
      </c>
      <c r="H44" s="21" t="s">
        <v>302</v>
      </c>
      <c r="I44" s="2" t="s">
        <v>28</v>
      </c>
      <c r="J44" s="13">
        <v>45323</v>
      </c>
      <c r="K44" s="5" t="s">
        <v>303</v>
      </c>
      <c r="L44" s="2" t="s">
        <v>155</v>
      </c>
      <c r="M44" s="2" t="s">
        <v>304</v>
      </c>
      <c r="N44" s="2" t="s">
        <v>32</v>
      </c>
      <c r="O44" s="2" t="s">
        <v>32</v>
      </c>
      <c r="P44" s="2" t="s">
        <v>675</v>
      </c>
      <c r="Q44" s="2" t="s">
        <v>675</v>
      </c>
      <c r="R44" s="2" t="s">
        <v>191</v>
      </c>
      <c r="S44" s="13" t="s">
        <v>54</v>
      </c>
      <c r="T44" s="14">
        <v>0.96</v>
      </c>
      <c r="U44" s="14">
        <v>0.77</v>
      </c>
      <c r="V44" s="2" t="s">
        <v>4</v>
      </c>
      <c r="W44" s="28" t="s">
        <v>88</v>
      </c>
    </row>
    <row r="45" spans="1:23" ht="36" hidden="1" x14ac:dyDescent="0.25">
      <c r="A45" s="2" t="s">
        <v>26</v>
      </c>
      <c r="B45" s="37">
        <v>45108</v>
      </c>
      <c r="C45" s="4" t="s">
        <v>64</v>
      </c>
      <c r="D45" s="6">
        <v>2020</v>
      </c>
      <c r="E45" s="6">
        <v>3015</v>
      </c>
      <c r="F45" s="16" t="s">
        <v>143</v>
      </c>
      <c r="G45" s="11" t="s">
        <v>108</v>
      </c>
      <c r="H45" s="21" t="s">
        <v>193</v>
      </c>
      <c r="I45" s="2" t="s">
        <v>28</v>
      </c>
      <c r="J45" s="13">
        <v>44173</v>
      </c>
      <c r="K45" s="5" t="s">
        <v>194</v>
      </c>
      <c r="L45" s="2" t="s">
        <v>155</v>
      </c>
      <c r="M45" s="2" t="s">
        <v>195</v>
      </c>
      <c r="N45" s="2" t="s">
        <v>196</v>
      </c>
      <c r="O45" s="2" t="s">
        <v>32</v>
      </c>
      <c r="P45" s="2" t="s">
        <v>675</v>
      </c>
      <c r="Q45" s="2" t="s">
        <v>675</v>
      </c>
      <c r="R45" s="2" t="s">
        <v>191</v>
      </c>
      <c r="S45" s="13" t="s">
        <v>76</v>
      </c>
      <c r="T45" s="14">
        <v>0.6</v>
      </c>
      <c r="U45" s="14">
        <v>0.49</v>
      </c>
      <c r="V45" s="2" t="s">
        <v>4</v>
      </c>
      <c r="W45" s="28" t="s">
        <v>197</v>
      </c>
    </row>
    <row r="46" spans="1:23" ht="38.25" hidden="1" x14ac:dyDescent="0.25">
      <c r="A46" s="2" t="s">
        <v>26</v>
      </c>
      <c r="B46" s="37">
        <v>45108</v>
      </c>
      <c r="C46" s="4" t="s">
        <v>64</v>
      </c>
      <c r="D46" s="6">
        <v>2020</v>
      </c>
      <c r="E46" s="6">
        <v>3060</v>
      </c>
      <c r="F46" s="16" t="s">
        <v>143</v>
      </c>
      <c r="G46" s="11" t="s">
        <v>57</v>
      </c>
      <c r="H46" s="21" t="s">
        <v>338</v>
      </c>
      <c r="I46" s="2" t="s">
        <v>28</v>
      </c>
      <c r="J46" s="13">
        <v>44044</v>
      </c>
      <c r="K46" s="5" t="s">
        <v>339</v>
      </c>
      <c r="L46" s="2" t="s">
        <v>0</v>
      </c>
      <c r="M46" s="2" t="s">
        <v>325</v>
      </c>
      <c r="N46" s="2" t="s">
        <v>124</v>
      </c>
      <c r="O46" s="2" t="s">
        <v>32</v>
      </c>
      <c r="P46" s="2" t="s">
        <v>676</v>
      </c>
      <c r="Q46" s="2" t="s">
        <v>675</v>
      </c>
      <c r="R46" s="2" t="s">
        <v>266</v>
      </c>
      <c r="S46" s="13" t="s">
        <v>213</v>
      </c>
      <c r="T46" s="14">
        <v>0.83</v>
      </c>
      <c r="U46" s="14">
        <v>0</v>
      </c>
      <c r="V46" s="2" t="s">
        <v>4</v>
      </c>
      <c r="W46" s="28" t="s">
        <v>685</v>
      </c>
    </row>
    <row r="47" spans="1:23" ht="41.25" hidden="1" x14ac:dyDescent="0.25">
      <c r="A47" s="2" t="s">
        <v>34</v>
      </c>
      <c r="B47" s="37">
        <v>45108</v>
      </c>
      <c r="C47" s="4" t="s">
        <v>64</v>
      </c>
      <c r="D47" s="6">
        <v>2022</v>
      </c>
      <c r="E47" s="6">
        <v>3005</v>
      </c>
      <c r="F47" s="17" t="s">
        <v>65</v>
      </c>
      <c r="G47" s="11" t="s">
        <v>57</v>
      </c>
      <c r="H47" s="21" t="s">
        <v>198</v>
      </c>
      <c r="I47" s="2" t="s">
        <v>28</v>
      </c>
      <c r="J47" s="13">
        <v>44679</v>
      </c>
      <c r="K47" s="5" t="s">
        <v>199</v>
      </c>
      <c r="L47" s="2" t="s">
        <v>0</v>
      </c>
      <c r="M47" s="2" t="s">
        <v>200</v>
      </c>
      <c r="N47" s="2" t="s">
        <v>38</v>
      </c>
      <c r="O47" s="2" t="s">
        <v>32</v>
      </c>
      <c r="P47" s="2" t="s">
        <v>676</v>
      </c>
      <c r="Q47" s="2" t="s">
        <v>676</v>
      </c>
      <c r="R47" s="2" t="s">
        <v>70</v>
      </c>
      <c r="S47" s="13" t="s">
        <v>54</v>
      </c>
      <c r="T47" s="14">
        <v>1</v>
      </c>
      <c r="U47" s="14">
        <v>0</v>
      </c>
      <c r="V47" s="2" t="s">
        <v>678</v>
      </c>
      <c r="W47" s="47" t="s">
        <v>201</v>
      </c>
    </row>
    <row r="48" spans="1:23" ht="25.5" hidden="1" x14ac:dyDescent="0.25">
      <c r="A48" s="2" t="s">
        <v>26</v>
      </c>
      <c r="B48" s="37">
        <v>45108</v>
      </c>
      <c r="C48" s="4" t="s">
        <v>64</v>
      </c>
      <c r="D48" s="6">
        <v>2023</v>
      </c>
      <c r="E48" s="6">
        <v>3595</v>
      </c>
      <c r="F48" s="35"/>
      <c r="G48" s="36"/>
      <c r="H48" s="21" t="s">
        <v>202</v>
      </c>
      <c r="I48" s="2" t="s">
        <v>28</v>
      </c>
      <c r="J48" s="13" t="s">
        <v>204</v>
      </c>
      <c r="K48" s="5" t="s">
        <v>205</v>
      </c>
      <c r="L48" s="2" t="s">
        <v>0</v>
      </c>
      <c r="M48" s="2" t="s">
        <v>206</v>
      </c>
      <c r="N48" s="2" t="s">
        <v>207</v>
      </c>
      <c r="O48" s="2" t="s">
        <v>32</v>
      </c>
      <c r="P48" s="2" t="s">
        <v>676</v>
      </c>
      <c r="Q48" s="2" t="s">
        <v>675</v>
      </c>
      <c r="R48" s="2" t="s">
        <v>157</v>
      </c>
      <c r="S48" s="13" t="s">
        <v>54</v>
      </c>
      <c r="T48" s="14">
        <v>0.64</v>
      </c>
      <c r="U48" s="14">
        <v>0.25</v>
      </c>
      <c r="V48" s="2" t="s">
        <v>4</v>
      </c>
      <c r="W48" s="35"/>
    </row>
    <row r="49" spans="1:23" ht="25.5" hidden="1" x14ac:dyDescent="0.25">
      <c r="A49" s="2" t="s">
        <v>34</v>
      </c>
      <c r="B49" s="37">
        <v>45108</v>
      </c>
      <c r="C49" s="4" t="s">
        <v>64</v>
      </c>
      <c r="D49" s="6">
        <v>2023</v>
      </c>
      <c r="E49" s="6">
        <v>3780</v>
      </c>
      <c r="F49" s="35"/>
      <c r="G49" s="36"/>
      <c r="H49" s="21" t="s">
        <v>493</v>
      </c>
      <c r="I49" s="2" t="s">
        <v>28</v>
      </c>
      <c r="J49" s="13">
        <v>45008</v>
      </c>
      <c r="K49" s="5" t="s">
        <v>494</v>
      </c>
      <c r="L49" s="2" t="s">
        <v>0</v>
      </c>
      <c r="M49" s="2" t="s">
        <v>386</v>
      </c>
      <c r="N49" s="2" t="s">
        <v>61</v>
      </c>
      <c r="O49" s="2" t="s">
        <v>32</v>
      </c>
      <c r="P49" s="2" t="s">
        <v>676</v>
      </c>
      <c r="Q49" s="2" t="s">
        <v>675</v>
      </c>
      <c r="R49" s="2" t="s">
        <v>157</v>
      </c>
      <c r="S49" s="13" t="s">
        <v>39</v>
      </c>
      <c r="T49" s="14">
        <v>0.71</v>
      </c>
      <c r="U49" s="14">
        <v>0</v>
      </c>
      <c r="V49" s="2" t="s">
        <v>4</v>
      </c>
      <c r="W49" s="35"/>
    </row>
    <row r="50" spans="1:23" ht="25.5" hidden="1" x14ac:dyDescent="0.25">
      <c r="A50" s="2" t="s">
        <v>26</v>
      </c>
      <c r="B50" s="37">
        <v>45110</v>
      </c>
      <c r="C50" s="4" t="s">
        <v>64</v>
      </c>
      <c r="D50" s="6">
        <v>2020</v>
      </c>
      <c r="E50" s="6">
        <v>3010</v>
      </c>
      <c r="F50" s="9"/>
      <c r="G50" s="11"/>
      <c r="H50" s="21" t="s">
        <v>210</v>
      </c>
      <c r="I50" s="2" t="s">
        <v>28</v>
      </c>
      <c r="J50" s="13">
        <v>44173</v>
      </c>
      <c r="K50" s="5" t="s">
        <v>211</v>
      </c>
      <c r="L50" s="2" t="s">
        <v>0</v>
      </c>
      <c r="M50" s="2" t="s">
        <v>212</v>
      </c>
      <c r="N50" s="2" t="s">
        <v>124</v>
      </c>
      <c r="O50" s="2" t="s">
        <v>32</v>
      </c>
      <c r="P50" s="2" t="s">
        <v>676</v>
      </c>
      <c r="Q50" s="2" t="s">
        <v>676</v>
      </c>
      <c r="R50" s="2" t="s">
        <v>157</v>
      </c>
      <c r="S50" s="13" t="s">
        <v>213</v>
      </c>
      <c r="T50" s="14">
        <v>0.57999999999999996</v>
      </c>
      <c r="U50" s="14">
        <v>0</v>
      </c>
      <c r="V50" s="2" t="s">
        <v>4</v>
      </c>
      <c r="W50" s="28" t="s">
        <v>214</v>
      </c>
    </row>
    <row r="51" spans="1:23" ht="25.5" hidden="1" x14ac:dyDescent="0.25">
      <c r="A51" s="2" t="s">
        <v>26</v>
      </c>
      <c r="B51" s="37">
        <v>45110</v>
      </c>
      <c r="C51" s="4" t="s">
        <v>64</v>
      </c>
      <c r="D51" s="6">
        <v>2023</v>
      </c>
      <c r="E51" s="6">
        <v>360</v>
      </c>
      <c r="F51" s="20" t="s">
        <v>56</v>
      </c>
      <c r="G51" s="11" t="s">
        <v>57</v>
      </c>
      <c r="H51" s="21" t="s">
        <v>208</v>
      </c>
      <c r="I51" s="2" t="s">
        <v>28</v>
      </c>
      <c r="J51" s="13">
        <v>45211</v>
      </c>
      <c r="K51" s="5" t="s">
        <v>209</v>
      </c>
      <c r="L51" s="2" t="s">
        <v>0</v>
      </c>
      <c r="M51" s="2" t="s">
        <v>48</v>
      </c>
      <c r="N51" s="2" t="s">
        <v>167</v>
      </c>
      <c r="O51" s="2" t="s">
        <v>32</v>
      </c>
      <c r="P51" s="2" t="s">
        <v>676</v>
      </c>
      <c r="Q51" s="2" t="s">
        <v>675</v>
      </c>
      <c r="R51" s="2" t="s">
        <v>157</v>
      </c>
      <c r="S51" s="13" t="s">
        <v>32</v>
      </c>
      <c r="T51" s="14" t="s">
        <v>32</v>
      </c>
      <c r="U51" s="14">
        <v>0</v>
      </c>
      <c r="V51" s="2" t="s">
        <v>4</v>
      </c>
      <c r="W51" s="35"/>
    </row>
    <row r="52" spans="1:23" ht="25.5" hidden="1" x14ac:dyDescent="0.25">
      <c r="A52" s="2" t="s">
        <v>40</v>
      </c>
      <c r="B52" s="37">
        <v>45110</v>
      </c>
      <c r="C52" s="4" t="s">
        <v>64</v>
      </c>
      <c r="D52" s="6">
        <v>2023</v>
      </c>
      <c r="E52" s="6">
        <v>3790</v>
      </c>
      <c r="F52" s="35"/>
      <c r="G52" s="36"/>
      <c r="H52" s="21" t="s">
        <v>215</v>
      </c>
      <c r="I52" s="2" t="s">
        <v>28</v>
      </c>
      <c r="J52" s="13">
        <v>45008</v>
      </c>
      <c r="K52" s="5" t="s">
        <v>216</v>
      </c>
      <c r="L52" s="2" t="s">
        <v>0</v>
      </c>
      <c r="M52" s="2" t="s">
        <v>217</v>
      </c>
      <c r="N52" s="2" t="s">
        <v>53</v>
      </c>
      <c r="O52" s="2" t="s">
        <v>32</v>
      </c>
      <c r="P52" s="2" t="s">
        <v>676</v>
      </c>
      <c r="Q52" s="2" t="s">
        <v>676</v>
      </c>
      <c r="R52" s="2" t="s">
        <v>0</v>
      </c>
      <c r="S52" s="13" t="s">
        <v>213</v>
      </c>
      <c r="T52" s="14">
        <v>0.98</v>
      </c>
      <c r="U52" s="14">
        <v>0</v>
      </c>
      <c r="V52" s="2" t="s">
        <v>4</v>
      </c>
      <c r="W52" s="28" t="s">
        <v>679</v>
      </c>
    </row>
    <row r="53" spans="1:23" ht="25.5" hidden="1" x14ac:dyDescent="0.25">
      <c r="A53" s="2" t="s">
        <v>26</v>
      </c>
      <c r="B53" s="37">
        <v>45139</v>
      </c>
      <c r="C53" s="4" t="s">
        <v>64</v>
      </c>
      <c r="D53" s="6">
        <v>2022</v>
      </c>
      <c r="E53" s="6">
        <v>3510</v>
      </c>
      <c r="F53" s="16" t="s">
        <v>143</v>
      </c>
      <c r="G53" s="11" t="s">
        <v>108</v>
      </c>
      <c r="H53" s="21" t="s">
        <v>218</v>
      </c>
      <c r="I53" s="2" t="s">
        <v>28</v>
      </c>
      <c r="J53" s="13">
        <v>44497</v>
      </c>
      <c r="K53" s="5" t="s">
        <v>219</v>
      </c>
      <c r="L53" s="2" t="s">
        <v>155</v>
      </c>
      <c r="M53" s="2" t="s">
        <v>48</v>
      </c>
      <c r="N53" s="2" t="s">
        <v>167</v>
      </c>
      <c r="O53" s="2" t="s">
        <v>32</v>
      </c>
      <c r="P53" s="2" t="s">
        <v>675</v>
      </c>
      <c r="Q53" s="2" t="s">
        <v>675</v>
      </c>
      <c r="R53" s="2" t="s">
        <v>157</v>
      </c>
      <c r="S53" s="13" t="s">
        <v>83</v>
      </c>
      <c r="T53" s="14">
        <v>1</v>
      </c>
      <c r="U53" s="14">
        <v>0.4</v>
      </c>
      <c r="V53" s="2" t="s">
        <v>4</v>
      </c>
      <c r="W53" s="28" t="s">
        <v>220</v>
      </c>
    </row>
    <row r="54" spans="1:23" ht="25.5" hidden="1" x14ac:dyDescent="0.25">
      <c r="A54" s="2" t="s">
        <v>40</v>
      </c>
      <c r="B54" s="37">
        <v>45139</v>
      </c>
      <c r="C54" s="4" t="s">
        <v>64</v>
      </c>
      <c r="D54" s="6">
        <v>2023</v>
      </c>
      <c r="E54" s="6">
        <v>3620</v>
      </c>
      <c r="F54" s="35"/>
      <c r="G54" s="36"/>
      <c r="H54" s="21" t="s">
        <v>221</v>
      </c>
      <c r="I54" s="2" t="s">
        <v>28</v>
      </c>
      <c r="J54" s="13">
        <v>44819</v>
      </c>
      <c r="K54" s="5" t="s">
        <v>222</v>
      </c>
      <c r="L54" s="2" t="s">
        <v>0</v>
      </c>
      <c r="M54" s="2" t="s">
        <v>223</v>
      </c>
      <c r="N54" s="2" t="s">
        <v>38</v>
      </c>
      <c r="O54" s="2" t="s">
        <v>32</v>
      </c>
      <c r="P54" s="2" t="s">
        <v>676</v>
      </c>
      <c r="Q54" s="2" t="s">
        <v>676</v>
      </c>
      <c r="R54" s="2" t="s">
        <v>157</v>
      </c>
      <c r="S54" s="13" t="s">
        <v>116</v>
      </c>
      <c r="T54" s="14">
        <v>0.44</v>
      </c>
      <c r="U54" s="14">
        <v>0</v>
      </c>
      <c r="V54" s="2" t="s">
        <v>649</v>
      </c>
      <c r="W54" s="35"/>
    </row>
    <row r="55" spans="1:23" ht="25.5" hidden="1" x14ac:dyDescent="0.25">
      <c r="A55" s="2" t="s">
        <v>26</v>
      </c>
      <c r="B55" s="37">
        <v>45170</v>
      </c>
      <c r="C55" s="4" t="s">
        <v>55</v>
      </c>
      <c r="D55" s="6">
        <v>2023</v>
      </c>
      <c r="E55" s="6">
        <v>340</v>
      </c>
      <c r="F55" s="20" t="s">
        <v>56</v>
      </c>
      <c r="G55" s="11" t="s">
        <v>57</v>
      </c>
      <c r="H55" s="21" t="s">
        <v>224</v>
      </c>
      <c r="I55" s="2" t="s">
        <v>28</v>
      </c>
      <c r="J55" s="13">
        <v>44952</v>
      </c>
      <c r="K55" s="5" t="s">
        <v>225</v>
      </c>
      <c r="L55" s="2" t="s">
        <v>0</v>
      </c>
      <c r="M55" s="2" t="s">
        <v>226</v>
      </c>
      <c r="N55" s="2" t="s">
        <v>38</v>
      </c>
      <c r="O55" s="2" t="s">
        <v>32</v>
      </c>
      <c r="P55" s="2" t="s">
        <v>676</v>
      </c>
      <c r="Q55" s="2" t="s">
        <v>676</v>
      </c>
      <c r="R55" s="2" t="s">
        <v>0</v>
      </c>
      <c r="S55" s="13" t="s">
        <v>213</v>
      </c>
      <c r="T55" s="14">
        <v>0.49</v>
      </c>
      <c r="U55" s="14">
        <v>0</v>
      </c>
      <c r="V55" s="2" t="s">
        <v>4</v>
      </c>
      <c r="W55" s="35"/>
    </row>
    <row r="56" spans="1:23" ht="25.5" hidden="1" x14ac:dyDescent="0.25">
      <c r="A56" s="2" t="s">
        <v>26</v>
      </c>
      <c r="B56" s="37">
        <v>45261</v>
      </c>
      <c r="C56" s="4" t="s">
        <v>64</v>
      </c>
      <c r="D56" s="6">
        <v>2022</v>
      </c>
      <c r="E56" s="6">
        <v>3570</v>
      </c>
      <c r="F56" s="17" t="s">
        <v>65</v>
      </c>
      <c r="G56" s="11" t="s">
        <v>108</v>
      </c>
      <c r="H56" s="21" t="s">
        <v>227</v>
      </c>
      <c r="I56" s="2" t="s">
        <v>28</v>
      </c>
      <c r="J56" s="13">
        <v>44651</v>
      </c>
      <c r="K56" s="5" t="s">
        <v>228</v>
      </c>
      <c r="L56" s="2" t="s">
        <v>0</v>
      </c>
      <c r="M56" s="2" t="s">
        <v>229</v>
      </c>
      <c r="N56" s="2" t="s">
        <v>38</v>
      </c>
      <c r="O56" s="2" t="s">
        <v>32</v>
      </c>
      <c r="P56" s="2" t="s">
        <v>676</v>
      </c>
      <c r="Q56" s="2" t="s">
        <v>676</v>
      </c>
      <c r="R56" s="2" t="s">
        <v>70</v>
      </c>
      <c r="S56" s="13" t="s">
        <v>76</v>
      </c>
      <c r="T56" s="14">
        <v>0.7</v>
      </c>
      <c r="U56" s="14">
        <v>0</v>
      </c>
      <c r="V56" s="2" t="s">
        <v>4</v>
      </c>
      <c r="W56" s="28" t="s">
        <v>680</v>
      </c>
    </row>
    <row r="57" spans="1:23" ht="25.5" x14ac:dyDescent="0.25">
      <c r="A57" s="2" t="s">
        <v>34</v>
      </c>
      <c r="B57" s="37">
        <v>45292</v>
      </c>
      <c r="C57" s="4" t="s">
        <v>64</v>
      </c>
      <c r="D57" s="6">
        <v>2022</v>
      </c>
      <c r="E57" s="6">
        <v>3500</v>
      </c>
      <c r="F57" s="16" t="s">
        <v>143</v>
      </c>
      <c r="G57" s="11" t="s">
        <v>57</v>
      </c>
      <c r="H57" s="21" t="s">
        <v>231</v>
      </c>
      <c r="I57" s="2" t="s">
        <v>28</v>
      </c>
      <c r="J57" s="13">
        <v>44299</v>
      </c>
      <c r="K57" s="5" t="s">
        <v>232</v>
      </c>
      <c r="L57" s="2" t="s">
        <v>1</v>
      </c>
      <c r="M57" s="2" t="s">
        <v>233</v>
      </c>
      <c r="N57" s="2" t="s">
        <v>234</v>
      </c>
      <c r="O57" s="73" t="s">
        <v>204</v>
      </c>
      <c r="P57" s="2"/>
      <c r="Q57" s="2" t="s">
        <v>675</v>
      </c>
      <c r="R57" s="2" t="s">
        <v>235</v>
      </c>
      <c r="S57" s="13" t="s">
        <v>236</v>
      </c>
      <c r="T57" s="14">
        <v>1</v>
      </c>
      <c r="U57" s="14">
        <v>0.65</v>
      </c>
      <c r="V57" s="2" t="s">
        <v>4</v>
      </c>
      <c r="W57" s="28" t="s">
        <v>237</v>
      </c>
    </row>
    <row r="58" spans="1:23" ht="48" hidden="1" x14ac:dyDescent="0.25">
      <c r="A58" s="2" t="s">
        <v>34</v>
      </c>
      <c r="B58" s="37">
        <v>45383</v>
      </c>
      <c r="C58" s="4" t="s">
        <v>64</v>
      </c>
      <c r="D58" s="6">
        <v>2023</v>
      </c>
      <c r="E58" s="6">
        <v>3720</v>
      </c>
      <c r="F58" s="16" t="s">
        <v>143</v>
      </c>
      <c r="G58" s="11" t="s">
        <v>108</v>
      </c>
      <c r="H58" s="21" t="s">
        <v>247</v>
      </c>
      <c r="I58" s="13" t="s">
        <v>28</v>
      </c>
      <c r="J58" s="13">
        <v>44819</v>
      </c>
      <c r="K58" s="5" t="s">
        <v>248</v>
      </c>
      <c r="L58" s="2" t="s">
        <v>0</v>
      </c>
      <c r="M58" s="2" t="s">
        <v>48</v>
      </c>
      <c r="N58" s="2" t="s">
        <v>44</v>
      </c>
      <c r="O58" s="2" t="s">
        <v>32</v>
      </c>
      <c r="P58" s="2" t="s">
        <v>676</v>
      </c>
      <c r="Q58" s="2" t="s">
        <v>663</v>
      </c>
      <c r="R58" s="2" t="s">
        <v>245</v>
      </c>
      <c r="S58" s="13" t="s">
        <v>54</v>
      </c>
      <c r="T58" s="14">
        <v>0.4</v>
      </c>
      <c r="U58" s="14">
        <v>0</v>
      </c>
      <c r="V58" s="2" t="s">
        <v>4</v>
      </c>
      <c r="W58" s="28" t="s">
        <v>249</v>
      </c>
    </row>
    <row r="59" spans="1:23" ht="25.5" hidden="1" x14ac:dyDescent="0.25">
      <c r="A59" s="2" t="s">
        <v>34</v>
      </c>
      <c r="B59" s="37">
        <v>45383</v>
      </c>
      <c r="C59" s="4" t="s">
        <v>64</v>
      </c>
      <c r="D59" s="6">
        <v>2023</v>
      </c>
      <c r="E59" s="6">
        <v>3740</v>
      </c>
      <c r="F59" s="16" t="s">
        <v>143</v>
      </c>
      <c r="G59" s="11" t="s">
        <v>108</v>
      </c>
      <c r="H59" s="21" t="s">
        <v>250</v>
      </c>
      <c r="I59" s="2" t="s">
        <v>28</v>
      </c>
      <c r="J59" s="13">
        <v>44868</v>
      </c>
      <c r="K59" s="5" t="s">
        <v>251</v>
      </c>
      <c r="L59" s="2" t="s">
        <v>0</v>
      </c>
      <c r="M59" s="2" t="s">
        <v>252</v>
      </c>
      <c r="N59" s="2" t="s">
        <v>53</v>
      </c>
      <c r="O59" s="2" t="s">
        <v>32</v>
      </c>
      <c r="P59" s="2" t="s">
        <v>676</v>
      </c>
      <c r="Q59" s="2" t="s">
        <v>676</v>
      </c>
      <c r="R59" s="2" t="s">
        <v>245</v>
      </c>
      <c r="S59" s="13" t="s">
        <v>39</v>
      </c>
      <c r="T59" s="14">
        <v>1</v>
      </c>
      <c r="U59" s="14">
        <v>0</v>
      </c>
      <c r="V59" s="2" t="s">
        <v>4</v>
      </c>
      <c r="W59" s="28" t="s">
        <v>39</v>
      </c>
    </row>
    <row r="60" spans="1:23" ht="75.599999999999994" hidden="1" customHeight="1" x14ac:dyDescent="0.25">
      <c r="A60" s="2" t="s">
        <v>34</v>
      </c>
      <c r="B60" s="37">
        <v>45444</v>
      </c>
      <c r="C60" s="4" t="s">
        <v>64</v>
      </c>
      <c r="D60" s="6">
        <v>2021</v>
      </c>
      <c r="E60" s="6">
        <v>3270</v>
      </c>
      <c r="F60" s="16" t="s">
        <v>143</v>
      </c>
      <c r="G60" s="11" t="s">
        <v>108</v>
      </c>
      <c r="H60" s="21" t="s">
        <v>238</v>
      </c>
      <c r="I60" s="2" t="s">
        <v>28</v>
      </c>
      <c r="J60" s="13">
        <v>44173</v>
      </c>
      <c r="K60" s="5" t="s">
        <v>239</v>
      </c>
      <c r="L60" s="2" t="s">
        <v>0</v>
      </c>
      <c r="M60" s="2" t="s">
        <v>91</v>
      </c>
      <c r="N60" s="2" t="s">
        <v>177</v>
      </c>
      <c r="O60" s="2" t="s">
        <v>32</v>
      </c>
      <c r="P60" s="2" t="s">
        <v>676</v>
      </c>
      <c r="Q60" s="2" t="s">
        <v>664</v>
      </c>
      <c r="R60" s="2" t="s">
        <v>691</v>
      </c>
      <c r="S60" s="13" t="s">
        <v>213</v>
      </c>
      <c r="T60" s="14">
        <v>0.64</v>
      </c>
      <c r="U60" s="14">
        <v>0</v>
      </c>
      <c r="V60" s="2" t="s">
        <v>633</v>
      </c>
      <c r="W60" s="28" t="s">
        <v>241</v>
      </c>
    </row>
    <row r="61" spans="1:23" ht="25.5" hidden="1" x14ac:dyDescent="0.25">
      <c r="A61" s="2" t="s">
        <v>99</v>
      </c>
      <c r="B61" s="37">
        <v>45444</v>
      </c>
      <c r="C61" s="4" t="s">
        <v>64</v>
      </c>
      <c r="D61" s="6">
        <v>2024</v>
      </c>
      <c r="E61" s="6">
        <v>3600</v>
      </c>
      <c r="F61" s="16" t="s">
        <v>143</v>
      </c>
      <c r="G61" s="11" t="s">
        <v>108</v>
      </c>
      <c r="H61" s="21" t="s">
        <v>253</v>
      </c>
      <c r="I61" s="2" t="s">
        <v>28</v>
      </c>
      <c r="J61" s="13">
        <v>44819</v>
      </c>
      <c r="K61" s="5" t="s">
        <v>254</v>
      </c>
      <c r="L61" s="2" t="s">
        <v>0</v>
      </c>
      <c r="M61" s="2" t="s">
        <v>255</v>
      </c>
      <c r="N61" s="2" t="s">
        <v>256</v>
      </c>
      <c r="O61" s="2" t="s">
        <v>32</v>
      </c>
      <c r="P61" s="2" t="s">
        <v>676</v>
      </c>
      <c r="Q61" s="2" t="s">
        <v>675</v>
      </c>
      <c r="R61" s="2" t="s">
        <v>245</v>
      </c>
      <c r="S61" s="13" t="s">
        <v>257</v>
      </c>
      <c r="T61" s="14">
        <v>1</v>
      </c>
      <c r="U61" s="14">
        <v>0</v>
      </c>
      <c r="V61" s="2" t="s">
        <v>670</v>
      </c>
      <c r="W61" s="28" t="s">
        <v>257</v>
      </c>
    </row>
    <row r="62" spans="1:23" ht="38.25" hidden="1" x14ac:dyDescent="0.25">
      <c r="A62" s="2" t="s">
        <v>40</v>
      </c>
      <c r="B62" s="37">
        <v>45444</v>
      </c>
      <c r="C62" s="4" t="s">
        <v>64</v>
      </c>
      <c r="D62" s="6">
        <v>2024</v>
      </c>
      <c r="E62" s="6">
        <v>4040</v>
      </c>
      <c r="F62" s="35"/>
      <c r="G62" s="36"/>
      <c r="H62" s="21" t="s">
        <v>440</v>
      </c>
      <c r="I62" s="2" t="s">
        <v>28</v>
      </c>
      <c r="J62" s="13">
        <v>45211</v>
      </c>
      <c r="K62" s="5" t="s">
        <v>441</v>
      </c>
      <c r="L62" s="2" t="s">
        <v>0</v>
      </c>
      <c r="M62" s="2" t="s">
        <v>255</v>
      </c>
      <c r="N62" s="2" t="s">
        <v>38</v>
      </c>
      <c r="O62" s="2" t="s">
        <v>32</v>
      </c>
      <c r="P62" s="2" t="s">
        <v>676</v>
      </c>
      <c r="Q62" s="2" t="s">
        <v>663</v>
      </c>
      <c r="R62" s="2" t="s">
        <v>714</v>
      </c>
      <c r="S62" s="13" t="s">
        <v>442</v>
      </c>
      <c r="T62" s="14">
        <v>0.52</v>
      </c>
      <c r="U62" s="14">
        <v>0</v>
      </c>
      <c r="V62" s="2" t="s">
        <v>4</v>
      </c>
      <c r="W62" s="28" t="s">
        <v>652</v>
      </c>
    </row>
    <row r="63" spans="1:23" ht="25.5" hidden="1" x14ac:dyDescent="0.25">
      <c r="A63" s="2" t="s">
        <v>26</v>
      </c>
      <c r="B63" s="37">
        <v>45474</v>
      </c>
      <c r="C63" s="4" t="s">
        <v>64</v>
      </c>
      <c r="D63" s="6">
        <v>2019</v>
      </c>
      <c r="E63" s="6">
        <v>2710</v>
      </c>
      <c r="F63" s="16" t="s">
        <v>143</v>
      </c>
      <c r="G63" s="11" t="s">
        <v>57</v>
      </c>
      <c r="H63" s="21" t="s">
        <v>258</v>
      </c>
      <c r="I63" s="2" t="s">
        <v>28</v>
      </c>
      <c r="J63" s="13">
        <v>43617</v>
      </c>
      <c r="K63" s="5" t="s">
        <v>259</v>
      </c>
      <c r="L63" s="2" t="s">
        <v>0</v>
      </c>
      <c r="M63" s="2" t="s">
        <v>260</v>
      </c>
      <c r="N63" s="2" t="s">
        <v>69</v>
      </c>
      <c r="O63" s="2" t="s">
        <v>32</v>
      </c>
      <c r="P63" s="2" t="s">
        <v>676</v>
      </c>
      <c r="Q63" s="2" t="s">
        <v>663</v>
      </c>
      <c r="R63" s="2" t="s">
        <v>714</v>
      </c>
      <c r="S63" s="13" t="s">
        <v>261</v>
      </c>
      <c r="T63" s="14">
        <v>1</v>
      </c>
      <c r="U63" s="14">
        <v>0</v>
      </c>
      <c r="V63" s="2" t="s">
        <v>647</v>
      </c>
      <c r="W63" s="28" t="s">
        <v>261</v>
      </c>
    </row>
    <row r="64" spans="1:23" ht="42" customHeight="1" x14ac:dyDescent="0.25">
      <c r="A64" s="2" t="s">
        <v>34</v>
      </c>
      <c r="B64" s="37">
        <v>45505</v>
      </c>
      <c r="C64" s="4" t="s">
        <v>64</v>
      </c>
      <c r="D64" s="6">
        <v>2021</v>
      </c>
      <c r="E64" s="6">
        <v>3210</v>
      </c>
      <c r="F64" s="16" t="s">
        <v>143</v>
      </c>
      <c r="G64" s="11" t="s">
        <v>108</v>
      </c>
      <c r="H64" s="21" t="s">
        <v>242</v>
      </c>
      <c r="I64" s="2" t="s">
        <v>28</v>
      </c>
      <c r="J64" s="13">
        <v>44044</v>
      </c>
      <c r="K64" s="5" t="s">
        <v>243</v>
      </c>
      <c r="L64" s="2" t="s">
        <v>2</v>
      </c>
      <c r="M64" s="2" t="s">
        <v>244</v>
      </c>
      <c r="N64" s="2" t="s">
        <v>69</v>
      </c>
      <c r="O64" s="73" t="s">
        <v>204</v>
      </c>
      <c r="P64" s="2" t="s">
        <v>666</v>
      </c>
      <c r="Q64" s="2" t="s">
        <v>663</v>
      </c>
      <c r="R64" s="2"/>
      <c r="S64" s="13" t="s">
        <v>54</v>
      </c>
      <c r="T64" s="14">
        <v>0.41</v>
      </c>
      <c r="U64" s="14">
        <v>0</v>
      </c>
      <c r="V64" s="2" t="s">
        <v>4</v>
      </c>
      <c r="W64" s="28" t="s">
        <v>246</v>
      </c>
    </row>
    <row r="65" spans="1:23" ht="90.75" customHeight="1" x14ac:dyDescent="0.25">
      <c r="A65" s="2" t="s">
        <v>34</v>
      </c>
      <c r="B65" s="37">
        <v>45536</v>
      </c>
      <c r="C65" s="4" t="s">
        <v>64</v>
      </c>
      <c r="D65" s="6">
        <v>2022</v>
      </c>
      <c r="E65" s="6">
        <v>3195</v>
      </c>
      <c r="F65" s="16" t="s">
        <v>143</v>
      </c>
      <c r="G65" s="11" t="s">
        <v>108</v>
      </c>
      <c r="H65" s="21" t="s">
        <v>384</v>
      </c>
      <c r="I65" s="2" t="s">
        <v>28</v>
      </c>
      <c r="J65" s="13">
        <v>44546</v>
      </c>
      <c r="K65" s="5" t="s">
        <v>385</v>
      </c>
      <c r="L65" s="2" t="s">
        <v>2</v>
      </c>
      <c r="M65" s="2" t="s">
        <v>386</v>
      </c>
      <c r="N65" s="2" t="s">
        <v>387</v>
      </c>
      <c r="O65" s="73" t="s">
        <v>204</v>
      </c>
      <c r="P65" s="2" t="s">
        <v>666</v>
      </c>
      <c r="Q65" s="2" t="s">
        <v>666</v>
      </c>
      <c r="R65" s="51" t="s">
        <v>708</v>
      </c>
      <c r="S65" s="13" t="s">
        <v>54</v>
      </c>
      <c r="T65" s="14">
        <v>0.73</v>
      </c>
      <c r="U65" s="14">
        <v>0.4</v>
      </c>
      <c r="V65" s="2" t="s">
        <v>688</v>
      </c>
      <c r="W65" s="28" t="s">
        <v>98</v>
      </c>
    </row>
    <row r="66" spans="1:23" ht="38.25" hidden="1" x14ac:dyDescent="0.25">
      <c r="A66" s="2" t="s">
        <v>34</v>
      </c>
      <c r="B66" s="37">
        <v>45536</v>
      </c>
      <c r="C66" s="4" t="s">
        <v>64</v>
      </c>
      <c r="D66" s="6">
        <v>2024</v>
      </c>
      <c r="E66" s="6">
        <v>4010</v>
      </c>
      <c r="F66" s="35"/>
      <c r="G66" s="36"/>
      <c r="H66" s="21" t="s">
        <v>433</v>
      </c>
      <c r="I66" s="2" t="s">
        <v>28</v>
      </c>
      <c r="J66" s="13">
        <v>45057</v>
      </c>
      <c r="K66" s="5" t="s">
        <v>434</v>
      </c>
      <c r="L66" s="2" t="s">
        <v>0</v>
      </c>
      <c r="M66" s="2" t="s">
        <v>435</v>
      </c>
      <c r="N66" s="2" t="s">
        <v>115</v>
      </c>
      <c r="O66" s="2" t="s">
        <v>32</v>
      </c>
      <c r="P66" s="2" t="s">
        <v>676</v>
      </c>
      <c r="Q66" s="2" t="s">
        <v>663</v>
      </c>
      <c r="R66" s="2" t="s">
        <v>711</v>
      </c>
      <c r="S66" s="13" t="s">
        <v>39</v>
      </c>
      <c r="T66" s="14">
        <v>0.54</v>
      </c>
      <c r="U66" s="14">
        <v>0</v>
      </c>
      <c r="V66" s="2" t="s">
        <v>4</v>
      </c>
      <c r="W66" s="28" t="s">
        <v>697</v>
      </c>
    </row>
    <row r="67" spans="1:23" ht="38.25" hidden="1" x14ac:dyDescent="0.25">
      <c r="A67" s="2" t="s">
        <v>26</v>
      </c>
      <c r="B67" s="37">
        <v>45566</v>
      </c>
      <c r="C67" s="4" t="s">
        <v>64</v>
      </c>
      <c r="D67" s="6">
        <v>2019</v>
      </c>
      <c r="E67" s="6">
        <v>2580</v>
      </c>
      <c r="F67" s="19" t="s">
        <v>173</v>
      </c>
      <c r="G67" s="11" t="s">
        <v>262</v>
      </c>
      <c r="H67" s="21" t="s">
        <v>263</v>
      </c>
      <c r="I67" s="2" t="s">
        <v>28</v>
      </c>
      <c r="J67" s="13">
        <v>43435</v>
      </c>
      <c r="K67" s="5" t="s">
        <v>264</v>
      </c>
      <c r="L67" s="2" t="s">
        <v>0</v>
      </c>
      <c r="M67" s="2" t="s">
        <v>265</v>
      </c>
      <c r="N67" s="2" t="s">
        <v>75</v>
      </c>
      <c r="O67" s="2" t="s">
        <v>32</v>
      </c>
      <c r="P67" s="2" t="s">
        <v>676</v>
      </c>
      <c r="Q67" s="2" t="s">
        <v>676</v>
      </c>
      <c r="R67" s="2" t="s">
        <v>266</v>
      </c>
      <c r="S67" s="13" t="s">
        <v>213</v>
      </c>
      <c r="T67" s="14">
        <v>1</v>
      </c>
      <c r="U67" s="14">
        <v>0</v>
      </c>
      <c r="V67" s="2" t="s">
        <v>4</v>
      </c>
      <c r="W67" s="28" t="s">
        <v>299</v>
      </c>
    </row>
    <row r="68" spans="1:23" ht="63.6" customHeight="1" x14ac:dyDescent="0.25">
      <c r="A68" s="2" t="s">
        <v>40</v>
      </c>
      <c r="B68" s="37">
        <v>45566</v>
      </c>
      <c r="C68" s="4" t="s">
        <v>64</v>
      </c>
      <c r="D68" s="6">
        <v>2020</v>
      </c>
      <c r="E68" s="6">
        <v>2920</v>
      </c>
      <c r="F68" s="16" t="s">
        <v>143</v>
      </c>
      <c r="G68" s="11" t="s">
        <v>108</v>
      </c>
      <c r="H68" s="21" t="s">
        <v>363</v>
      </c>
      <c r="I68" s="2" t="s">
        <v>28</v>
      </c>
      <c r="J68" s="13">
        <v>43800</v>
      </c>
      <c r="K68" s="5" t="s">
        <v>364</v>
      </c>
      <c r="L68" s="2" t="s">
        <v>2</v>
      </c>
      <c r="M68" s="2" t="s">
        <v>111</v>
      </c>
      <c r="N68" s="2" t="s">
        <v>75</v>
      </c>
      <c r="O68" s="73" t="s">
        <v>204</v>
      </c>
      <c r="P68" s="2" t="s">
        <v>666</v>
      </c>
      <c r="Q68" s="2" t="s">
        <v>663</v>
      </c>
      <c r="R68" s="2" t="s">
        <v>696</v>
      </c>
      <c r="S68" s="13" t="s">
        <v>45</v>
      </c>
      <c r="T68" s="14">
        <v>0.97</v>
      </c>
      <c r="U68" s="14">
        <v>0</v>
      </c>
      <c r="V68" s="2" t="s">
        <v>4</v>
      </c>
      <c r="W68" s="28" t="s">
        <v>365</v>
      </c>
    </row>
    <row r="69" spans="1:23" ht="45.75" hidden="1" customHeight="1" x14ac:dyDescent="0.25">
      <c r="A69" s="2" t="s">
        <v>26</v>
      </c>
      <c r="B69" s="37">
        <v>45566</v>
      </c>
      <c r="C69" s="4" t="s">
        <v>64</v>
      </c>
      <c r="D69" s="6">
        <v>2021</v>
      </c>
      <c r="E69" s="6">
        <v>3200</v>
      </c>
      <c r="F69" s="19" t="s">
        <v>173</v>
      </c>
      <c r="G69" s="11" t="s">
        <v>57</v>
      </c>
      <c r="H69" s="21" t="s">
        <v>268</v>
      </c>
      <c r="I69" s="2" t="s">
        <v>28</v>
      </c>
      <c r="J69" s="13">
        <v>44044</v>
      </c>
      <c r="K69" s="5" t="s">
        <v>269</v>
      </c>
      <c r="L69" s="2" t="s">
        <v>155</v>
      </c>
      <c r="M69" s="2" t="s">
        <v>270</v>
      </c>
      <c r="N69" s="2" t="s">
        <v>271</v>
      </c>
      <c r="O69" s="2" t="s">
        <v>32</v>
      </c>
      <c r="P69" s="2" t="s">
        <v>675</v>
      </c>
      <c r="Q69" s="2" t="s">
        <v>663</v>
      </c>
      <c r="R69" s="2" t="s">
        <v>266</v>
      </c>
      <c r="S69" s="13" t="s">
        <v>213</v>
      </c>
      <c r="T69" s="14">
        <v>0.56999999999999995</v>
      </c>
      <c r="U69" s="14">
        <v>0</v>
      </c>
      <c r="V69" s="2" t="s">
        <v>4</v>
      </c>
      <c r="W69" s="28" t="s">
        <v>684</v>
      </c>
    </row>
    <row r="70" spans="1:23" ht="38.25" x14ac:dyDescent="0.25">
      <c r="A70" s="2" t="s">
        <v>40</v>
      </c>
      <c r="B70" s="37">
        <v>45566</v>
      </c>
      <c r="C70" s="4" t="s">
        <v>64</v>
      </c>
      <c r="D70" s="6">
        <v>2021</v>
      </c>
      <c r="E70" s="6">
        <v>3230</v>
      </c>
      <c r="F70" s="19" t="s">
        <v>173</v>
      </c>
      <c r="G70" s="11" t="s">
        <v>108</v>
      </c>
      <c r="H70" s="21" t="s">
        <v>390</v>
      </c>
      <c r="I70" s="2" t="s">
        <v>28</v>
      </c>
      <c r="J70" s="13">
        <v>44117</v>
      </c>
      <c r="K70" s="5" t="s">
        <v>391</v>
      </c>
      <c r="L70" s="2" t="s">
        <v>2</v>
      </c>
      <c r="M70" s="2" t="s">
        <v>141</v>
      </c>
      <c r="N70" s="2" t="s">
        <v>92</v>
      </c>
      <c r="O70" s="73" t="s">
        <v>204</v>
      </c>
      <c r="P70" s="2" t="s">
        <v>666</v>
      </c>
      <c r="Q70" s="2" t="s">
        <v>663</v>
      </c>
      <c r="R70" s="2" t="s">
        <v>696</v>
      </c>
      <c r="S70" s="13" t="s">
        <v>45</v>
      </c>
      <c r="T70" s="14">
        <v>0.83</v>
      </c>
      <c r="U70" s="14">
        <v>0</v>
      </c>
      <c r="V70" s="2" t="s">
        <v>4</v>
      </c>
      <c r="W70" s="28" t="s">
        <v>392</v>
      </c>
    </row>
    <row r="71" spans="1:23" ht="38.25" x14ac:dyDescent="0.25">
      <c r="A71" s="2" t="s">
        <v>40</v>
      </c>
      <c r="B71" s="37">
        <v>45566</v>
      </c>
      <c r="C71" s="4" t="s">
        <v>64</v>
      </c>
      <c r="D71" s="6">
        <v>2024</v>
      </c>
      <c r="E71" s="6">
        <v>4090</v>
      </c>
      <c r="F71" s="35"/>
      <c r="G71" s="36"/>
      <c r="H71" s="21" t="s">
        <v>453</v>
      </c>
      <c r="I71" s="2" t="s">
        <v>28</v>
      </c>
      <c r="J71" s="13">
        <v>45393</v>
      </c>
      <c r="K71" s="5" t="s">
        <v>455</v>
      </c>
      <c r="L71" s="2" t="s">
        <v>2</v>
      </c>
      <c r="M71" s="2" t="s">
        <v>229</v>
      </c>
      <c r="N71" s="2" t="s">
        <v>38</v>
      </c>
      <c r="O71" s="73" t="s">
        <v>204</v>
      </c>
      <c r="P71" s="2" t="s">
        <v>666</v>
      </c>
      <c r="Q71" s="2" t="s">
        <v>663</v>
      </c>
      <c r="R71" s="2" t="s">
        <v>696</v>
      </c>
      <c r="S71" s="13" t="s">
        <v>45</v>
      </c>
      <c r="T71" s="14">
        <v>0.91</v>
      </c>
      <c r="U71" s="14">
        <v>0</v>
      </c>
      <c r="V71" s="2" t="s">
        <v>649</v>
      </c>
      <c r="W71" s="28" t="s">
        <v>392</v>
      </c>
    </row>
    <row r="72" spans="1:23" ht="38.25" x14ac:dyDescent="0.25">
      <c r="A72" s="2" t="s">
        <v>34</v>
      </c>
      <c r="B72" s="37">
        <v>45717</v>
      </c>
      <c r="C72" s="4" t="s">
        <v>64</v>
      </c>
      <c r="D72" s="6">
        <v>2020</v>
      </c>
      <c r="E72" s="6">
        <v>2850</v>
      </c>
      <c r="F72" s="19" t="s">
        <v>173</v>
      </c>
      <c r="G72" s="11" t="s">
        <v>262</v>
      </c>
      <c r="H72" s="21" t="s">
        <v>273</v>
      </c>
      <c r="I72" s="2" t="s">
        <v>28</v>
      </c>
      <c r="J72" s="13">
        <v>43739</v>
      </c>
      <c r="K72" s="5" t="s">
        <v>274</v>
      </c>
      <c r="L72" s="2" t="s">
        <v>2</v>
      </c>
      <c r="M72" s="2" t="s">
        <v>260</v>
      </c>
      <c r="N72" s="2" t="s">
        <v>275</v>
      </c>
      <c r="O72" s="73" t="s">
        <v>204</v>
      </c>
      <c r="P72" s="2"/>
      <c r="Q72" s="2" t="s">
        <v>663</v>
      </c>
      <c r="R72" s="2" t="s">
        <v>235</v>
      </c>
      <c r="S72" s="13" t="s">
        <v>236</v>
      </c>
      <c r="T72" s="14">
        <v>0.9</v>
      </c>
      <c r="U72" s="14">
        <v>0.51</v>
      </c>
      <c r="V72" s="2" t="s">
        <v>643</v>
      </c>
      <c r="W72" s="28" t="s">
        <v>276</v>
      </c>
    </row>
    <row r="73" spans="1:23" ht="48" hidden="1" x14ac:dyDescent="0.25">
      <c r="A73" s="2" t="s">
        <v>34</v>
      </c>
      <c r="B73" s="37">
        <v>45717</v>
      </c>
      <c r="C73" s="4" t="s">
        <v>64</v>
      </c>
      <c r="D73" s="6">
        <v>2024</v>
      </c>
      <c r="E73" s="6">
        <v>4060</v>
      </c>
      <c r="F73" s="35"/>
      <c r="G73" s="36"/>
      <c r="H73" s="21" t="s">
        <v>445</v>
      </c>
      <c r="I73" s="2" t="s">
        <v>28</v>
      </c>
      <c r="J73" s="13">
        <v>45260</v>
      </c>
      <c r="K73" s="5" t="s">
        <v>446</v>
      </c>
      <c r="L73" s="2" t="s">
        <v>0</v>
      </c>
      <c r="M73" s="2" t="s">
        <v>48</v>
      </c>
      <c r="N73" s="2" t="s">
        <v>44</v>
      </c>
      <c r="O73" s="2" t="s">
        <v>32</v>
      </c>
      <c r="P73" s="2" t="s">
        <v>676</v>
      </c>
      <c r="Q73" s="2" t="s">
        <v>663</v>
      </c>
      <c r="R73" s="2" t="s">
        <v>689</v>
      </c>
      <c r="S73" s="13" t="s">
        <v>172</v>
      </c>
      <c r="T73" s="14">
        <v>0.85</v>
      </c>
      <c r="U73" s="14">
        <v>0</v>
      </c>
      <c r="V73" s="2" t="s">
        <v>640</v>
      </c>
      <c r="W73" s="28" t="s">
        <v>690</v>
      </c>
    </row>
    <row r="74" spans="1:23" ht="25.5" x14ac:dyDescent="0.25">
      <c r="A74" s="2" t="s">
        <v>26</v>
      </c>
      <c r="B74" s="37">
        <v>45839</v>
      </c>
      <c r="C74" s="4" t="s">
        <v>64</v>
      </c>
      <c r="D74" s="6">
        <v>2024</v>
      </c>
      <c r="E74" s="6">
        <v>3900</v>
      </c>
      <c r="F74" s="35"/>
      <c r="G74" s="36"/>
      <c r="H74" s="21" t="s">
        <v>427</v>
      </c>
      <c r="I74" s="2" t="s">
        <v>28</v>
      </c>
      <c r="J74" s="13">
        <v>44952</v>
      </c>
      <c r="K74" s="5" t="s">
        <v>428</v>
      </c>
      <c r="L74" s="2" t="s">
        <v>2</v>
      </c>
      <c r="M74" s="2" t="s">
        <v>229</v>
      </c>
      <c r="N74" s="2" t="s">
        <v>53</v>
      </c>
      <c r="O74" s="73" t="s">
        <v>204</v>
      </c>
      <c r="P74" s="2"/>
      <c r="Q74" s="2" t="s">
        <v>663</v>
      </c>
      <c r="R74" s="2" t="s">
        <v>429</v>
      </c>
      <c r="S74" s="13" t="s">
        <v>76</v>
      </c>
      <c r="T74" s="14">
        <v>0.95</v>
      </c>
      <c r="U74" s="14">
        <v>0</v>
      </c>
      <c r="V74" s="2" t="s">
        <v>632</v>
      </c>
      <c r="W74" s="28" t="s">
        <v>682</v>
      </c>
    </row>
    <row r="75" spans="1:23" ht="25.5" x14ac:dyDescent="0.25">
      <c r="A75" s="2" t="s">
        <v>26</v>
      </c>
      <c r="B75" s="37">
        <v>45839</v>
      </c>
      <c r="C75" s="4" t="s">
        <v>64</v>
      </c>
      <c r="D75" s="6" t="s">
        <v>32</v>
      </c>
      <c r="E75" s="6" t="s">
        <v>32</v>
      </c>
      <c r="F75" s="35"/>
      <c r="G75" s="36"/>
      <c r="H75" s="21" t="s">
        <v>465</v>
      </c>
      <c r="I75" s="2" t="s">
        <v>28</v>
      </c>
      <c r="J75" s="13">
        <v>45211</v>
      </c>
      <c r="K75" s="5" t="s">
        <v>466</v>
      </c>
      <c r="L75" s="2" t="s">
        <v>2</v>
      </c>
      <c r="M75" s="2" t="s">
        <v>467</v>
      </c>
      <c r="N75" s="2" t="s">
        <v>413</v>
      </c>
      <c r="O75" s="73" t="s">
        <v>204</v>
      </c>
      <c r="P75" s="2"/>
      <c r="Q75" s="2" t="s">
        <v>663</v>
      </c>
      <c r="R75" s="2" t="s">
        <v>468</v>
      </c>
      <c r="S75" s="13" t="s">
        <v>76</v>
      </c>
      <c r="T75" s="14">
        <v>0.83</v>
      </c>
      <c r="U75" s="14">
        <v>0</v>
      </c>
      <c r="V75" s="2" t="s">
        <v>4</v>
      </c>
      <c r="W75" s="28" t="s">
        <v>682</v>
      </c>
    </row>
    <row r="76" spans="1:23" ht="25.5" x14ac:dyDescent="0.25">
      <c r="A76" s="2" t="s">
        <v>26</v>
      </c>
      <c r="B76" s="37">
        <v>45992</v>
      </c>
      <c r="C76" s="4" t="s">
        <v>64</v>
      </c>
      <c r="D76" s="6">
        <v>2023</v>
      </c>
      <c r="E76" s="6">
        <v>3710</v>
      </c>
      <c r="F76" s="16" t="s">
        <v>143</v>
      </c>
      <c r="G76" s="11" t="s">
        <v>57</v>
      </c>
      <c r="H76" s="21" t="s">
        <v>277</v>
      </c>
      <c r="I76" s="2" t="s">
        <v>28</v>
      </c>
      <c r="J76" s="13">
        <v>44679</v>
      </c>
      <c r="K76" s="5" t="s">
        <v>278</v>
      </c>
      <c r="L76" s="2" t="s">
        <v>2</v>
      </c>
      <c r="M76" s="2" t="s">
        <v>279</v>
      </c>
      <c r="N76" s="2" t="s">
        <v>280</v>
      </c>
      <c r="O76" s="73" t="s">
        <v>204</v>
      </c>
      <c r="P76" s="2"/>
      <c r="Q76" s="2" t="s">
        <v>663</v>
      </c>
      <c r="R76" s="2" t="s">
        <v>660</v>
      </c>
      <c r="S76" s="13" t="s">
        <v>83</v>
      </c>
      <c r="T76" s="14">
        <v>1</v>
      </c>
      <c r="U76" s="14">
        <v>0.64</v>
      </c>
      <c r="V76" s="2" t="s">
        <v>648</v>
      </c>
      <c r="W76" s="28" t="s">
        <v>281</v>
      </c>
    </row>
    <row r="77" spans="1:23" ht="48" x14ac:dyDescent="0.25">
      <c r="A77" s="2" t="s">
        <v>26</v>
      </c>
      <c r="B77" s="37">
        <v>46935</v>
      </c>
      <c r="C77" s="4" t="s">
        <v>64</v>
      </c>
      <c r="D77" s="6">
        <v>2019</v>
      </c>
      <c r="E77" s="6">
        <v>2530</v>
      </c>
      <c r="F77" s="15" t="s">
        <v>287</v>
      </c>
      <c r="G77" s="11" t="s">
        <v>108</v>
      </c>
      <c r="H77" s="21" t="s">
        <v>288</v>
      </c>
      <c r="I77" s="2" t="s">
        <v>28</v>
      </c>
      <c r="J77" s="13">
        <v>43374</v>
      </c>
      <c r="K77" s="5" t="s">
        <v>289</v>
      </c>
      <c r="L77" s="2" t="s">
        <v>2</v>
      </c>
      <c r="M77" s="2" t="s">
        <v>290</v>
      </c>
      <c r="N77" s="2" t="s">
        <v>291</v>
      </c>
      <c r="O77" s="73" t="s">
        <v>204</v>
      </c>
      <c r="P77" s="2" t="s">
        <v>664</v>
      </c>
      <c r="Q77" s="2" t="s">
        <v>664</v>
      </c>
      <c r="R77" s="2" t="s">
        <v>285</v>
      </c>
      <c r="S77" s="13" t="s">
        <v>125</v>
      </c>
      <c r="T77" s="14">
        <v>0.53</v>
      </c>
      <c r="U77" s="14">
        <v>0.25</v>
      </c>
      <c r="V77" s="2" t="s">
        <v>4</v>
      </c>
      <c r="W77" s="28" t="s">
        <v>292</v>
      </c>
    </row>
    <row r="78" spans="1:23" ht="47.45" customHeight="1" x14ac:dyDescent="0.25">
      <c r="A78" s="2" t="s">
        <v>26</v>
      </c>
      <c r="B78" s="37">
        <v>46935</v>
      </c>
      <c r="C78" s="4" t="s">
        <v>64</v>
      </c>
      <c r="D78" s="6">
        <v>2021</v>
      </c>
      <c r="E78" s="6">
        <v>3280</v>
      </c>
      <c r="F78" s="9" t="s">
        <v>282</v>
      </c>
      <c r="G78" s="11" t="s">
        <v>108</v>
      </c>
      <c r="H78" s="21" t="s">
        <v>293</v>
      </c>
      <c r="I78" s="2" t="s">
        <v>28</v>
      </c>
      <c r="J78" s="13">
        <v>44236</v>
      </c>
      <c r="K78" s="5" t="s">
        <v>294</v>
      </c>
      <c r="L78" s="2" t="s">
        <v>2</v>
      </c>
      <c r="M78" s="2" t="s">
        <v>295</v>
      </c>
      <c r="N78" s="2" t="s">
        <v>69</v>
      </c>
      <c r="O78" s="73" t="s">
        <v>204</v>
      </c>
      <c r="P78" s="2" t="s">
        <v>664</v>
      </c>
      <c r="Q78" s="2" t="s">
        <v>664</v>
      </c>
      <c r="R78" s="2" t="s">
        <v>285</v>
      </c>
      <c r="S78" s="13" t="s">
        <v>116</v>
      </c>
      <c r="T78" s="14">
        <v>0.52</v>
      </c>
      <c r="U78" s="14">
        <v>0</v>
      </c>
      <c r="V78" s="2" t="s">
        <v>635</v>
      </c>
      <c r="W78" s="28" t="s">
        <v>296</v>
      </c>
    </row>
    <row r="79" spans="1:23" ht="25.5" x14ac:dyDescent="0.25">
      <c r="A79" s="2" t="s">
        <v>26</v>
      </c>
      <c r="B79" s="37">
        <v>46935</v>
      </c>
      <c r="C79" s="4" t="s">
        <v>64</v>
      </c>
      <c r="D79" s="6">
        <v>2022</v>
      </c>
      <c r="E79" s="6">
        <v>2530</v>
      </c>
      <c r="F79" s="9" t="s">
        <v>282</v>
      </c>
      <c r="G79" s="11" t="s">
        <v>108</v>
      </c>
      <c r="H79" s="21" t="s">
        <v>283</v>
      </c>
      <c r="I79" s="2" t="s">
        <v>28</v>
      </c>
      <c r="J79" s="13">
        <v>44651</v>
      </c>
      <c r="K79" s="5" t="s">
        <v>284</v>
      </c>
      <c r="L79" s="2" t="s">
        <v>2</v>
      </c>
      <c r="M79" s="2" t="s">
        <v>171</v>
      </c>
      <c r="N79" s="2" t="s">
        <v>53</v>
      </c>
      <c r="O79" s="73" t="s">
        <v>204</v>
      </c>
      <c r="P79" s="2" t="s">
        <v>664</v>
      </c>
      <c r="Q79" s="2" t="s">
        <v>664</v>
      </c>
      <c r="R79" s="2" t="s">
        <v>285</v>
      </c>
      <c r="S79" s="13" t="s">
        <v>116</v>
      </c>
      <c r="T79" s="14">
        <v>1</v>
      </c>
      <c r="U79" s="14">
        <v>0</v>
      </c>
      <c r="V79" s="2" t="s">
        <v>4</v>
      </c>
      <c r="W79" s="28" t="s">
        <v>286</v>
      </c>
    </row>
    <row r="80" spans="1:23" ht="25.5" x14ac:dyDescent="0.25">
      <c r="A80" s="2" t="s">
        <v>26</v>
      </c>
      <c r="B80" s="37">
        <v>46296</v>
      </c>
      <c r="C80" s="4" t="s">
        <v>64</v>
      </c>
      <c r="D80" s="6">
        <v>2026</v>
      </c>
      <c r="E80" s="6">
        <v>4700</v>
      </c>
      <c r="F80" s="35"/>
      <c r="G80" s="36"/>
      <c r="H80" s="21" t="s">
        <v>462</v>
      </c>
      <c r="I80" s="2" t="s">
        <v>28</v>
      </c>
      <c r="J80" s="13">
        <v>45211</v>
      </c>
      <c r="K80" s="5" t="s">
        <v>463</v>
      </c>
      <c r="L80" s="2" t="s">
        <v>2</v>
      </c>
      <c r="M80" s="2" t="s">
        <v>464</v>
      </c>
      <c r="N80" s="2" t="s">
        <v>49</v>
      </c>
      <c r="O80" s="73" t="s">
        <v>204</v>
      </c>
      <c r="P80" s="2" t="s">
        <v>666</v>
      </c>
      <c r="Q80" s="2" t="s">
        <v>666</v>
      </c>
      <c r="R80" s="2" t="s">
        <v>655</v>
      </c>
      <c r="S80" s="13" t="s">
        <v>54</v>
      </c>
      <c r="T80" s="14">
        <v>0.67</v>
      </c>
      <c r="U80" s="14">
        <v>0.65</v>
      </c>
      <c r="V80" s="2" t="s">
        <v>4</v>
      </c>
      <c r="W80" s="28" t="s">
        <v>694</v>
      </c>
    </row>
    <row r="81" spans="1:23" ht="36" x14ac:dyDescent="0.25">
      <c r="A81" s="2" t="s">
        <v>40</v>
      </c>
      <c r="B81" s="37">
        <v>45748</v>
      </c>
      <c r="C81" s="4" t="s">
        <v>64</v>
      </c>
      <c r="D81" s="6">
        <v>2025</v>
      </c>
      <c r="E81" s="6">
        <v>4510</v>
      </c>
      <c r="F81" s="35"/>
      <c r="G81" s="36"/>
      <c r="H81" s="21" t="s">
        <v>460</v>
      </c>
      <c r="I81" s="2" t="s">
        <v>28</v>
      </c>
      <c r="J81" s="13">
        <v>45393</v>
      </c>
      <c r="K81" s="5" t="s">
        <v>461</v>
      </c>
      <c r="L81" s="2" t="s">
        <v>2</v>
      </c>
      <c r="M81" s="2" t="s">
        <v>260</v>
      </c>
      <c r="N81" s="2" t="s">
        <v>387</v>
      </c>
      <c r="O81" s="73" t="s">
        <v>204</v>
      </c>
      <c r="P81" s="2" t="s">
        <v>666</v>
      </c>
      <c r="Q81" s="2" t="s">
        <v>663</v>
      </c>
      <c r="R81" s="2" t="s">
        <v>654</v>
      </c>
      <c r="S81" s="13" t="s">
        <v>257</v>
      </c>
      <c r="T81" s="14">
        <v>0.38</v>
      </c>
      <c r="U81" s="14">
        <v>0</v>
      </c>
      <c r="V81" s="2" t="s">
        <v>640</v>
      </c>
      <c r="W81" s="28" t="s">
        <v>687</v>
      </c>
    </row>
    <row r="82" spans="1:23" ht="102" x14ac:dyDescent="0.25">
      <c r="A82" s="2" t="s">
        <v>34</v>
      </c>
      <c r="B82" s="37">
        <v>46447</v>
      </c>
      <c r="C82" s="4" t="s">
        <v>64</v>
      </c>
      <c r="D82" s="6">
        <v>2023</v>
      </c>
      <c r="E82" s="6">
        <v>3750</v>
      </c>
      <c r="F82" s="19" t="s">
        <v>173</v>
      </c>
      <c r="G82" s="11" t="s">
        <v>262</v>
      </c>
      <c r="H82" s="21" t="s">
        <v>421</v>
      </c>
      <c r="I82" s="2" t="s">
        <v>28</v>
      </c>
      <c r="J82" s="13">
        <v>44868</v>
      </c>
      <c r="K82" s="5" t="s">
        <v>422</v>
      </c>
      <c r="L82" s="2" t="s">
        <v>2</v>
      </c>
      <c r="M82" s="2" t="s">
        <v>217</v>
      </c>
      <c r="N82" s="2" t="s">
        <v>150</v>
      </c>
      <c r="O82" s="73" t="s">
        <v>204</v>
      </c>
      <c r="P82" s="2" t="s">
        <v>666</v>
      </c>
      <c r="Q82" s="2" t="s">
        <v>666</v>
      </c>
      <c r="R82" s="2" t="s">
        <v>662</v>
      </c>
      <c r="S82" s="13" t="s">
        <v>39</v>
      </c>
      <c r="T82" s="14">
        <v>1</v>
      </c>
      <c r="U82" s="14">
        <v>0</v>
      </c>
      <c r="V82" s="2" t="s">
        <v>4</v>
      </c>
      <c r="W82" s="28" t="s">
        <v>39</v>
      </c>
    </row>
    <row r="83" spans="1:23" ht="127.15" customHeight="1" x14ac:dyDescent="0.25">
      <c r="A83" s="2" t="s">
        <v>34</v>
      </c>
      <c r="B83" s="37">
        <v>46478</v>
      </c>
      <c r="C83" s="4" t="s">
        <v>64</v>
      </c>
      <c r="D83" s="6">
        <v>2019</v>
      </c>
      <c r="E83" s="6">
        <v>2720</v>
      </c>
      <c r="F83" s="17" t="s">
        <v>65</v>
      </c>
      <c r="G83" s="11" t="s">
        <v>57</v>
      </c>
      <c r="H83" s="21" t="s">
        <v>313</v>
      </c>
      <c r="I83" s="2" t="s">
        <v>28</v>
      </c>
      <c r="J83" s="13">
        <v>43678</v>
      </c>
      <c r="K83" s="5" t="s">
        <v>314</v>
      </c>
      <c r="L83" s="2" t="s">
        <v>1</v>
      </c>
      <c r="M83" s="2" t="s">
        <v>310</v>
      </c>
      <c r="N83" s="2" t="s">
        <v>271</v>
      </c>
      <c r="O83" s="73" t="s">
        <v>204</v>
      </c>
      <c r="P83" s="2" t="s">
        <v>666</v>
      </c>
      <c r="Q83" s="2" t="s">
        <v>666</v>
      </c>
      <c r="R83" s="2" t="s">
        <v>657</v>
      </c>
      <c r="S83" s="13" t="s">
        <v>54</v>
      </c>
      <c r="T83" s="14">
        <v>0.85</v>
      </c>
      <c r="U83" s="14">
        <v>0.41</v>
      </c>
      <c r="V83" s="2" t="s">
        <v>641</v>
      </c>
      <c r="W83" s="28" t="s">
        <v>315</v>
      </c>
    </row>
    <row r="84" spans="1:23" ht="114.75" x14ac:dyDescent="0.25">
      <c r="A84" s="2" t="s">
        <v>34</v>
      </c>
      <c r="B84" s="37">
        <v>46478</v>
      </c>
      <c r="C84" s="4" t="s">
        <v>64</v>
      </c>
      <c r="D84" s="6">
        <v>2019</v>
      </c>
      <c r="E84" s="6">
        <v>2720</v>
      </c>
      <c r="F84" s="17" t="s">
        <v>65</v>
      </c>
      <c r="G84" s="11" t="s">
        <v>57</v>
      </c>
      <c r="H84" s="21" t="s">
        <v>316</v>
      </c>
      <c r="I84" s="2" t="s">
        <v>28</v>
      </c>
      <c r="J84" s="13">
        <v>43678</v>
      </c>
      <c r="K84" s="5" t="s">
        <v>317</v>
      </c>
      <c r="L84" s="2" t="s">
        <v>1</v>
      </c>
      <c r="M84" s="2" t="s">
        <v>74</v>
      </c>
      <c r="N84" s="2" t="s">
        <v>75</v>
      </c>
      <c r="O84" s="73" t="s">
        <v>204</v>
      </c>
      <c r="P84" s="2" t="s">
        <v>666</v>
      </c>
      <c r="Q84" s="2" t="s">
        <v>666</v>
      </c>
      <c r="R84" s="51" t="s">
        <v>657</v>
      </c>
      <c r="S84" s="13" t="s">
        <v>54</v>
      </c>
      <c r="T84" s="14">
        <v>0.4</v>
      </c>
      <c r="U84" s="14">
        <v>0</v>
      </c>
      <c r="V84" s="2" t="s">
        <v>641</v>
      </c>
      <c r="W84" s="28" t="s">
        <v>318</v>
      </c>
    </row>
    <row r="85" spans="1:23" ht="38.25" x14ac:dyDescent="0.25">
      <c r="A85" s="2" t="s">
        <v>34</v>
      </c>
      <c r="B85" s="37">
        <v>46478</v>
      </c>
      <c r="C85" s="4" t="s">
        <v>64</v>
      </c>
      <c r="D85" s="6">
        <v>2020</v>
      </c>
      <c r="E85" s="6">
        <v>2840</v>
      </c>
      <c r="F85" s="19" t="s">
        <v>173</v>
      </c>
      <c r="G85" s="11" t="s">
        <v>108</v>
      </c>
      <c r="H85" s="21" t="s">
        <v>354</v>
      </c>
      <c r="I85" s="2" t="s">
        <v>28</v>
      </c>
      <c r="J85" s="13">
        <v>43739</v>
      </c>
      <c r="K85" s="5" t="s">
        <v>355</v>
      </c>
      <c r="L85" s="2" t="s">
        <v>2</v>
      </c>
      <c r="M85" s="2" t="s">
        <v>74</v>
      </c>
      <c r="N85" s="2" t="s">
        <v>75</v>
      </c>
      <c r="O85" s="73" t="s">
        <v>204</v>
      </c>
      <c r="P85" s="2" t="s">
        <v>666</v>
      </c>
      <c r="Q85" s="2" t="s">
        <v>666</v>
      </c>
      <c r="R85" s="2" t="s">
        <v>659</v>
      </c>
      <c r="S85" s="13" t="s">
        <v>54</v>
      </c>
      <c r="T85" s="14">
        <v>0.56999999999999995</v>
      </c>
      <c r="U85" s="14">
        <v>0</v>
      </c>
      <c r="V85" s="2" t="s">
        <v>4</v>
      </c>
      <c r="W85" s="28" t="s">
        <v>120</v>
      </c>
    </row>
    <row r="86" spans="1:23" ht="38.25" x14ac:dyDescent="0.25">
      <c r="A86" s="2" t="s">
        <v>34</v>
      </c>
      <c r="B86" s="37">
        <v>46478</v>
      </c>
      <c r="C86" s="4" t="s">
        <v>64</v>
      </c>
      <c r="D86" s="6">
        <v>2020</v>
      </c>
      <c r="E86" s="6">
        <v>2860</v>
      </c>
      <c r="F86" s="19" t="s">
        <v>173</v>
      </c>
      <c r="G86" s="11" t="s">
        <v>262</v>
      </c>
      <c r="H86" s="21" t="s">
        <v>356</v>
      </c>
      <c r="I86" s="2" t="s">
        <v>28</v>
      </c>
      <c r="J86" s="13">
        <v>43800</v>
      </c>
      <c r="K86" s="5" t="s">
        <v>357</v>
      </c>
      <c r="L86" s="2" t="s">
        <v>2</v>
      </c>
      <c r="M86" s="2" t="s">
        <v>358</v>
      </c>
      <c r="N86" s="2" t="s">
        <v>359</v>
      </c>
      <c r="O86" s="73" t="s">
        <v>204</v>
      </c>
      <c r="P86" s="2" t="s">
        <v>666</v>
      </c>
      <c r="Q86" s="2" t="s">
        <v>666</v>
      </c>
      <c r="R86" s="2" t="s">
        <v>692</v>
      </c>
      <c r="S86" s="13" t="s">
        <v>54</v>
      </c>
      <c r="T86" s="14">
        <v>0.91</v>
      </c>
      <c r="U86" s="14">
        <v>0.75</v>
      </c>
      <c r="V86" s="2" t="s">
        <v>644</v>
      </c>
      <c r="W86" s="28" t="s">
        <v>360</v>
      </c>
    </row>
    <row r="87" spans="1:23" ht="25.5" x14ac:dyDescent="0.25">
      <c r="A87" s="2" t="s">
        <v>34</v>
      </c>
      <c r="B87" s="37">
        <v>46478</v>
      </c>
      <c r="C87" s="4" t="s">
        <v>64</v>
      </c>
      <c r="D87" s="6">
        <v>2020</v>
      </c>
      <c r="E87" s="6">
        <v>2970</v>
      </c>
      <c r="F87" s="16" t="s">
        <v>143</v>
      </c>
      <c r="G87" s="11" t="s">
        <v>108</v>
      </c>
      <c r="H87" s="21" t="s">
        <v>366</v>
      </c>
      <c r="I87" s="2" t="s">
        <v>28</v>
      </c>
      <c r="J87" s="13">
        <v>43862</v>
      </c>
      <c r="K87" s="5" t="s">
        <v>367</v>
      </c>
      <c r="L87" s="2" t="s">
        <v>2</v>
      </c>
      <c r="M87" s="2" t="s">
        <v>325</v>
      </c>
      <c r="N87" s="2" t="s">
        <v>359</v>
      </c>
      <c r="O87" s="73" t="s">
        <v>204</v>
      </c>
      <c r="P87" s="2" t="s">
        <v>666</v>
      </c>
      <c r="Q87" s="2" t="s">
        <v>666</v>
      </c>
      <c r="R87" s="2" t="s">
        <v>693</v>
      </c>
      <c r="S87" s="13" t="s">
        <v>54</v>
      </c>
      <c r="T87" s="14">
        <v>0.7</v>
      </c>
      <c r="U87" s="14">
        <v>0.68</v>
      </c>
      <c r="V87" s="2" t="s">
        <v>642</v>
      </c>
      <c r="W87" s="28" t="s">
        <v>368</v>
      </c>
    </row>
    <row r="88" spans="1:23" ht="38.25" x14ac:dyDescent="0.25">
      <c r="A88" s="2" t="s">
        <v>34</v>
      </c>
      <c r="B88" s="37">
        <v>46478</v>
      </c>
      <c r="C88" s="4" t="s">
        <v>64</v>
      </c>
      <c r="D88" s="6">
        <v>2024</v>
      </c>
      <c r="E88" s="6">
        <v>4030</v>
      </c>
      <c r="F88" s="35"/>
      <c r="G88" s="36"/>
      <c r="H88" s="21" t="s">
        <v>438</v>
      </c>
      <c r="I88" s="2" t="s">
        <v>28</v>
      </c>
      <c r="J88" s="13">
        <v>45211</v>
      </c>
      <c r="K88" s="5" t="s">
        <v>439</v>
      </c>
      <c r="L88" s="2" t="s">
        <v>2</v>
      </c>
      <c r="M88" s="2" t="s">
        <v>223</v>
      </c>
      <c r="N88" s="2" t="s">
        <v>167</v>
      </c>
      <c r="O88" s="73" t="s">
        <v>204</v>
      </c>
      <c r="P88" s="2" t="s">
        <v>666</v>
      </c>
      <c r="Q88" s="2" t="s">
        <v>666</v>
      </c>
      <c r="R88" s="35"/>
      <c r="S88" s="13" t="s">
        <v>54</v>
      </c>
      <c r="T88" s="14">
        <v>1</v>
      </c>
      <c r="U88" s="14">
        <v>0</v>
      </c>
      <c r="V88" s="2" t="s">
        <v>4</v>
      </c>
      <c r="W88" s="28" t="s">
        <v>54</v>
      </c>
    </row>
    <row r="89" spans="1:23" ht="41.45" customHeight="1" x14ac:dyDescent="0.25">
      <c r="A89" s="2" t="s">
        <v>26</v>
      </c>
      <c r="B89" s="37">
        <v>46569</v>
      </c>
      <c r="C89" s="4" t="s">
        <v>64</v>
      </c>
      <c r="D89" s="6">
        <v>2018</v>
      </c>
      <c r="E89" s="6">
        <v>2090</v>
      </c>
      <c r="F89" s="15" t="s">
        <v>287</v>
      </c>
      <c r="G89" s="11" t="s">
        <v>108</v>
      </c>
      <c r="H89" s="21" t="s">
        <v>341</v>
      </c>
      <c r="I89" s="2" t="s">
        <v>28</v>
      </c>
      <c r="J89" s="13">
        <v>43070</v>
      </c>
      <c r="K89" s="5" t="s">
        <v>342</v>
      </c>
      <c r="L89" s="2" t="s">
        <v>2</v>
      </c>
      <c r="M89" s="2" t="s">
        <v>310</v>
      </c>
      <c r="N89" s="2" t="s">
        <v>137</v>
      </c>
      <c r="O89" s="73" t="s">
        <v>204</v>
      </c>
      <c r="P89" s="2" t="s">
        <v>666</v>
      </c>
      <c r="Q89" s="2" t="s">
        <v>666</v>
      </c>
      <c r="R89" s="2" t="s">
        <v>658</v>
      </c>
      <c r="S89" s="13" t="s">
        <v>54</v>
      </c>
      <c r="T89" s="14">
        <v>0.82</v>
      </c>
      <c r="U89" s="14">
        <v>0</v>
      </c>
      <c r="V89" s="2" t="s">
        <v>641</v>
      </c>
      <c r="W89" s="28" t="s">
        <v>343</v>
      </c>
    </row>
    <row r="90" spans="1:23" ht="38.25" x14ac:dyDescent="0.25">
      <c r="A90" s="2" t="s">
        <v>26</v>
      </c>
      <c r="B90" s="37">
        <v>46569</v>
      </c>
      <c r="C90" s="4" t="s">
        <v>64</v>
      </c>
      <c r="D90" s="6">
        <v>2024</v>
      </c>
      <c r="E90" s="6">
        <v>4050</v>
      </c>
      <c r="F90" s="35"/>
      <c r="G90" s="36"/>
      <c r="H90" s="21" t="s">
        <v>443</v>
      </c>
      <c r="I90" s="2" t="s">
        <v>28</v>
      </c>
      <c r="J90" s="13">
        <v>45211</v>
      </c>
      <c r="K90" s="5" t="s">
        <v>444</v>
      </c>
      <c r="L90" s="2" t="s">
        <v>2</v>
      </c>
      <c r="M90" s="2" t="s">
        <v>102</v>
      </c>
      <c r="N90" s="2" t="s">
        <v>280</v>
      </c>
      <c r="O90" s="73" t="s">
        <v>204</v>
      </c>
      <c r="P90" s="2" t="s">
        <v>666</v>
      </c>
      <c r="Q90" s="2" t="s">
        <v>666</v>
      </c>
      <c r="R90" s="2" t="s">
        <v>706</v>
      </c>
      <c r="S90" s="13" t="s">
        <v>54</v>
      </c>
      <c r="T90" s="14">
        <v>0.93</v>
      </c>
      <c r="U90" s="14">
        <v>0.5</v>
      </c>
      <c r="V90" s="2" t="s">
        <v>4</v>
      </c>
      <c r="W90" s="28" t="s">
        <v>702</v>
      </c>
    </row>
    <row r="91" spans="1:23" ht="38.25" x14ac:dyDescent="0.25">
      <c r="A91" s="2" t="s">
        <v>26</v>
      </c>
      <c r="B91" s="37">
        <v>46569</v>
      </c>
      <c r="C91" s="4" t="s">
        <v>64</v>
      </c>
      <c r="D91" s="6">
        <v>2024</v>
      </c>
      <c r="E91" s="6">
        <v>4050</v>
      </c>
      <c r="F91" s="35"/>
      <c r="G91" s="36"/>
      <c r="H91" s="21" t="s">
        <v>469</v>
      </c>
      <c r="I91" s="2" t="s">
        <v>28</v>
      </c>
      <c r="J91" s="13">
        <v>45393</v>
      </c>
      <c r="K91" s="5" t="s">
        <v>470</v>
      </c>
      <c r="L91" s="2" t="s">
        <v>2</v>
      </c>
      <c r="M91" s="2" t="s">
        <v>471</v>
      </c>
      <c r="N91" s="2" t="s">
        <v>307</v>
      </c>
      <c r="O91" s="73" t="s">
        <v>204</v>
      </c>
      <c r="P91" s="2" t="s">
        <v>666</v>
      </c>
      <c r="Q91" s="2" t="s">
        <v>666</v>
      </c>
      <c r="R91" s="2" t="s">
        <v>707</v>
      </c>
      <c r="S91" s="13" t="s">
        <v>54</v>
      </c>
      <c r="T91" s="14">
        <v>0.87</v>
      </c>
      <c r="U91" s="14">
        <v>0.43</v>
      </c>
      <c r="V91" s="2" t="s">
        <v>631</v>
      </c>
      <c r="W91" s="28" t="s">
        <v>700</v>
      </c>
    </row>
    <row r="92" spans="1:23" ht="38.25" hidden="1" x14ac:dyDescent="0.25">
      <c r="A92" s="2" t="s">
        <v>26</v>
      </c>
      <c r="B92" s="37" t="s">
        <v>716</v>
      </c>
      <c r="C92" s="4" t="s">
        <v>64</v>
      </c>
      <c r="D92" s="6">
        <v>2024</v>
      </c>
      <c r="E92" s="6">
        <v>4000</v>
      </c>
      <c r="F92" s="35"/>
      <c r="G92" s="36"/>
      <c r="H92" s="21" t="s">
        <v>430</v>
      </c>
      <c r="I92" s="2" t="s">
        <v>28</v>
      </c>
      <c r="J92" s="13">
        <v>44952</v>
      </c>
      <c r="K92" s="5" t="s">
        <v>431</v>
      </c>
      <c r="L92" s="2" t="s">
        <v>0</v>
      </c>
      <c r="M92" s="2" t="s">
        <v>432</v>
      </c>
      <c r="N92" s="2" t="s">
        <v>53</v>
      </c>
      <c r="O92" s="2" t="s">
        <v>32</v>
      </c>
      <c r="P92" s="2" t="s">
        <v>676</v>
      </c>
      <c r="Q92" s="2" t="s">
        <v>663</v>
      </c>
      <c r="R92" s="2" t="s">
        <v>240</v>
      </c>
      <c r="S92" s="13" t="s">
        <v>76</v>
      </c>
      <c r="T92" s="14">
        <v>1</v>
      </c>
      <c r="U92" s="14">
        <v>0</v>
      </c>
      <c r="V92" s="2" t="s">
        <v>636</v>
      </c>
      <c r="W92" s="28" t="s">
        <v>76</v>
      </c>
    </row>
    <row r="93" spans="1:23" ht="51" customHeight="1" x14ac:dyDescent="0.25">
      <c r="A93" s="2" t="s">
        <v>34</v>
      </c>
      <c r="B93" s="37"/>
      <c r="C93" s="4" t="s">
        <v>55</v>
      </c>
      <c r="D93" s="6">
        <v>2019</v>
      </c>
      <c r="E93" s="6">
        <v>220</v>
      </c>
      <c r="F93" s="35"/>
      <c r="G93" s="36"/>
      <c r="H93" s="21" t="s">
        <v>305</v>
      </c>
      <c r="I93" s="2" t="s">
        <v>28</v>
      </c>
      <c r="J93" s="13">
        <v>43627</v>
      </c>
      <c r="K93" s="5" t="s">
        <v>306</v>
      </c>
      <c r="L93" s="2" t="s">
        <v>1</v>
      </c>
      <c r="M93" s="2" t="s">
        <v>206</v>
      </c>
      <c r="N93" s="2" t="s">
        <v>307</v>
      </c>
      <c r="O93" s="73" t="s">
        <v>204</v>
      </c>
      <c r="P93" s="2" t="s">
        <v>664</v>
      </c>
      <c r="Q93" s="2" t="s">
        <v>664</v>
      </c>
      <c r="R93" s="2" t="s">
        <v>695</v>
      </c>
      <c r="S93" s="13" t="s">
        <v>39</v>
      </c>
      <c r="T93" s="14">
        <v>0.28999999999999998</v>
      </c>
      <c r="U93" s="14">
        <v>0.03</v>
      </c>
      <c r="V93" s="2" t="s">
        <v>4</v>
      </c>
      <c r="W93" s="28" t="s">
        <v>686</v>
      </c>
    </row>
    <row r="94" spans="1:23" ht="38.25" x14ac:dyDescent="0.25">
      <c r="A94" s="2" t="s">
        <v>34</v>
      </c>
      <c r="B94" s="37"/>
      <c r="C94" s="4" t="s">
        <v>64</v>
      </c>
      <c r="D94" s="6">
        <v>2019</v>
      </c>
      <c r="E94" s="6">
        <v>2510</v>
      </c>
      <c r="F94" s="16" t="s">
        <v>143</v>
      </c>
      <c r="G94" s="11" t="s">
        <v>57</v>
      </c>
      <c r="H94" s="21" t="s">
        <v>308</v>
      </c>
      <c r="I94" s="2" t="s">
        <v>28</v>
      </c>
      <c r="J94" s="13">
        <v>43009</v>
      </c>
      <c r="K94" s="5" t="s">
        <v>309</v>
      </c>
      <c r="L94" s="2" t="s">
        <v>1</v>
      </c>
      <c r="M94" s="2" t="s">
        <v>310</v>
      </c>
      <c r="N94" s="2" t="s">
        <v>311</v>
      </c>
      <c r="O94" s="73" t="s">
        <v>204</v>
      </c>
      <c r="P94" s="2" t="s">
        <v>664</v>
      </c>
      <c r="Q94" s="2" t="s">
        <v>664</v>
      </c>
      <c r="R94" s="2" t="s">
        <v>695</v>
      </c>
      <c r="S94" s="13" t="s">
        <v>172</v>
      </c>
      <c r="T94" s="14">
        <v>0.26</v>
      </c>
      <c r="U94" s="14">
        <v>0</v>
      </c>
      <c r="V94" s="2" t="s">
        <v>631</v>
      </c>
      <c r="W94" s="28" t="s">
        <v>312</v>
      </c>
    </row>
    <row r="95" spans="1:23" ht="66.75" hidden="1" customHeight="1" x14ac:dyDescent="0.25">
      <c r="A95" s="2" t="s">
        <v>34</v>
      </c>
      <c r="B95" s="37"/>
      <c r="C95" s="4" t="s">
        <v>64</v>
      </c>
      <c r="D95" s="6">
        <v>2019</v>
      </c>
      <c r="E95" s="6">
        <v>2520</v>
      </c>
      <c r="F95" s="19" t="s">
        <v>282</v>
      </c>
      <c r="G95" s="11" t="s">
        <v>262</v>
      </c>
      <c r="H95" s="21" t="s">
        <v>347</v>
      </c>
      <c r="I95" s="2" t="s">
        <v>28</v>
      </c>
      <c r="J95" s="13">
        <v>43132</v>
      </c>
      <c r="K95" s="5" t="s">
        <v>348</v>
      </c>
      <c r="L95" s="2" t="s">
        <v>155</v>
      </c>
      <c r="M95" s="2" t="s">
        <v>349</v>
      </c>
      <c r="N95" s="2" t="s">
        <v>75</v>
      </c>
      <c r="O95" s="2" t="s">
        <v>32</v>
      </c>
      <c r="P95" s="2" t="s">
        <v>675</v>
      </c>
      <c r="Q95" s="2" t="s">
        <v>664</v>
      </c>
      <c r="R95" s="2" t="s">
        <v>668</v>
      </c>
      <c r="S95" s="13" t="s">
        <v>39</v>
      </c>
      <c r="T95" s="14">
        <v>0.88</v>
      </c>
      <c r="U95" s="14">
        <v>0</v>
      </c>
      <c r="V95" s="2" t="s">
        <v>4</v>
      </c>
      <c r="W95" s="28" t="s">
        <v>350</v>
      </c>
    </row>
    <row r="96" spans="1:23" ht="45" hidden="1" customHeight="1" x14ac:dyDescent="0.25">
      <c r="A96" s="2" t="s">
        <v>34</v>
      </c>
      <c r="B96" s="37"/>
      <c r="C96" s="4" t="s">
        <v>64</v>
      </c>
      <c r="D96" s="6">
        <v>2019</v>
      </c>
      <c r="E96" s="6">
        <v>2650</v>
      </c>
      <c r="F96" s="35"/>
      <c r="G96" s="36"/>
      <c r="H96" s="21" t="s">
        <v>510</v>
      </c>
      <c r="I96" s="2" t="s">
        <v>28</v>
      </c>
      <c r="J96" s="13">
        <v>43508</v>
      </c>
      <c r="K96" s="5" t="s">
        <v>511</v>
      </c>
      <c r="L96" s="2" t="s">
        <v>0</v>
      </c>
      <c r="M96" s="2" t="s">
        <v>512</v>
      </c>
      <c r="N96" s="2" t="s">
        <v>513</v>
      </c>
      <c r="O96" s="2" t="s">
        <v>32</v>
      </c>
      <c r="P96" s="2" t="s">
        <v>676</v>
      </c>
      <c r="Q96" s="2" t="s">
        <v>676</v>
      </c>
      <c r="R96" s="2" t="s">
        <v>0</v>
      </c>
      <c r="S96" s="13" t="s">
        <v>54</v>
      </c>
      <c r="T96" s="14">
        <v>0.81</v>
      </c>
      <c r="U96" s="14">
        <v>0.6</v>
      </c>
      <c r="V96" s="2" t="s">
        <v>778</v>
      </c>
      <c r="W96" s="35"/>
    </row>
    <row r="97" spans="1:23" ht="48" hidden="1" x14ac:dyDescent="0.25">
      <c r="A97" s="2" t="s">
        <v>34</v>
      </c>
      <c r="B97" s="37"/>
      <c r="C97" s="4" t="s">
        <v>64</v>
      </c>
      <c r="D97" s="6">
        <v>2019</v>
      </c>
      <c r="E97" s="6">
        <v>2700</v>
      </c>
      <c r="F97" s="16" t="s">
        <v>78</v>
      </c>
      <c r="G97" s="11" t="s">
        <v>57</v>
      </c>
      <c r="H97" s="21" t="s">
        <v>514</v>
      </c>
      <c r="I97" s="2" t="s">
        <v>28</v>
      </c>
      <c r="J97" s="13">
        <v>43678</v>
      </c>
      <c r="K97" s="5" t="s">
        <v>515</v>
      </c>
      <c r="L97" s="2" t="s">
        <v>0</v>
      </c>
      <c r="M97" s="2" t="s">
        <v>516</v>
      </c>
      <c r="N97" s="2" t="s">
        <v>82</v>
      </c>
      <c r="O97" s="2" t="s">
        <v>32</v>
      </c>
      <c r="P97" s="2" t="s">
        <v>676</v>
      </c>
      <c r="Q97" s="2" t="s">
        <v>676</v>
      </c>
      <c r="R97" s="2" t="s">
        <v>0</v>
      </c>
      <c r="S97" s="13" t="s">
        <v>39</v>
      </c>
      <c r="T97" s="14">
        <v>0.3</v>
      </c>
      <c r="U97" s="14">
        <v>0</v>
      </c>
      <c r="V97" s="2" t="s">
        <v>4</v>
      </c>
      <c r="W97" s="28" t="s">
        <v>517</v>
      </c>
    </row>
    <row r="98" spans="1:23" ht="25.5" x14ac:dyDescent="0.25">
      <c r="A98" s="2" t="s">
        <v>34</v>
      </c>
      <c r="B98" s="37"/>
      <c r="C98" s="4" t="s">
        <v>64</v>
      </c>
      <c r="D98" s="6">
        <v>2020</v>
      </c>
      <c r="E98" s="6">
        <v>2515</v>
      </c>
      <c r="F98" s="16" t="s">
        <v>143</v>
      </c>
      <c r="G98" s="11" t="s">
        <v>57</v>
      </c>
      <c r="H98" s="21" t="s">
        <v>344</v>
      </c>
      <c r="I98" s="2" t="s">
        <v>28</v>
      </c>
      <c r="J98" s="13">
        <v>44044</v>
      </c>
      <c r="K98" s="5" t="s">
        <v>345</v>
      </c>
      <c r="L98" s="2" t="s">
        <v>2</v>
      </c>
      <c r="M98" s="2" t="s">
        <v>136</v>
      </c>
      <c r="N98" s="2" t="s">
        <v>137</v>
      </c>
      <c r="O98" s="73" t="s">
        <v>204</v>
      </c>
      <c r="P98" s="2" t="s">
        <v>664</v>
      </c>
      <c r="Q98" s="2" t="s">
        <v>664</v>
      </c>
      <c r="R98" s="2" t="s">
        <v>629</v>
      </c>
      <c r="S98" s="2" t="s">
        <v>39</v>
      </c>
      <c r="T98" s="14">
        <v>0.74</v>
      </c>
      <c r="U98" s="14">
        <v>0</v>
      </c>
      <c r="V98" s="2" t="s">
        <v>4</v>
      </c>
      <c r="W98" s="28" t="s">
        <v>346</v>
      </c>
    </row>
    <row r="99" spans="1:23" ht="51.6" customHeight="1" x14ac:dyDescent="0.25">
      <c r="A99" s="2" t="s">
        <v>26</v>
      </c>
      <c r="B99" s="37"/>
      <c r="C99" s="4" t="s">
        <v>64</v>
      </c>
      <c r="D99" s="6">
        <v>2020</v>
      </c>
      <c r="E99" s="6">
        <v>2800</v>
      </c>
      <c r="F99" s="19" t="s">
        <v>173</v>
      </c>
      <c r="G99" s="11" t="s">
        <v>108</v>
      </c>
      <c r="H99" s="21" t="s">
        <v>351</v>
      </c>
      <c r="I99" s="2" t="s">
        <v>28</v>
      </c>
      <c r="J99" s="13">
        <v>43435</v>
      </c>
      <c r="K99" s="5" t="s">
        <v>352</v>
      </c>
      <c r="L99" s="2" t="s">
        <v>2</v>
      </c>
      <c r="M99" s="2" t="s">
        <v>212</v>
      </c>
      <c r="N99" s="2" t="s">
        <v>271</v>
      </c>
      <c r="O99" s="73" t="s">
        <v>204</v>
      </c>
      <c r="P99" s="2" t="s">
        <v>666</v>
      </c>
      <c r="Q99" s="2" t="s">
        <v>666</v>
      </c>
      <c r="R99" s="2" t="s">
        <v>715</v>
      </c>
      <c r="S99" s="13" t="s">
        <v>45</v>
      </c>
      <c r="T99" s="14">
        <v>0.46</v>
      </c>
      <c r="U99" s="14">
        <v>0</v>
      </c>
      <c r="V99" s="2" t="s">
        <v>4</v>
      </c>
      <c r="W99" s="28" t="s">
        <v>353</v>
      </c>
    </row>
    <row r="100" spans="1:23" ht="89.25" hidden="1" x14ac:dyDescent="0.25">
      <c r="A100" s="2" t="s">
        <v>34</v>
      </c>
      <c r="B100" s="37"/>
      <c r="C100" s="4" t="s">
        <v>64</v>
      </c>
      <c r="D100" s="6">
        <v>2020</v>
      </c>
      <c r="E100" s="6">
        <v>2815</v>
      </c>
      <c r="F100" s="17" t="s">
        <v>65</v>
      </c>
      <c r="G100" s="11" t="s">
        <v>57</v>
      </c>
      <c r="H100" s="21" t="s">
        <v>319</v>
      </c>
      <c r="I100" s="2" t="s">
        <v>28</v>
      </c>
      <c r="J100" s="13">
        <v>43862</v>
      </c>
      <c r="K100" s="5" t="s">
        <v>320</v>
      </c>
      <c r="L100" s="2" t="s">
        <v>155</v>
      </c>
      <c r="M100" s="2" t="s">
        <v>321</v>
      </c>
      <c r="N100" s="2" t="s">
        <v>137</v>
      </c>
      <c r="O100" s="2" t="s">
        <v>32</v>
      </c>
      <c r="P100" s="2" t="s">
        <v>675</v>
      </c>
      <c r="Q100" s="2" t="s">
        <v>664</v>
      </c>
      <c r="R100" s="2" t="s">
        <v>667</v>
      </c>
      <c r="S100" s="13" t="s">
        <v>45</v>
      </c>
      <c r="T100" s="14">
        <v>0.31</v>
      </c>
      <c r="U100" s="14">
        <v>0</v>
      </c>
      <c r="V100" s="2" t="s">
        <v>640</v>
      </c>
      <c r="W100" s="28" t="s">
        <v>322</v>
      </c>
    </row>
    <row r="101" spans="1:23" ht="38.25" customHeight="1" x14ac:dyDescent="0.25">
      <c r="A101" s="2" t="s">
        <v>34</v>
      </c>
      <c r="B101" s="37"/>
      <c r="C101" s="4" t="s">
        <v>64</v>
      </c>
      <c r="D101" s="6">
        <v>2020</v>
      </c>
      <c r="E101" s="6">
        <v>2890</v>
      </c>
      <c r="F101" s="17" t="s">
        <v>65</v>
      </c>
      <c r="G101" s="11" t="s">
        <v>57</v>
      </c>
      <c r="H101" s="21" t="s">
        <v>323</v>
      </c>
      <c r="I101" s="2" t="s">
        <v>28</v>
      </c>
      <c r="J101" s="13">
        <v>43739</v>
      </c>
      <c r="K101" s="5" t="s">
        <v>324</v>
      </c>
      <c r="L101" s="2" t="s">
        <v>1</v>
      </c>
      <c r="M101" s="2" t="s">
        <v>325</v>
      </c>
      <c r="N101" s="2" t="s">
        <v>69</v>
      </c>
      <c r="O101" s="73" t="s">
        <v>204</v>
      </c>
      <c r="P101" s="2" t="s">
        <v>666</v>
      </c>
      <c r="Q101" s="2" t="s">
        <v>666</v>
      </c>
      <c r="R101" s="2" t="s">
        <v>704</v>
      </c>
      <c r="S101" s="13" t="s">
        <v>54</v>
      </c>
      <c r="T101" s="14">
        <v>0.74</v>
      </c>
      <c r="U101" s="14">
        <v>0.39</v>
      </c>
      <c r="V101" s="2" t="s">
        <v>642</v>
      </c>
      <c r="W101" s="28" t="s">
        <v>326</v>
      </c>
    </row>
    <row r="102" spans="1:23" ht="38.25" hidden="1" x14ac:dyDescent="0.25">
      <c r="A102" s="2" t="s">
        <v>26</v>
      </c>
      <c r="B102" s="37"/>
      <c r="C102" s="4" t="s">
        <v>64</v>
      </c>
      <c r="D102" s="6">
        <v>2020</v>
      </c>
      <c r="E102" s="6">
        <v>2900</v>
      </c>
      <c r="F102" s="19" t="s">
        <v>173</v>
      </c>
      <c r="G102" s="11" t="s">
        <v>57</v>
      </c>
      <c r="H102" s="21" t="s">
        <v>361</v>
      </c>
      <c r="I102" s="2" t="s">
        <v>28</v>
      </c>
      <c r="J102" s="13">
        <v>43800</v>
      </c>
      <c r="K102" s="5" t="s">
        <v>362</v>
      </c>
      <c r="L102" s="2" t="s">
        <v>155</v>
      </c>
      <c r="M102" s="2" t="s">
        <v>91</v>
      </c>
      <c r="N102" s="2" t="s">
        <v>92</v>
      </c>
      <c r="O102" s="2" t="s">
        <v>32</v>
      </c>
      <c r="P102" s="2" t="s">
        <v>675</v>
      </c>
      <c r="Q102" s="2" t="s">
        <v>663</v>
      </c>
      <c r="R102" s="2" t="s">
        <v>717</v>
      </c>
      <c r="S102" s="13" t="s">
        <v>116</v>
      </c>
      <c r="T102" s="14">
        <v>1</v>
      </c>
      <c r="U102" s="14">
        <v>0</v>
      </c>
      <c r="V102" s="2" t="s">
        <v>645</v>
      </c>
      <c r="W102" s="28" t="s">
        <v>116</v>
      </c>
    </row>
    <row r="103" spans="1:23" ht="51" x14ac:dyDescent="0.25">
      <c r="A103" s="2" t="s">
        <v>26</v>
      </c>
      <c r="B103" s="37"/>
      <c r="C103" s="4" t="s">
        <v>64</v>
      </c>
      <c r="D103" s="6">
        <v>2020</v>
      </c>
      <c r="E103" s="6">
        <v>3000</v>
      </c>
      <c r="F103" s="19" t="s">
        <v>173</v>
      </c>
      <c r="G103" s="11" t="s">
        <v>108</v>
      </c>
      <c r="H103" s="21" t="s">
        <v>369</v>
      </c>
      <c r="I103" s="2" t="s">
        <v>28</v>
      </c>
      <c r="J103" s="13">
        <v>43983</v>
      </c>
      <c r="K103" s="5" t="s">
        <v>370</v>
      </c>
      <c r="L103" s="2" t="s">
        <v>2</v>
      </c>
      <c r="M103" s="2" t="s">
        <v>371</v>
      </c>
      <c r="N103" s="2" t="s">
        <v>271</v>
      </c>
      <c r="O103" s="73" t="s">
        <v>204</v>
      </c>
      <c r="P103" s="2" t="s">
        <v>664</v>
      </c>
      <c r="Q103" s="2" t="s">
        <v>664</v>
      </c>
      <c r="R103" s="2" t="s">
        <v>669</v>
      </c>
      <c r="S103" s="13" t="s">
        <v>76</v>
      </c>
      <c r="T103" s="14">
        <v>0.57999999999999996</v>
      </c>
      <c r="U103" s="14">
        <v>0</v>
      </c>
      <c r="V103" s="2" t="s">
        <v>710</v>
      </c>
      <c r="W103" s="28" t="s">
        <v>372</v>
      </c>
    </row>
    <row r="104" spans="1:23" ht="38.25" x14ac:dyDescent="0.25">
      <c r="A104" s="2" t="s">
        <v>26</v>
      </c>
      <c r="B104" s="37"/>
      <c r="C104" s="4" t="s">
        <v>64</v>
      </c>
      <c r="D104" s="6">
        <v>2020</v>
      </c>
      <c r="E104" s="6">
        <v>3010</v>
      </c>
      <c r="F104" s="17" t="s">
        <v>65</v>
      </c>
      <c r="G104" s="11" t="s">
        <v>57</v>
      </c>
      <c r="H104" s="21" t="s">
        <v>327</v>
      </c>
      <c r="I104" s="2" t="s">
        <v>28</v>
      </c>
      <c r="J104" s="13">
        <v>43983</v>
      </c>
      <c r="K104" s="5" t="s">
        <v>328</v>
      </c>
      <c r="L104" s="2" t="s">
        <v>1</v>
      </c>
      <c r="M104" s="2" t="s">
        <v>321</v>
      </c>
      <c r="N104" s="2" t="s">
        <v>271</v>
      </c>
      <c r="O104" s="73" t="s">
        <v>204</v>
      </c>
      <c r="P104" s="2" t="s">
        <v>666</v>
      </c>
      <c r="Q104" s="2" t="s">
        <v>666</v>
      </c>
      <c r="R104" s="2" t="s">
        <v>704</v>
      </c>
      <c r="S104" s="13" t="s">
        <v>54</v>
      </c>
      <c r="T104" s="14">
        <v>0.34</v>
      </c>
      <c r="U104" s="14">
        <v>0.09</v>
      </c>
      <c r="V104" s="2" t="s">
        <v>4</v>
      </c>
      <c r="W104" s="28" t="s">
        <v>329</v>
      </c>
    </row>
    <row r="105" spans="1:23" ht="38.25" x14ac:dyDescent="0.25">
      <c r="A105" s="2" t="s">
        <v>26</v>
      </c>
      <c r="B105" s="37"/>
      <c r="C105" s="4" t="s">
        <v>64</v>
      </c>
      <c r="D105" s="6">
        <v>2020</v>
      </c>
      <c r="E105" s="6">
        <v>3015</v>
      </c>
      <c r="F105" s="9" t="s">
        <v>282</v>
      </c>
      <c r="G105" s="11" t="s">
        <v>108</v>
      </c>
      <c r="H105" s="21" t="s">
        <v>373</v>
      </c>
      <c r="I105" s="2" t="s">
        <v>28</v>
      </c>
      <c r="J105" s="13">
        <v>44173</v>
      </c>
      <c r="K105" s="5" t="s">
        <v>374</v>
      </c>
      <c r="L105" s="2" t="s">
        <v>2</v>
      </c>
      <c r="M105" s="2" t="s">
        <v>375</v>
      </c>
      <c r="N105" s="2" t="s">
        <v>376</v>
      </c>
      <c r="O105" s="73" t="s">
        <v>204</v>
      </c>
      <c r="P105" s="2" t="s">
        <v>665</v>
      </c>
      <c r="Q105" s="2" t="s">
        <v>665</v>
      </c>
      <c r="R105" s="2" t="s">
        <v>653</v>
      </c>
      <c r="S105" s="13" t="s">
        <v>76</v>
      </c>
      <c r="T105" s="14">
        <v>0.33</v>
      </c>
      <c r="U105" s="14">
        <v>0.36</v>
      </c>
      <c r="V105" s="2" t="s">
        <v>4</v>
      </c>
      <c r="W105" s="28" t="s">
        <v>377</v>
      </c>
    </row>
    <row r="106" spans="1:23" ht="35.25" customHeight="1" x14ac:dyDescent="0.25">
      <c r="A106" s="2" t="s">
        <v>34</v>
      </c>
      <c r="B106" s="37"/>
      <c r="C106" s="4" t="s">
        <v>64</v>
      </c>
      <c r="D106" s="6">
        <v>2020</v>
      </c>
      <c r="E106" s="6">
        <v>3020</v>
      </c>
      <c r="F106" s="16" t="s">
        <v>143</v>
      </c>
      <c r="G106" s="11" t="s">
        <v>57</v>
      </c>
      <c r="H106" s="21" t="s">
        <v>330</v>
      </c>
      <c r="I106" s="2" t="s">
        <v>28</v>
      </c>
      <c r="J106" s="13">
        <v>43983</v>
      </c>
      <c r="K106" s="5" t="s">
        <v>331</v>
      </c>
      <c r="L106" s="2" t="s">
        <v>1</v>
      </c>
      <c r="M106" s="2" t="s">
        <v>332</v>
      </c>
      <c r="N106" s="2" t="s">
        <v>271</v>
      </c>
      <c r="O106" s="73" t="s">
        <v>204</v>
      </c>
      <c r="P106" s="2" t="s">
        <v>666</v>
      </c>
      <c r="Q106" s="2" t="s">
        <v>666</v>
      </c>
      <c r="R106" s="2" t="s">
        <v>705</v>
      </c>
      <c r="S106" s="13" t="s">
        <v>54</v>
      </c>
      <c r="T106" s="14">
        <v>0.62</v>
      </c>
      <c r="U106" s="14">
        <v>0.28999999999999998</v>
      </c>
      <c r="V106" s="2" t="s">
        <v>633</v>
      </c>
      <c r="W106" s="28" t="s">
        <v>333</v>
      </c>
    </row>
    <row r="107" spans="1:23" ht="38.25" x14ac:dyDescent="0.25">
      <c r="A107" s="2" t="s">
        <v>34</v>
      </c>
      <c r="B107" s="37"/>
      <c r="C107" s="4" t="s">
        <v>64</v>
      </c>
      <c r="D107" s="6">
        <v>2020</v>
      </c>
      <c r="E107" s="6">
        <v>3030</v>
      </c>
      <c r="F107" s="17" t="s">
        <v>65</v>
      </c>
      <c r="G107" s="11" t="s">
        <v>57</v>
      </c>
      <c r="H107" s="21" t="s">
        <v>334</v>
      </c>
      <c r="I107" s="2" t="s">
        <v>28</v>
      </c>
      <c r="J107" s="13">
        <v>43983</v>
      </c>
      <c r="K107" s="5" t="s">
        <v>335</v>
      </c>
      <c r="L107" s="2" t="s">
        <v>1</v>
      </c>
      <c r="M107" s="2" t="s">
        <v>336</v>
      </c>
      <c r="N107" s="2" t="s">
        <v>69</v>
      </c>
      <c r="O107" s="73" t="s">
        <v>204</v>
      </c>
      <c r="P107" s="2" t="s">
        <v>666</v>
      </c>
      <c r="Q107" s="2" t="s">
        <v>666</v>
      </c>
      <c r="R107" s="2" t="s">
        <v>704</v>
      </c>
      <c r="S107" s="13" t="s">
        <v>54</v>
      </c>
      <c r="T107" s="14">
        <v>0.98</v>
      </c>
      <c r="U107" s="14">
        <v>0.44</v>
      </c>
      <c r="V107" s="2" t="s">
        <v>4</v>
      </c>
      <c r="W107" s="28" t="s">
        <v>337</v>
      </c>
    </row>
    <row r="108" spans="1:23" ht="25.5" x14ac:dyDescent="0.25">
      <c r="A108" s="2" t="s">
        <v>26</v>
      </c>
      <c r="B108" s="37"/>
      <c r="C108" s="4" t="s">
        <v>64</v>
      </c>
      <c r="D108" s="6">
        <v>2020</v>
      </c>
      <c r="E108" s="6">
        <v>3050</v>
      </c>
      <c r="F108" s="16" t="s">
        <v>143</v>
      </c>
      <c r="G108" s="11" t="s">
        <v>108</v>
      </c>
      <c r="H108" s="21" t="s">
        <v>381</v>
      </c>
      <c r="I108" s="2" t="s">
        <v>28</v>
      </c>
      <c r="J108" s="13">
        <v>44044</v>
      </c>
      <c r="K108" s="5" t="s">
        <v>382</v>
      </c>
      <c r="L108" s="2" t="s">
        <v>2</v>
      </c>
      <c r="M108" s="2" t="s">
        <v>383</v>
      </c>
      <c r="N108" s="2" t="s">
        <v>92</v>
      </c>
      <c r="O108" s="73" t="s">
        <v>204</v>
      </c>
      <c r="P108" s="2" t="s">
        <v>666</v>
      </c>
      <c r="Q108" s="2" t="s">
        <v>666</v>
      </c>
      <c r="R108" s="2"/>
      <c r="S108" s="13" t="s">
        <v>76</v>
      </c>
      <c r="T108" s="14">
        <v>1</v>
      </c>
      <c r="U108" s="14">
        <v>0</v>
      </c>
      <c r="V108" s="2" t="s">
        <v>641</v>
      </c>
      <c r="W108" s="28" t="s">
        <v>76</v>
      </c>
    </row>
    <row r="109" spans="1:23" ht="39.75" hidden="1" customHeight="1" x14ac:dyDescent="0.25">
      <c r="A109" s="2" t="s">
        <v>26</v>
      </c>
      <c r="B109" s="37"/>
      <c r="C109" s="4" t="s">
        <v>64</v>
      </c>
      <c r="D109" s="6">
        <v>2020</v>
      </c>
      <c r="E109" s="6">
        <v>3070</v>
      </c>
      <c r="F109" s="18" t="s">
        <v>518</v>
      </c>
      <c r="G109" s="11" t="s">
        <v>57</v>
      </c>
      <c r="H109" s="21" t="s">
        <v>519</v>
      </c>
      <c r="I109" s="2" t="s">
        <v>28</v>
      </c>
      <c r="J109" s="13">
        <v>44044</v>
      </c>
      <c r="K109" s="5" t="s">
        <v>520</v>
      </c>
      <c r="L109" s="2" t="s">
        <v>0</v>
      </c>
      <c r="M109" s="2" t="s">
        <v>521</v>
      </c>
      <c r="N109" s="2" t="s">
        <v>291</v>
      </c>
      <c r="O109" s="2" t="s">
        <v>32</v>
      </c>
      <c r="P109" s="2" t="s">
        <v>676</v>
      </c>
      <c r="Q109" s="2" t="s">
        <v>676</v>
      </c>
      <c r="R109" s="2" t="s">
        <v>0</v>
      </c>
      <c r="S109" s="13" t="s">
        <v>125</v>
      </c>
      <c r="T109" s="14">
        <v>0.41</v>
      </c>
      <c r="U109" s="14">
        <v>0.16</v>
      </c>
      <c r="V109" s="2" t="s">
        <v>4</v>
      </c>
      <c r="W109" s="28" t="s">
        <v>522</v>
      </c>
    </row>
    <row r="110" spans="1:23" ht="25.5" hidden="1" x14ac:dyDescent="0.25">
      <c r="A110" s="2" t="s">
        <v>26</v>
      </c>
      <c r="B110" s="37"/>
      <c r="C110" s="4" t="s">
        <v>64</v>
      </c>
      <c r="D110" s="6">
        <v>2020</v>
      </c>
      <c r="E110" s="6">
        <v>3070</v>
      </c>
      <c r="F110" s="9"/>
      <c r="G110" s="11"/>
      <c r="H110" s="21" t="s">
        <v>523</v>
      </c>
      <c r="I110" s="2" t="s">
        <v>28</v>
      </c>
      <c r="J110" s="13">
        <v>44173</v>
      </c>
      <c r="K110" s="5" t="s">
        <v>524</v>
      </c>
      <c r="L110" s="2" t="s">
        <v>0</v>
      </c>
      <c r="M110" s="2" t="s">
        <v>525</v>
      </c>
      <c r="N110" s="2" t="s">
        <v>526</v>
      </c>
      <c r="O110" s="2" t="s">
        <v>32</v>
      </c>
      <c r="P110" s="2" t="s">
        <v>676</v>
      </c>
      <c r="Q110" s="2" t="s">
        <v>676</v>
      </c>
      <c r="R110" s="2" t="s">
        <v>0</v>
      </c>
      <c r="S110" s="13" t="s">
        <v>213</v>
      </c>
      <c r="T110" s="14">
        <v>0.92</v>
      </c>
      <c r="U110" s="14">
        <v>0</v>
      </c>
      <c r="V110" s="2" t="s">
        <v>4</v>
      </c>
      <c r="W110" s="28" t="s">
        <v>527</v>
      </c>
    </row>
    <row r="111" spans="1:23" ht="42" hidden="1" customHeight="1" x14ac:dyDescent="0.25">
      <c r="A111" s="2" t="s">
        <v>34</v>
      </c>
      <c r="B111" s="37"/>
      <c r="C111" s="4" t="s">
        <v>497</v>
      </c>
      <c r="D111" s="6">
        <v>2021</v>
      </c>
      <c r="E111" s="6">
        <v>320</v>
      </c>
      <c r="F111" s="35"/>
      <c r="G111" s="11"/>
      <c r="H111" s="21" t="s">
        <v>498</v>
      </c>
      <c r="I111" s="2" t="s">
        <v>28</v>
      </c>
      <c r="J111" s="13">
        <v>44546</v>
      </c>
      <c r="K111" s="5" t="s">
        <v>499</v>
      </c>
      <c r="L111" s="2" t="s">
        <v>0</v>
      </c>
      <c r="M111" s="2" t="s">
        <v>500</v>
      </c>
      <c r="N111" s="2" t="s">
        <v>501</v>
      </c>
      <c r="O111" s="2" t="s">
        <v>32</v>
      </c>
      <c r="P111" s="2" t="s">
        <v>676</v>
      </c>
      <c r="Q111" s="2" t="s">
        <v>676</v>
      </c>
      <c r="R111" s="2" t="s">
        <v>0</v>
      </c>
      <c r="S111" s="13" t="s">
        <v>39</v>
      </c>
      <c r="T111" s="14">
        <v>0.74</v>
      </c>
      <c r="U111" s="14">
        <v>0</v>
      </c>
      <c r="V111" s="2" t="s">
        <v>4</v>
      </c>
      <c r="W111" s="47" t="s">
        <v>502</v>
      </c>
    </row>
    <row r="112" spans="1:23" ht="41.25" hidden="1" x14ac:dyDescent="0.25">
      <c r="A112" s="2" t="s">
        <v>26</v>
      </c>
      <c r="B112" s="37"/>
      <c r="C112" s="4" t="s">
        <v>64</v>
      </c>
      <c r="D112" s="6">
        <v>2021</v>
      </c>
      <c r="E112" s="6">
        <v>3195</v>
      </c>
      <c r="F112" s="9"/>
      <c r="G112" s="11"/>
      <c r="H112" s="21" t="s">
        <v>528</v>
      </c>
      <c r="I112" s="2" t="s">
        <v>28</v>
      </c>
      <c r="J112" s="13">
        <v>44497</v>
      </c>
      <c r="K112" s="5" t="s">
        <v>529</v>
      </c>
      <c r="L112" s="2" t="s">
        <v>0</v>
      </c>
      <c r="M112" s="2" t="s">
        <v>530</v>
      </c>
      <c r="N112" s="2" t="s">
        <v>280</v>
      </c>
      <c r="O112" s="2" t="s">
        <v>32</v>
      </c>
      <c r="P112" s="2" t="s">
        <v>676</v>
      </c>
      <c r="Q112" s="2" t="s">
        <v>676</v>
      </c>
      <c r="R112" s="2" t="s">
        <v>0</v>
      </c>
      <c r="S112" s="13" t="s">
        <v>54</v>
      </c>
      <c r="T112" s="14">
        <v>0.68</v>
      </c>
      <c r="U112" s="14">
        <v>0.28999999999999998</v>
      </c>
      <c r="V112" s="2" t="s">
        <v>4</v>
      </c>
      <c r="W112" s="47" t="s">
        <v>531</v>
      </c>
    </row>
    <row r="113" spans="1:23" ht="51" x14ac:dyDescent="0.25">
      <c r="A113" s="2" t="s">
        <v>34</v>
      </c>
      <c r="B113" s="37"/>
      <c r="C113" s="4" t="s">
        <v>64</v>
      </c>
      <c r="D113" s="6">
        <v>2021</v>
      </c>
      <c r="E113" s="6">
        <v>3220</v>
      </c>
      <c r="F113" s="16" t="s">
        <v>143</v>
      </c>
      <c r="G113" s="11" t="s">
        <v>108</v>
      </c>
      <c r="H113" s="21" t="s">
        <v>388</v>
      </c>
      <c r="I113" s="2" t="s">
        <v>28</v>
      </c>
      <c r="J113" s="13">
        <v>44044</v>
      </c>
      <c r="K113" s="5" t="s">
        <v>389</v>
      </c>
      <c r="L113" s="2" t="s">
        <v>2</v>
      </c>
      <c r="M113" s="2" t="s">
        <v>136</v>
      </c>
      <c r="N113" s="2" t="s">
        <v>137</v>
      </c>
      <c r="O113" s="73" t="s">
        <v>204</v>
      </c>
      <c r="P113" s="2" t="s">
        <v>789</v>
      </c>
      <c r="Q113" s="2" t="s">
        <v>665</v>
      </c>
      <c r="R113" s="2" t="s">
        <v>651</v>
      </c>
      <c r="S113" s="13" t="s">
        <v>138</v>
      </c>
      <c r="T113" s="14">
        <v>0.86</v>
      </c>
      <c r="U113" s="14">
        <v>0</v>
      </c>
      <c r="V113" s="2" t="s">
        <v>634</v>
      </c>
      <c r="W113" s="28" t="s">
        <v>39</v>
      </c>
    </row>
    <row r="114" spans="1:23" ht="35.25" customHeight="1" x14ac:dyDescent="0.25">
      <c r="A114" s="2" t="s">
        <v>34</v>
      </c>
      <c r="B114" s="37"/>
      <c r="C114" s="4" t="s">
        <v>64</v>
      </c>
      <c r="D114" s="6">
        <v>2021</v>
      </c>
      <c r="E114" s="6">
        <v>3260</v>
      </c>
      <c r="F114" s="16" t="s">
        <v>143</v>
      </c>
      <c r="G114" s="11" t="s">
        <v>108</v>
      </c>
      <c r="H114" s="21" t="s">
        <v>393</v>
      </c>
      <c r="I114" s="2" t="s">
        <v>28</v>
      </c>
      <c r="J114" s="13">
        <v>44173</v>
      </c>
      <c r="K114" s="5" t="s">
        <v>394</v>
      </c>
      <c r="L114" s="2" t="s">
        <v>2</v>
      </c>
      <c r="M114" s="2" t="s">
        <v>265</v>
      </c>
      <c r="N114" s="2" t="s">
        <v>395</v>
      </c>
      <c r="O114" s="73" t="s">
        <v>204</v>
      </c>
      <c r="P114" s="2" t="s">
        <v>666</v>
      </c>
      <c r="Q114" s="2" t="s">
        <v>666</v>
      </c>
      <c r="R114" s="2" t="s">
        <v>704</v>
      </c>
      <c r="S114" s="13" t="s">
        <v>54</v>
      </c>
      <c r="T114" s="14">
        <v>0.64</v>
      </c>
      <c r="U114" s="14">
        <v>0.32</v>
      </c>
      <c r="V114" s="2" t="s">
        <v>4</v>
      </c>
      <c r="W114" s="28" t="s">
        <v>396</v>
      </c>
    </row>
    <row r="115" spans="1:23" ht="51" hidden="1" x14ac:dyDescent="0.25">
      <c r="A115" s="2" t="s">
        <v>34</v>
      </c>
      <c r="B115" s="37"/>
      <c r="C115" s="4" t="s">
        <v>64</v>
      </c>
      <c r="D115" s="6">
        <v>2021</v>
      </c>
      <c r="E115" s="6">
        <v>3300</v>
      </c>
      <c r="F115" s="9" t="s">
        <v>282</v>
      </c>
      <c r="G115" s="11" t="s">
        <v>262</v>
      </c>
      <c r="H115" s="21" t="s">
        <v>397</v>
      </c>
      <c r="I115" s="2" t="s">
        <v>28</v>
      </c>
      <c r="J115" s="13">
        <v>44236</v>
      </c>
      <c r="K115" s="5" t="s">
        <v>398</v>
      </c>
      <c r="L115" s="2" t="s">
        <v>155</v>
      </c>
      <c r="M115" s="2" t="s">
        <v>399</v>
      </c>
      <c r="N115" s="2" t="s">
        <v>177</v>
      </c>
      <c r="O115" s="2" t="s">
        <v>32</v>
      </c>
      <c r="P115" s="2" t="s">
        <v>675</v>
      </c>
      <c r="Q115" s="2" t="s">
        <v>664</v>
      </c>
      <c r="R115" s="2" t="s">
        <v>661</v>
      </c>
      <c r="S115" s="13" t="s">
        <v>39</v>
      </c>
      <c r="T115" s="14">
        <v>0.5</v>
      </c>
      <c r="U115" s="14">
        <v>0</v>
      </c>
      <c r="V115" s="2" t="s">
        <v>636</v>
      </c>
      <c r="W115" s="28" t="s">
        <v>400</v>
      </c>
    </row>
    <row r="116" spans="1:23" ht="38.25" customHeight="1" x14ac:dyDescent="0.25">
      <c r="A116" s="2" t="s">
        <v>34</v>
      </c>
      <c r="B116" s="37"/>
      <c r="C116" s="4" t="s">
        <v>64</v>
      </c>
      <c r="D116" s="6">
        <v>2021</v>
      </c>
      <c r="E116" s="6">
        <v>3310</v>
      </c>
      <c r="F116" s="16" t="s">
        <v>143</v>
      </c>
      <c r="G116" s="11" t="s">
        <v>108</v>
      </c>
      <c r="H116" s="21" t="s">
        <v>401</v>
      </c>
      <c r="I116" s="2" t="s">
        <v>28</v>
      </c>
      <c r="J116" s="13">
        <v>44299</v>
      </c>
      <c r="K116" s="5" t="s">
        <v>402</v>
      </c>
      <c r="L116" s="2" t="s">
        <v>2</v>
      </c>
      <c r="M116" s="2" t="s">
        <v>217</v>
      </c>
      <c r="N116" s="2" t="s">
        <v>53</v>
      </c>
      <c r="O116" s="73" t="s">
        <v>204</v>
      </c>
      <c r="P116" s="2" t="s">
        <v>666</v>
      </c>
      <c r="Q116" s="2" t="s">
        <v>666</v>
      </c>
      <c r="R116" s="2" t="s">
        <v>704</v>
      </c>
      <c r="S116" s="13" t="s">
        <v>54</v>
      </c>
      <c r="T116" s="14">
        <v>1</v>
      </c>
      <c r="U116" s="14">
        <v>0</v>
      </c>
      <c r="V116" s="2" t="s">
        <v>4</v>
      </c>
      <c r="W116" s="28" t="s">
        <v>93</v>
      </c>
    </row>
    <row r="117" spans="1:23" ht="25.5" hidden="1" x14ac:dyDescent="0.25">
      <c r="A117" s="2" t="s">
        <v>26</v>
      </c>
      <c r="B117" s="37"/>
      <c r="C117" s="4" t="s">
        <v>55</v>
      </c>
      <c r="D117" s="6">
        <v>2022</v>
      </c>
      <c r="E117" s="6">
        <v>310</v>
      </c>
      <c r="F117" s="20" t="s">
        <v>56</v>
      </c>
      <c r="G117" s="11" t="s">
        <v>57</v>
      </c>
      <c r="H117" s="21" t="s">
        <v>297</v>
      </c>
      <c r="I117" s="2" t="s">
        <v>28</v>
      </c>
      <c r="J117" s="13">
        <v>44651</v>
      </c>
      <c r="K117" s="5" t="s">
        <v>298</v>
      </c>
      <c r="L117" s="2" t="s">
        <v>0</v>
      </c>
      <c r="M117" s="2" t="s">
        <v>217</v>
      </c>
      <c r="N117" s="2" t="s">
        <v>53</v>
      </c>
      <c r="O117" s="2" t="s">
        <v>32</v>
      </c>
      <c r="P117" s="2" t="s">
        <v>676</v>
      </c>
      <c r="Q117" s="2" t="s">
        <v>676</v>
      </c>
      <c r="R117" s="2" t="s">
        <v>157</v>
      </c>
      <c r="S117" s="13" t="s">
        <v>213</v>
      </c>
      <c r="T117" s="14">
        <v>1</v>
      </c>
      <c r="U117" s="14">
        <v>0</v>
      </c>
      <c r="V117" s="2" t="s">
        <v>4</v>
      </c>
      <c r="W117" s="28" t="s">
        <v>299</v>
      </c>
    </row>
    <row r="118" spans="1:23" ht="41.25" hidden="1" x14ac:dyDescent="0.25">
      <c r="A118" s="2" t="s">
        <v>34</v>
      </c>
      <c r="B118" s="37"/>
      <c r="C118" s="4" t="s">
        <v>497</v>
      </c>
      <c r="D118" s="6">
        <v>2022</v>
      </c>
      <c r="E118" s="6">
        <v>320</v>
      </c>
      <c r="F118" s="35"/>
      <c r="G118" s="11"/>
      <c r="H118" s="21" t="s">
        <v>503</v>
      </c>
      <c r="I118" s="2" t="s">
        <v>28</v>
      </c>
      <c r="J118" s="13">
        <v>44651</v>
      </c>
      <c r="K118" s="5" t="s">
        <v>504</v>
      </c>
      <c r="L118" s="2" t="s">
        <v>0</v>
      </c>
      <c r="M118" s="2" t="s">
        <v>505</v>
      </c>
      <c r="N118" s="2" t="s">
        <v>163</v>
      </c>
      <c r="O118" s="2" t="s">
        <v>32</v>
      </c>
      <c r="P118" s="2" t="s">
        <v>676</v>
      </c>
      <c r="Q118" s="2" t="s">
        <v>676</v>
      </c>
      <c r="R118" s="2" t="s">
        <v>0</v>
      </c>
      <c r="S118" s="13" t="s">
        <v>39</v>
      </c>
      <c r="T118" s="14">
        <v>0.62</v>
      </c>
      <c r="U118" s="14">
        <v>0</v>
      </c>
      <c r="V118" s="2" t="s">
        <v>4</v>
      </c>
      <c r="W118" s="47" t="s">
        <v>502</v>
      </c>
    </row>
    <row r="119" spans="1:23" ht="25.5" hidden="1" x14ac:dyDescent="0.25">
      <c r="A119" s="2" t="s">
        <v>26</v>
      </c>
      <c r="B119" s="37"/>
      <c r="C119" s="4" t="s">
        <v>64</v>
      </c>
      <c r="D119" s="6">
        <v>2022</v>
      </c>
      <c r="E119" s="6">
        <v>2650</v>
      </c>
      <c r="F119" s="17" t="s">
        <v>65</v>
      </c>
      <c r="G119" s="11" t="s">
        <v>57</v>
      </c>
      <c r="H119" s="21" t="s">
        <v>506</v>
      </c>
      <c r="I119" s="2" t="s">
        <v>28</v>
      </c>
      <c r="J119" s="13">
        <v>44651</v>
      </c>
      <c r="K119" s="5" t="s">
        <v>507</v>
      </c>
      <c r="L119" s="2" t="s">
        <v>0</v>
      </c>
      <c r="M119" s="2" t="s">
        <v>425</v>
      </c>
      <c r="N119" s="2" t="s">
        <v>53</v>
      </c>
      <c r="O119" s="2" t="s">
        <v>32</v>
      </c>
      <c r="P119" s="2" t="s">
        <v>676</v>
      </c>
      <c r="Q119" s="2" t="s">
        <v>676</v>
      </c>
      <c r="R119" s="2" t="s">
        <v>70</v>
      </c>
      <c r="S119" s="13" t="s">
        <v>508</v>
      </c>
      <c r="T119" s="14">
        <v>0.65</v>
      </c>
      <c r="U119" s="14">
        <v>0</v>
      </c>
      <c r="V119" s="2" t="s">
        <v>4</v>
      </c>
      <c r="W119" s="28" t="s">
        <v>683</v>
      </c>
    </row>
    <row r="120" spans="1:23" ht="35.450000000000003" customHeight="1" x14ac:dyDescent="0.25">
      <c r="A120" s="2" t="s">
        <v>26</v>
      </c>
      <c r="B120" s="37"/>
      <c r="C120" s="4" t="s">
        <v>64</v>
      </c>
      <c r="D120" s="6">
        <v>2022</v>
      </c>
      <c r="E120" s="6">
        <v>3020</v>
      </c>
      <c r="F120" s="16" t="s">
        <v>143</v>
      </c>
      <c r="G120" s="11" t="s">
        <v>108</v>
      </c>
      <c r="H120" s="21" t="s">
        <v>378</v>
      </c>
      <c r="I120" s="13" t="s">
        <v>28</v>
      </c>
      <c r="J120" s="13">
        <v>44546</v>
      </c>
      <c r="K120" s="5" t="s">
        <v>379</v>
      </c>
      <c r="L120" s="2" t="s">
        <v>2</v>
      </c>
      <c r="M120" s="2" t="s">
        <v>380</v>
      </c>
      <c r="N120" s="2" t="s">
        <v>44</v>
      </c>
      <c r="O120" s="73" t="s">
        <v>204</v>
      </c>
      <c r="P120" s="2" t="s">
        <v>666</v>
      </c>
      <c r="Q120" s="2" t="s">
        <v>666</v>
      </c>
      <c r="R120" s="2" t="s">
        <v>704</v>
      </c>
      <c r="S120" s="13" t="s">
        <v>54</v>
      </c>
      <c r="T120" s="14">
        <v>0.55000000000000004</v>
      </c>
      <c r="U120" s="14">
        <v>0.27</v>
      </c>
      <c r="V120" s="2" t="s">
        <v>4</v>
      </c>
      <c r="W120" s="28" t="s">
        <v>98</v>
      </c>
    </row>
    <row r="121" spans="1:23" ht="45" hidden="1" x14ac:dyDescent="0.25">
      <c r="A121" s="2" t="s">
        <v>26</v>
      </c>
      <c r="B121" s="37"/>
      <c r="C121" s="4" t="s">
        <v>64</v>
      </c>
      <c r="D121" s="6">
        <v>2022</v>
      </c>
      <c r="E121" s="6">
        <v>3195</v>
      </c>
      <c r="F121" s="35"/>
      <c r="G121" s="36"/>
      <c r="H121" s="21" t="s">
        <v>532</v>
      </c>
      <c r="I121" s="2" t="s">
        <v>28</v>
      </c>
      <c r="J121" s="13">
        <v>44546</v>
      </c>
      <c r="K121" s="50" t="s">
        <v>533</v>
      </c>
      <c r="L121" s="2" t="s">
        <v>0</v>
      </c>
      <c r="M121" s="2" t="s">
        <v>425</v>
      </c>
      <c r="N121" s="2" t="s">
        <v>53</v>
      </c>
      <c r="O121" s="2" t="s">
        <v>32</v>
      </c>
      <c r="P121" s="2" t="s">
        <v>676</v>
      </c>
      <c r="Q121" s="2" t="s">
        <v>676</v>
      </c>
      <c r="R121" s="2" t="s">
        <v>0</v>
      </c>
      <c r="S121" s="13" t="s">
        <v>116</v>
      </c>
      <c r="T121" s="14">
        <v>0.6</v>
      </c>
      <c r="U121" s="14">
        <v>0</v>
      </c>
      <c r="V121" s="2" t="s">
        <v>4</v>
      </c>
      <c r="W121" s="28" t="s">
        <v>181</v>
      </c>
    </row>
    <row r="122" spans="1:23" ht="36" hidden="1" x14ac:dyDescent="0.25">
      <c r="A122" s="2" t="s">
        <v>26</v>
      </c>
      <c r="B122" s="37" t="s">
        <v>713</v>
      </c>
      <c r="C122" s="4" t="s">
        <v>64</v>
      </c>
      <c r="D122" s="6">
        <v>2022</v>
      </c>
      <c r="E122" s="6">
        <v>3510</v>
      </c>
      <c r="F122" s="16" t="s">
        <v>143</v>
      </c>
      <c r="G122" s="11" t="s">
        <v>108</v>
      </c>
      <c r="H122" s="21" t="s">
        <v>403</v>
      </c>
      <c r="I122" s="2" t="s">
        <v>28</v>
      </c>
      <c r="J122" s="13">
        <v>44355</v>
      </c>
      <c r="K122" s="5" t="s">
        <v>404</v>
      </c>
      <c r="L122" s="2" t="s">
        <v>0</v>
      </c>
      <c r="M122" s="2" t="s">
        <v>405</v>
      </c>
      <c r="N122" s="2" t="s">
        <v>53</v>
      </c>
      <c r="O122" s="2" t="s">
        <v>32</v>
      </c>
      <c r="P122" s="2" t="s">
        <v>676</v>
      </c>
      <c r="Q122" s="2" t="s">
        <v>663</v>
      </c>
      <c r="R122" s="2" t="s">
        <v>240</v>
      </c>
      <c r="S122" s="13" t="s">
        <v>213</v>
      </c>
      <c r="T122" s="14">
        <v>0.53</v>
      </c>
      <c r="U122" s="14">
        <v>0</v>
      </c>
      <c r="V122" s="2" t="s">
        <v>649</v>
      </c>
      <c r="W122" s="28" t="s">
        <v>406</v>
      </c>
    </row>
    <row r="123" spans="1:23" ht="36" x14ac:dyDescent="0.25">
      <c r="A123" s="2" t="s">
        <v>26</v>
      </c>
      <c r="B123" s="37" t="s">
        <v>719</v>
      </c>
      <c r="C123" s="4" t="s">
        <v>64</v>
      </c>
      <c r="D123" s="6">
        <v>2022</v>
      </c>
      <c r="E123" s="6">
        <v>3520</v>
      </c>
      <c r="F123" s="16" t="s">
        <v>143</v>
      </c>
      <c r="G123" s="11" t="s">
        <v>108</v>
      </c>
      <c r="H123" s="21" t="s">
        <v>407</v>
      </c>
      <c r="I123" s="2" t="s">
        <v>28</v>
      </c>
      <c r="J123" s="13">
        <v>44427</v>
      </c>
      <c r="K123" s="5" t="s">
        <v>408</v>
      </c>
      <c r="L123" s="2" t="s">
        <v>2</v>
      </c>
      <c r="M123" s="2" t="s">
        <v>48</v>
      </c>
      <c r="N123" s="2" t="s">
        <v>387</v>
      </c>
      <c r="O123" s="73" t="s">
        <v>204</v>
      </c>
      <c r="P123" s="2"/>
      <c r="Q123" s="2" t="s">
        <v>663</v>
      </c>
      <c r="R123" s="2" t="s">
        <v>720</v>
      </c>
      <c r="S123" s="13" t="s">
        <v>213</v>
      </c>
      <c r="T123" s="14">
        <v>0.93</v>
      </c>
      <c r="U123" s="14">
        <v>0</v>
      </c>
      <c r="V123" s="2" t="s">
        <v>650</v>
      </c>
      <c r="W123" s="28" t="s">
        <v>406</v>
      </c>
    </row>
    <row r="124" spans="1:23" ht="25.5" x14ac:dyDescent="0.25">
      <c r="A124" s="2" t="s">
        <v>26</v>
      </c>
      <c r="B124" s="37" t="s">
        <v>721</v>
      </c>
      <c r="C124" s="4" t="s">
        <v>64</v>
      </c>
      <c r="D124" s="6">
        <v>2022</v>
      </c>
      <c r="E124" s="6">
        <v>3530</v>
      </c>
      <c r="F124" s="16" t="s">
        <v>143</v>
      </c>
      <c r="G124" s="11" t="s">
        <v>108</v>
      </c>
      <c r="H124" s="21" t="s">
        <v>409</v>
      </c>
      <c r="I124" s="2" t="s">
        <v>28</v>
      </c>
      <c r="J124" s="13">
        <v>44427</v>
      </c>
      <c r="K124" s="5" t="s">
        <v>410</v>
      </c>
      <c r="L124" s="2" t="s">
        <v>2</v>
      </c>
      <c r="M124" s="2" t="s">
        <v>252</v>
      </c>
      <c r="N124" s="2" t="s">
        <v>53</v>
      </c>
      <c r="O124" s="73" t="s">
        <v>204</v>
      </c>
      <c r="P124" s="2"/>
      <c r="Q124" s="2" t="s">
        <v>663</v>
      </c>
      <c r="R124" s="2" t="s">
        <v>720</v>
      </c>
      <c r="S124" s="13" t="s">
        <v>213</v>
      </c>
      <c r="T124" s="14">
        <v>1</v>
      </c>
      <c r="U124" s="14">
        <v>0</v>
      </c>
      <c r="V124" s="2" t="s">
        <v>4</v>
      </c>
      <c r="W124" s="28" t="s">
        <v>299</v>
      </c>
    </row>
    <row r="125" spans="1:23" ht="25.5" hidden="1" x14ac:dyDescent="0.25">
      <c r="A125" s="2" t="s">
        <v>26</v>
      </c>
      <c r="B125" s="37" t="s">
        <v>713</v>
      </c>
      <c r="C125" s="4" t="s">
        <v>64</v>
      </c>
      <c r="D125" s="6">
        <v>2022</v>
      </c>
      <c r="E125" s="6">
        <v>3540</v>
      </c>
      <c r="F125" s="16" t="s">
        <v>143</v>
      </c>
      <c r="G125" s="11" t="s">
        <v>108</v>
      </c>
      <c r="H125" s="21" t="s">
        <v>411</v>
      </c>
      <c r="I125" s="2" t="s">
        <v>28</v>
      </c>
      <c r="J125" s="13">
        <v>44497</v>
      </c>
      <c r="K125" s="5" t="s">
        <v>412</v>
      </c>
      <c r="L125" s="2" t="s">
        <v>0</v>
      </c>
      <c r="M125" s="2" t="s">
        <v>171</v>
      </c>
      <c r="N125" s="2" t="s">
        <v>413</v>
      </c>
      <c r="O125" s="2" t="s">
        <v>32</v>
      </c>
      <c r="P125" s="2" t="s">
        <v>676</v>
      </c>
      <c r="Q125" s="2" t="s">
        <v>663</v>
      </c>
      <c r="R125" s="2" t="s">
        <v>240</v>
      </c>
      <c r="S125" s="13" t="s">
        <v>213</v>
      </c>
      <c r="T125" s="14">
        <v>1</v>
      </c>
      <c r="U125" s="14">
        <v>0</v>
      </c>
      <c r="V125" s="2" t="s">
        <v>4</v>
      </c>
      <c r="W125" s="28" t="s">
        <v>299</v>
      </c>
    </row>
    <row r="126" spans="1:23" ht="38.25" x14ac:dyDescent="0.25">
      <c r="A126" s="2" t="s">
        <v>26</v>
      </c>
      <c r="B126" s="37"/>
      <c r="C126" s="4" t="s">
        <v>64</v>
      </c>
      <c r="D126" s="6">
        <v>2022</v>
      </c>
      <c r="E126" s="6">
        <v>3550</v>
      </c>
      <c r="F126" s="16" t="s">
        <v>143</v>
      </c>
      <c r="G126" s="11" t="s">
        <v>108</v>
      </c>
      <c r="H126" s="21" t="s">
        <v>414</v>
      </c>
      <c r="I126" s="2" t="s">
        <v>28</v>
      </c>
      <c r="J126" s="13">
        <v>44546</v>
      </c>
      <c r="K126" s="5" t="s">
        <v>415</v>
      </c>
      <c r="L126" s="2" t="s">
        <v>2</v>
      </c>
      <c r="M126" s="2" t="s">
        <v>416</v>
      </c>
      <c r="N126" s="2" t="s">
        <v>387</v>
      </c>
      <c r="O126" s="73" t="s">
        <v>204</v>
      </c>
      <c r="P126" s="2" t="s">
        <v>666</v>
      </c>
      <c r="Q126" s="2" t="s">
        <v>666</v>
      </c>
      <c r="R126" s="2" t="s">
        <v>718</v>
      </c>
      <c r="S126" s="13" t="s">
        <v>213</v>
      </c>
      <c r="T126" s="14">
        <v>0.46</v>
      </c>
      <c r="U126" s="14">
        <v>0</v>
      </c>
      <c r="V126" s="2" t="s">
        <v>4</v>
      </c>
      <c r="W126" s="28" t="s">
        <v>681</v>
      </c>
    </row>
    <row r="127" spans="1:23" ht="38.25" hidden="1" x14ac:dyDescent="0.25">
      <c r="A127" s="2" t="s">
        <v>34</v>
      </c>
      <c r="B127" s="37"/>
      <c r="C127" s="4" t="s">
        <v>64</v>
      </c>
      <c r="D127" s="6">
        <v>2022</v>
      </c>
      <c r="E127" s="6">
        <v>3610</v>
      </c>
      <c r="F127" s="35"/>
      <c r="G127" s="36"/>
      <c r="H127" s="21" t="s">
        <v>300</v>
      </c>
      <c r="I127" s="2" t="s">
        <v>28</v>
      </c>
      <c r="J127" s="13">
        <v>44819</v>
      </c>
      <c r="K127" s="5" t="s">
        <v>301</v>
      </c>
      <c r="L127" s="2" t="s">
        <v>0</v>
      </c>
      <c r="M127" s="2" t="s">
        <v>52</v>
      </c>
      <c r="N127" s="2" t="s">
        <v>150</v>
      </c>
      <c r="O127" s="2" t="s">
        <v>32</v>
      </c>
      <c r="P127" s="2" t="s">
        <v>676</v>
      </c>
      <c r="Q127" s="2" t="s">
        <v>676</v>
      </c>
      <c r="R127" s="2" t="s">
        <v>0</v>
      </c>
      <c r="S127" s="13" t="s">
        <v>76</v>
      </c>
      <c r="T127" s="14">
        <v>1</v>
      </c>
      <c r="U127" s="14">
        <v>0</v>
      </c>
      <c r="V127" s="2" t="s">
        <v>4</v>
      </c>
      <c r="W127" s="35"/>
    </row>
    <row r="128" spans="1:23" ht="38.25" hidden="1" x14ac:dyDescent="0.25">
      <c r="A128" s="2" t="s">
        <v>34</v>
      </c>
      <c r="B128" s="37"/>
      <c r="C128" s="4" t="s">
        <v>64</v>
      </c>
      <c r="D128" s="6">
        <v>2023</v>
      </c>
      <c r="E128" s="6">
        <v>3715</v>
      </c>
      <c r="F128" s="35"/>
      <c r="G128" s="36"/>
      <c r="H128" s="21" t="s">
        <v>418</v>
      </c>
      <c r="I128" s="2" t="s">
        <v>28</v>
      </c>
      <c r="J128" s="13">
        <v>44868</v>
      </c>
      <c r="K128" s="5" t="s">
        <v>419</v>
      </c>
      <c r="L128" s="2" t="s">
        <v>0</v>
      </c>
      <c r="M128" s="2" t="s">
        <v>420</v>
      </c>
      <c r="N128" s="2" t="s">
        <v>61</v>
      </c>
      <c r="O128" s="2" t="s">
        <v>32</v>
      </c>
      <c r="P128" s="2" t="s">
        <v>676</v>
      </c>
      <c r="Q128" s="2" t="s">
        <v>663</v>
      </c>
      <c r="R128" s="2" t="s">
        <v>712</v>
      </c>
      <c r="S128" s="13" t="s">
        <v>54</v>
      </c>
      <c r="T128" s="14">
        <v>0.44</v>
      </c>
      <c r="U128" s="14">
        <v>0</v>
      </c>
      <c r="V128" s="2" t="s">
        <v>637</v>
      </c>
      <c r="W128" s="28" t="s">
        <v>703</v>
      </c>
    </row>
    <row r="129" spans="1:23" ht="38.25" hidden="1" x14ac:dyDescent="0.25">
      <c r="A129" s="2" t="s">
        <v>34</v>
      </c>
      <c r="B129" s="37"/>
      <c r="C129" s="4" t="s">
        <v>64</v>
      </c>
      <c r="D129" s="6">
        <v>2023</v>
      </c>
      <c r="E129" s="6">
        <v>3800</v>
      </c>
      <c r="F129" s="35"/>
      <c r="G129" s="36"/>
      <c r="H129" s="21" t="s">
        <v>495</v>
      </c>
      <c r="I129" s="2" t="s">
        <v>28</v>
      </c>
      <c r="J129" s="13">
        <v>45211</v>
      </c>
      <c r="K129" s="5" t="s">
        <v>496</v>
      </c>
      <c r="L129" s="2" t="s">
        <v>0</v>
      </c>
      <c r="M129" s="2" t="s">
        <v>200</v>
      </c>
      <c r="N129" s="2" t="s">
        <v>256</v>
      </c>
      <c r="O129" s="2" t="s">
        <v>32</v>
      </c>
      <c r="P129" s="2" t="s">
        <v>676</v>
      </c>
      <c r="Q129" s="2" t="s">
        <v>675</v>
      </c>
      <c r="R129" s="2" t="s">
        <v>157</v>
      </c>
      <c r="S129" s="13" t="s">
        <v>172</v>
      </c>
      <c r="T129" s="14">
        <v>1</v>
      </c>
      <c r="U129" s="14">
        <v>0</v>
      </c>
      <c r="V129" s="2" t="s">
        <v>4</v>
      </c>
      <c r="W129" s="35"/>
    </row>
    <row r="130" spans="1:23" ht="25.5" hidden="1" customHeight="1" x14ac:dyDescent="0.25">
      <c r="A130" s="2" t="s">
        <v>26</v>
      </c>
      <c r="B130" s="37"/>
      <c r="C130" s="4" t="s">
        <v>64</v>
      </c>
      <c r="D130" s="6">
        <v>2023</v>
      </c>
      <c r="E130" s="6">
        <v>3810</v>
      </c>
      <c r="F130" s="35"/>
      <c r="G130" s="36"/>
      <c r="H130" s="21" t="s">
        <v>534</v>
      </c>
      <c r="I130" s="2" t="s">
        <v>28</v>
      </c>
      <c r="J130" s="13">
        <v>45211</v>
      </c>
      <c r="K130" s="5" t="s">
        <v>535</v>
      </c>
      <c r="L130" s="2" t="s">
        <v>0</v>
      </c>
      <c r="M130" s="2" t="s">
        <v>536</v>
      </c>
      <c r="N130" s="2" t="s">
        <v>44</v>
      </c>
      <c r="O130" s="2" t="s">
        <v>32</v>
      </c>
      <c r="P130" s="2" t="s">
        <v>676</v>
      </c>
      <c r="Q130" s="2" t="s">
        <v>676</v>
      </c>
      <c r="R130" s="2" t="s">
        <v>0</v>
      </c>
      <c r="S130" s="13" t="s">
        <v>83</v>
      </c>
      <c r="T130" s="14">
        <v>0.46</v>
      </c>
      <c r="U130" s="14">
        <v>0</v>
      </c>
      <c r="V130" s="2" t="s">
        <v>4</v>
      </c>
      <c r="W130" s="35"/>
    </row>
    <row r="131" spans="1:23" ht="48" x14ac:dyDescent="0.25">
      <c r="A131" s="2" t="s">
        <v>26</v>
      </c>
      <c r="B131" s="37"/>
      <c r="C131" s="4" t="s">
        <v>64</v>
      </c>
      <c r="D131" s="6">
        <v>2024</v>
      </c>
      <c r="E131" s="6">
        <v>3760</v>
      </c>
      <c r="F131" s="35"/>
      <c r="G131" s="36"/>
      <c r="H131" s="21" t="s">
        <v>423</v>
      </c>
      <c r="I131" s="2" t="s">
        <v>28</v>
      </c>
      <c r="J131" s="13">
        <v>44952</v>
      </c>
      <c r="K131" s="5" t="s">
        <v>424</v>
      </c>
      <c r="L131" s="2" t="s">
        <v>1</v>
      </c>
      <c r="M131" s="2" t="s">
        <v>425</v>
      </c>
      <c r="N131" s="2" t="s">
        <v>53</v>
      </c>
      <c r="O131" s="73" t="s">
        <v>204</v>
      </c>
      <c r="P131" s="2" t="s">
        <v>666</v>
      </c>
      <c r="Q131" s="2" t="s">
        <v>663</v>
      </c>
      <c r="R131" s="2" t="s">
        <v>705</v>
      </c>
      <c r="S131" s="13" t="s">
        <v>54</v>
      </c>
      <c r="T131" s="14">
        <v>0.64</v>
      </c>
      <c r="U131" s="14">
        <v>0</v>
      </c>
      <c r="V131" s="2" t="s">
        <v>638</v>
      </c>
      <c r="W131" s="28" t="s">
        <v>426</v>
      </c>
    </row>
    <row r="132" spans="1:23" ht="38.25" x14ac:dyDescent="0.25">
      <c r="A132" s="2" t="s">
        <v>26</v>
      </c>
      <c r="B132" s="37"/>
      <c r="C132" s="4" t="s">
        <v>64</v>
      </c>
      <c r="D132" s="6">
        <v>2024</v>
      </c>
      <c r="E132" s="6">
        <v>4020</v>
      </c>
      <c r="F132" s="49"/>
      <c r="G132" s="36"/>
      <c r="H132" s="21" t="s">
        <v>436</v>
      </c>
      <c r="I132" s="2" t="s">
        <v>28</v>
      </c>
      <c r="J132" s="13">
        <v>45211</v>
      </c>
      <c r="K132" s="5" t="s">
        <v>437</v>
      </c>
      <c r="L132" s="2" t="s">
        <v>2</v>
      </c>
      <c r="M132" s="2" t="s">
        <v>111</v>
      </c>
      <c r="N132" s="2" t="s">
        <v>38</v>
      </c>
      <c r="O132" s="73" t="s">
        <v>204</v>
      </c>
      <c r="P132" s="2" t="s">
        <v>664</v>
      </c>
      <c r="Q132" s="2" t="s">
        <v>664</v>
      </c>
      <c r="R132" s="2"/>
      <c r="S132" s="13" t="s">
        <v>213</v>
      </c>
      <c r="T132" s="14">
        <v>0.78</v>
      </c>
      <c r="U132" s="14">
        <v>0</v>
      </c>
      <c r="V132" s="2" t="s">
        <v>4</v>
      </c>
      <c r="W132" s="28" t="s">
        <v>701</v>
      </c>
    </row>
    <row r="133" spans="1:23" ht="25.5" hidden="1" x14ac:dyDescent="0.25">
      <c r="A133" s="2" t="s">
        <v>34</v>
      </c>
      <c r="B133" s="37"/>
      <c r="C133" s="4" t="s">
        <v>64</v>
      </c>
      <c r="D133" s="6">
        <v>2024</v>
      </c>
      <c r="E133" s="6">
        <v>4070</v>
      </c>
      <c r="F133" s="49"/>
      <c r="G133" s="36"/>
      <c r="H133" s="21" t="s">
        <v>447</v>
      </c>
      <c r="I133" s="2" t="s">
        <v>28</v>
      </c>
      <c r="J133" s="13">
        <v>45323</v>
      </c>
      <c r="K133" s="5" t="s">
        <v>448</v>
      </c>
      <c r="L133" s="2" t="s">
        <v>155</v>
      </c>
      <c r="M133" s="2" t="s">
        <v>449</v>
      </c>
      <c r="N133" s="2" t="s">
        <v>450</v>
      </c>
      <c r="O133" s="2" t="s">
        <v>32</v>
      </c>
      <c r="P133" s="2" t="s">
        <v>675</v>
      </c>
      <c r="Q133" s="2" t="s">
        <v>663</v>
      </c>
      <c r="R133" s="2" t="s">
        <v>722</v>
      </c>
      <c r="S133" s="13" t="s">
        <v>39</v>
      </c>
      <c r="T133" s="14">
        <v>0.35</v>
      </c>
      <c r="U133" s="14">
        <v>0</v>
      </c>
      <c r="V133" s="2" t="s">
        <v>639</v>
      </c>
      <c r="W133" s="28" t="s">
        <v>698</v>
      </c>
    </row>
    <row r="134" spans="1:23" ht="25.5" x14ac:dyDescent="0.25">
      <c r="A134" s="2" t="s">
        <v>34</v>
      </c>
      <c r="B134" s="37"/>
      <c r="C134" s="4" t="s">
        <v>64</v>
      </c>
      <c r="D134" s="6">
        <v>2024</v>
      </c>
      <c r="E134" s="6">
        <v>4080</v>
      </c>
      <c r="F134" s="35"/>
      <c r="G134" s="36"/>
      <c r="H134" s="21" t="s">
        <v>451</v>
      </c>
      <c r="I134" s="2" t="s">
        <v>28</v>
      </c>
      <c r="J134" s="13">
        <v>45323</v>
      </c>
      <c r="K134" s="5" t="s">
        <v>452</v>
      </c>
      <c r="L134" s="2" t="s">
        <v>2</v>
      </c>
      <c r="M134" s="2" t="s">
        <v>166</v>
      </c>
      <c r="N134" s="2" t="s">
        <v>38</v>
      </c>
      <c r="O134" s="73" t="s">
        <v>204</v>
      </c>
      <c r="P134" s="2" t="s">
        <v>666</v>
      </c>
      <c r="Q134" s="2" t="s">
        <v>666</v>
      </c>
      <c r="R134" s="35"/>
      <c r="S134" s="13" t="s">
        <v>172</v>
      </c>
      <c r="T134" s="14">
        <v>0.73</v>
      </c>
      <c r="U134" s="14">
        <v>0</v>
      </c>
      <c r="V134" s="2" t="s">
        <v>4</v>
      </c>
      <c r="W134" s="28" t="s">
        <v>699</v>
      </c>
    </row>
    <row r="135" spans="1:23" ht="54" customHeight="1" x14ac:dyDescent="0.25">
      <c r="A135" s="2" t="s">
        <v>34</v>
      </c>
      <c r="B135" s="37"/>
      <c r="C135" s="4" t="s">
        <v>64</v>
      </c>
      <c r="D135" s="6">
        <v>2025</v>
      </c>
      <c r="E135" s="6">
        <v>4500</v>
      </c>
      <c r="F135" s="52" t="s">
        <v>282</v>
      </c>
      <c r="G135" s="11" t="s">
        <v>108</v>
      </c>
      <c r="H135" s="21" t="s">
        <v>456</v>
      </c>
      <c r="I135" s="2" t="s">
        <v>28</v>
      </c>
      <c r="J135" s="13">
        <v>44427</v>
      </c>
      <c r="K135" s="5" t="s">
        <v>457</v>
      </c>
      <c r="L135" s="2" t="s">
        <v>2</v>
      </c>
      <c r="M135" s="2" t="s">
        <v>375</v>
      </c>
      <c r="N135" s="2" t="s">
        <v>458</v>
      </c>
      <c r="O135" s="73" t="s">
        <v>204</v>
      </c>
      <c r="P135" s="2" t="s">
        <v>664</v>
      </c>
      <c r="Q135" s="2" t="s">
        <v>664</v>
      </c>
      <c r="R135" s="2" t="s">
        <v>656</v>
      </c>
      <c r="S135" s="13" t="s">
        <v>213</v>
      </c>
      <c r="T135" s="14">
        <v>0.44</v>
      </c>
      <c r="U135" s="14">
        <v>0.04</v>
      </c>
      <c r="V135" s="2" t="s">
        <v>646</v>
      </c>
      <c r="W135" s="28" t="s">
        <v>459</v>
      </c>
    </row>
    <row r="136" spans="1:23" ht="38.25" hidden="1" x14ac:dyDescent="0.25">
      <c r="A136" s="2" t="s">
        <v>40</v>
      </c>
      <c r="B136" s="37"/>
      <c r="C136" s="4" t="s">
        <v>64</v>
      </c>
      <c r="D136" s="6" t="s">
        <v>32</v>
      </c>
      <c r="E136" s="6" t="s">
        <v>32</v>
      </c>
      <c r="F136" s="52"/>
      <c r="G136" s="11"/>
      <c r="H136" s="21" t="s">
        <v>537</v>
      </c>
      <c r="I136" s="2" t="s">
        <v>28</v>
      </c>
      <c r="J136" s="13">
        <v>45260</v>
      </c>
      <c r="K136" s="5" t="s">
        <v>538</v>
      </c>
      <c r="L136" s="2" t="s">
        <v>0</v>
      </c>
      <c r="M136" s="2" t="s">
        <v>467</v>
      </c>
      <c r="N136" s="2" t="s">
        <v>32</v>
      </c>
      <c r="O136" s="2" t="s">
        <v>32</v>
      </c>
      <c r="P136" s="2" t="s">
        <v>676</v>
      </c>
      <c r="Q136" s="2" t="s">
        <v>676</v>
      </c>
      <c r="R136" s="2" t="s">
        <v>0</v>
      </c>
      <c r="S136" s="13" t="s">
        <v>213</v>
      </c>
      <c r="T136" s="14">
        <v>1</v>
      </c>
      <c r="U136" s="14">
        <v>0</v>
      </c>
      <c r="V136" s="2" t="s">
        <v>671</v>
      </c>
      <c r="W136" s="35"/>
    </row>
    <row r="137" spans="1:23" ht="63.75" x14ac:dyDescent="0.25">
      <c r="A137" s="2" t="s">
        <v>34</v>
      </c>
      <c r="B137" s="37"/>
      <c r="C137" s="4" t="s">
        <v>55</v>
      </c>
      <c r="D137" s="6">
        <v>2024</v>
      </c>
      <c r="E137" s="6">
        <v>380</v>
      </c>
      <c r="F137" s="52"/>
      <c r="G137" s="11"/>
      <c r="H137" s="21" t="s">
        <v>472</v>
      </c>
      <c r="I137" s="2" t="s">
        <v>28</v>
      </c>
      <c r="J137" s="13">
        <v>45561</v>
      </c>
      <c r="K137" s="5" t="s">
        <v>473</v>
      </c>
      <c r="L137" s="2" t="s">
        <v>2</v>
      </c>
      <c r="M137" s="2" t="s">
        <v>474</v>
      </c>
      <c r="N137" s="2" t="s">
        <v>167</v>
      </c>
      <c r="O137" s="73" t="s">
        <v>204</v>
      </c>
      <c r="P137" s="2" t="s">
        <v>664</v>
      </c>
      <c r="Q137" s="2" t="s">
        <v>664</v>
      </c>
      <c r="R137" s="2" t="s">
        <v>475</v>
      </c>
      <c r="S137" s="13" t="s">
        <v>39</v>
      </c>
      <c r="T137" s="14">
        <v>0.39</v>
      </c>
      <c r="U137" s="14">
        <v>0</v>
      </c>
      <c r="V137" s="2" t="s">
        <v>4</v>
      </c>
      <c r="W137" s="28" t="s">
        <v>697</v>
      </c>
    </row>
    <row r="138" spans="1:23" ht="25.5" x14ac:dyDescent="0.25">
      <c r="A138" s="2"/>
      <c r="B138" s="37">
        <v>45602</v>
      </c>
      <c r="C138" s="4" t="s">
        <v>55</v>
      </c>
      <c r="D138" s="6">
        <v>2026</v>
      </c>
      <c r="E138" s="6">
        <v>390</v>
      </c>
      <c r="F138" s="35"/>
      <c r="G138" s="36"/>
      <c r="H138" s="21" t="s">
        <v>741</v>
      </c>
      <c r="I138" s="2" t="s">
        <v>28</v>
      </c>
      <c r="J138" s="13">
        <v>45617</v>
      </c>
      <c r="K138" s="5" t="s">
        <v>745</v>
      </c>
      <c r="L138" s="2" t="s">
        <v>2</v>
      </c>
      <c r="M138" s="2" t="s">
        <v>764</v>
      </c>
      <c r="N138" s="2" t="s">
        <v>163</v>
      </c>
      <c r="O138" s="73" t="s">
        <v>204</v>
      </c>
      <c r="P138" s="2" t="s">
        <v>771</v>
      </c>
      <c r="Q138" s="67"/>
      <c r="R138" s="67"/>
      <c r="S138" s="13" t="s">
        <v>54</v>
      </c>
      <c r="T138" s="14">
        <v>0.63</v>
      </c>
      <c r="U138" s="14">
        <v>0.43</v>
      </c>
      <c r="V138" s="2" t="s">
        <v>4</v>
      </c>
      <c r="W138" s="28"/>
    </row>
    <row r="139" spans="1:23" ht="25.5" hidden="1" x14ac:dyDescent="0.25">
      <c r="A139" s="2"/>
      <c r="B139" s="37"/>
      <c r="C139" s="4" t="s">
        <v>64</v>
      </c>
      <c r="D139" s="6">
        <v>2025</v>
      </c>
      <c r="E139" s="6">
        <v>3515</v>
      </c>
      <c r="F139" s="35"/>
      <c r="G139" s="36"/>
      <c r="H139" s="21" t="s">
        <v>733</v>
      </c>
      <c r="I139" s="2" t="s">
        <v>28</v>
      </c>
      <c r="J139" s="13">
        <v>45561</v>
      </c>
      <c r="K139" s="5" t="s">
        <v>734</v>
      </c>
      <c r="L139" s="2" t="s">
        <v>161</v>
      </c>
      <c r="M139" s="2" t="s">
        <v>735</v>
      </c>
      <c r="N139" s="2" t="s">
        <v>44</v>
      </c>
      <c r="O139" s="2" t="s">
        <v>32</v>
      </c>
      <c r="P139" s="2" t="s">
        <v>675</v>
      </c>
      <c r="Q139" s="67"/>
      <c r="R139" s="67"/>
      <c r="S139" s="13" t="s">
        <v>213</v>
      </c>
      <c r="T139" s="14">
        <v>0.99</v>
      </c>
      <c r="U139" s="14">
        <v>0</v>
      </c>
      <c r="V139" s="2" t="s">
        <v>4</v>
      </c>
      <c r="W139" s="28"/>
    </row>
    <row r="140" spans="1:23" ht="25.5" hidden="1" x14ac:dyDescent="0.25">
      <c r="A140" s="2"/>
      <c r="B140" s="37"/>
      <c r="C140" s="4" t="s">
        <v>64</v>
      </c>
      <c r="D140" s="6">
        <v>2025</v>
      </c>
      <c r="E140" s="6">
        <v>4225</v>
      </c>
      <c r="F140" s="35"/>
      <c r="G140" s="36"/>
      <c r="H140" s="21" t="s">
        <v>736</v>
      </c>
      <c r="I140" s="2" t="s">
        <v>28</v>
      </c>
      <c r="J140" s="13">
        <v>45729</v>
      </c>
      <c r="K140" s="5" t="s">
        <v>743</v>
      </c>
      <c r="L140" s="2" t="s">
        <v>155</v>
      </c>
      <c r="M140" s="2" t="s">
        <v>432</v>
      </c>
      <c r="N140" s="2" t="s">
        <v>413</v>
      </c>
      <c r="O140" s="2" t="s">
        <v>32</v>
      </c>
      <c r="P140" s="2" t="s">
        <v>675</v>
      </c>
      <c r="Q140" s="67"/>
      <c r="R140" s="67"/>
      <c r="S140" s="13" t="s">
        <v>773</v>
      </c>
      <c r="T140" s="14">
        <v>0.87</v>
      </c>
      <c r="U140" s="14">
        <v>0</v>
      </c>
      <c r="V140" s="2" t="s">
        <v>772</v>
      </c>
      <c r="W140" s="28" t="s">
        <v>810</v>
      </c>
    </row>
    <row r="141" spans="1:23" ht="25.5" x14ac:dyDescent="0.25">
      <c r="A141" s="2"/>
      <c r="B141" s="37"/>
      <c r="C141" s="4" t="s">
        <v>64</v>
      </c>
      <c r="D141" s="6">
        <v>2025</v>
      </c>
      <c r="E141" s="6">
        <v>4550</v>
      </c>
      <c r="F141" s="35"/>
      <c r="G141" s="36"/>
      <c r="H141" s="21" t="s">
        <v>737</v>
      </c>
      <c r="I141" s="2" t="s">
        <v>28</v>
      </c>
      <c r="J141" s="13">
        <v>45729</v>
      </c>
      <c r="K141" s="5" t="s">
        <v>744</v>
      </c>
      <c r="L141" s="2" t="s">
        <v>2</v>
      </c>
      <c r="M141" s="2" t="s">
        <v>763</v>
      </c>
      <c r="N141" s="2" t="s">
        <v>38</v>
      </c>
      <c r="O141" s="73" t="s">
        <v>204</v>
      </c>
      <c r="P141" s="2" t="s">
        <v>771</v>
      </c>
      <c r="Q141" s="67"/>
      <c r="R141" s="67"/>
      <c r="S141" s="13" t="s">
        <v>213</v>
      </c>
      <c r="T141" s="14">
        <v>1</v>
      </c>
      <c r="U141" s="14">
        <v>0</v>
      </c>
      <c r="V141" s="2" t="s">
        <v>774</v>
      </c>
      <c r="W141" s="28"/>
    </row>
    <row r="142" spans="1:23" ht="25.5" x14ac:dyDescent="0.25">
      <c r="A142" s="2"/>
      <c r="B142" s="37"/>
      <c r="C142" s="4" t="s">
        <v>64</v>
      </c>
      <c r="D142" s="6">
        <v>2025</v>
      </c>
      <c r="E142" s="6">
        <v>4540</v>
      </c>
      <c r="F142" s="35"/>
      <c r="G142" s="36"/>
      <c r="H142" s="21" t="s">
        <v>738</v>
      </c>
      <c r="I142" s="2" t="s">
        <v>28</v>
      </c>
      <c r="J142" s="13">
        <v>45673</v>
      </c>
      <c r="K142" s="5" t="s">
        <v>747</v>
      </c>
      <c r="L142" s="2" t="s">
        <v>2</v>
      </c>
      <c r="M142" s="2" t="s">
        <v>200</v>
      </c>
      <c r="N142" s="2" t="s">
        <v>115</v>
      </c>
      <c r="O142" s="73" t="s">
        <v>204</v>
      </c>
      <c r="P142" s="2" t="s">
        <v>771</v>
      </c>
      <c r="Q142" s="67"/>
      <c r="R142" s="67"/>
      <c r="S142" s="13" t="s">
        <v>45</v>
      </c>
      <c r="T142" s="14">
        <v>0.53</v>
      </c>
      <c r="U142" s="14">
        <v>0</v>
      </c>
      <c r="V142" s="2" t="s">
        <v>4</v>
      </c>
      <c r="W142" s="28"/>
    </row>
    <row r="143" spans="1:23" ht="25.5" x14ac:dyDescent="0.25">
      <c r="A143" s="2"/>
      <c r="B143" s="37"/>
      <c r="C143" s="4" t="s">
        <v>64</v>
      </c>
      <c r="D143" s="6">
        <v>2025</v>
      </c>
      <c r="E143" s="6">
        <v>4540</v>
      </c>
      <c r="F143" s="35"/>
      <c r="G143" s="36"/>
      <c r="H143" s="21" t="s">
        <v>739</v>
      </c>
      <c r="I143" s="2" t="s">
        <v>28</v>
      </c>
      <c r="J143" s="13">
        <v>45673</v>
      </c>
      <c r="K143" s="5" t="s">
        <v>748</v>
      </c>
      <c r="L143" s="2" t="s">
        <v>2</v>
      </c>
      <c r="M143" s="2" t="s">
        <v>229</v>
      </c>
      <c r="N143" s="2" t="s">
        <v>115</v>
      </c>
      <c r="O143" s="73" t="s">
        <v>204</v>
      </c>
      <c r="P143" s="2" t="s">
        <v>771</v>
      </c>
      <c r="Q143" s="67"/>
      <c r="R143" s="67"/>
      <c r="S143" s="13" t="s">
        <v>45</v>
      </c>
      <c r="T143" s="14">
        <v>0.44</v>
      </c>
      <c r="U143" s="14">
        <v>0</v>
      </c>
      <c r="V143" s="2" t="s">
        <v>4</v>
      </c>
      <c r="W143" s="28"/>
    </row>
    <row r="144" spans="1:23" ht="25.5" x14ac:dyDescent="0.25">
      <c r="A144" s="2"/>
      <c r="B144" s="37"/>
      <c r="C144" s="4" t="s">
        <v>64</v>
      </c>
      <c r="D144" s="6">
        <v>2025</v>
      </c>
      <c r="E144" s="6">
        <v>4520</v>
      </c>
      <c r="F144" s="35"/>
      <c r="G144" s="36"/>
      <c r="H144" s="21" t="s">
        <v>750</v>
      </c>
      <c r="I144" s="2" t="s">
        <v>28</v>
      </c>
      <c r="J144" s="13">
        <v>45498</v>
      </c>
      <c r="K144" s="5" t="s">
        <v>751</v>
      </c>
      <c r="L144" s="2" t="s">
        <v>2</v>
      </c>
      <c r="M144" s="2" t="s">
        <v>435</v>
      </c>
      <c r="N144" s="2" t="s">
        <v>450</v>
      </c>
      <c r="O144" s="73" t="s">
        <v>204</v>
      </c>
      <c r="P144" s="2" t="s">
        <v>771</v>
      </c>
      <c r="Q144" s="67"/>
      <c r="R144" s="67"/>
      <c r="S144" s="13" t="s">
        <v>76</v>
      </c>
      <c r="T144" s="14">
        <v>0.85</v>
      </c>
      <c r="U144" s="14">
        <v>0</v>
      </c>
      <c r="V144" s="2" t="s">
        <v>779</v>
      </c>
      <c r="W144" s="28"/>
    </row>
    <row r="145" spans="1:23" ht="25.5" hidden="1" x14ac:dyDescent="0.25">
      <c r="A145" s="2"/>
      <c r="B145" s="37"/>
      <c r="C145" s="4" t="s">
        <v>64</v>
      </c>
      <c r="D145" s="6">
        <v>2025</v>
      </c>
      <c r="E145" s="6">
        <v>4520</v>
      </c>
      <c r="F145" s="35"/>
      <c r="G145" s="36"/>
      <c r="H145" s="21" t="s">
        <v>752</v>
      </c>
      <c r="I145" s="2" t="s">
        <v>28</v>
      </c>
      <c r="J145" s="13">
        <v>45456</v>
      </c>
      <c r="K145" s="5" t="s">
        <v>753</v>
      </c>
      <c r="L145" s="2" t="s">
        <v>0</v>
      </c>
      <c r="M145" s="2" t="s">
        <v>380</v>
      </c>
      <c r="N145" s="2" t="s">
        <v>256</v>
      </c>
      <c r="O145" s="2" t="s">
        <v>32</v>
      </c>
      <c r="P145" s="2" t="s">
        <v>676</v>
      </c>
      <c r="Q145" s="67"/>
      <c r="R145" s="67"/>
      <c r="S145" s="13" t="s">
        <v>172</v>
      </c>
      <c r="T145" s="14">
        <v>0.85</v>
      </c>
      <c r="U145" s="14">
        <v>0</v>
      </c>
      <c r="V145" s="2" t="s">
        <v>4</v>
      </c>
      <c r="W145" s="28"/>
    </row>
    <row r="146" spans="1:23" ht="25.5" x14ac:dyDescent="0.25">
      <c r="A146" s="2"/>
      <c r="B146" s="37"/>
      <c r="C146" s="4" t="s">
        <v>64</v>
      </c>
      <c r="D146" s="6">
        <v>2025</v>
      </c>
      <c r="E146" s="6">
        <v>4560</v>
      </c>
      <c r="F146" s="35"/>
      <c r="G146" s="36"/>
      <c r="H146" s="21" t="s">
        <v>754</v>
      </c>
      <c r="I146" s="2" t="s">
        <v>28</v>
      </c>
      <c r="J146" s="13">
        <v>45792</v>
      </c>
      <c r="K146" s="5" t="s">
        <v>760</v>
      </c>
      <c r="L146" s="2" t="s">
        <v>2</v>
      </c>
      <c r="M146" s="2" t="s">
        <v>762</v>
      </c>
      <c r="N146" s="2" t="s">
        <v>387</v>
      </c>
      <c r="O146" s="73" t="s">
        <v>204</v>
      </c>
      <c r="P146" s="2" t="s">
        <v>771</v>
      </c>
      <c r="Q146" s="67"/>
      <c r="R146" s="67"/>
      <c r="S146" s="13" t="s">
        <v>508</v>
      </c>
      <c r="T146" s="14">
        <v>0.96</v>
      </c>
      <c r="U146" s="14">
        <v>0</v>
      </c>
      <c r="V146" s="2" t="s">
        <v>775</v>
      </c>
      <c r="W146" s="28"/>
    </row>
    <row r="147" spans="1:23" ht="25.5" x14ac:dyDescent="0.25">
      <c r="A147" s="2"/>
      <c r="B147" s="37"/>
      <c r="C147" s="4" t="s">
        <v>64</v>
      </c>
      <c r="D147" s="6">
        <v>2026</v>
      </c>
      <c r="E147" s="6">
        <v>4740</v>
      </c>
      <c r="F147" s="35"/>
      <c r="G147" s="36"/>
      <c r="H147" s="21" t="s">
        <v>740</v>
      </c>
      <c r="I147" s="2" t="s">
        <v>28</v>
      </c>
      <c r="J147" s="13">
        <v>45673</v>
      </c>
      <c r="K147" s="5" t="s">
        <v>749</v>
      </c>
      <c r="L147" s="2" t="s">
        <v>2</v>
      </c>
      <c r="M147" s="2" t="s">
        <v>96</v>
      </c>
      <c r="N147" s="2" t="s">
        <v>53</v>
      </c>
      <c r="O147" s="73" t="s">
        <v>204</v>
      </c>
      <c r="P147" s="2" t="s">
        <v>771</v>
      </c>
      <c r="Q147" s="67"/>
      <c r="R147" s="67"/>
      <c r="S147" s="13" t="s">
        <v>45</v>
      </c>
      <c r="T147" s="14">
        <v>0.76</v>
      </c>
      <c r="U147" s="14">
        <v>0</v>
      </c>
      <c r="V147" s="2" t="s">
        <v>777</v>
      </c>
      <c r="W147" s="28"/>
    </row>
    <row r="148" spans="1:23" ht="25.5" x14ac:dyDescent="0.25">
      <c r="A148" s="2"/>
      <c r="B148" s="37"/>
      <c r="C148" s="4" t="s">
        <v>64</v>
      </c>
      <c r="D148" s="6">
        <v>2026</v>
      </c>
      <c r="E148" s="6">
        <v>4710</v>
      </c>
      <c r="F148" s="35"/>
      <c r="G148" s="36"/>
      <c r="H148" s="21" t="s">
        <v>742</v>
      </c>
      <c r="I148" s="2" t="s">
        <v>28</v>
      </c>
      <c r="J148" s="13">
        <v>45617</v>
      </c>
      <c r="K148" s="5" t="s">
        <v>746</v>
      </c>
      <c r="L148" s="2" t="s">
        <v>2</v>
      </c>
      <c r="M148" s="2" t="s">
        <v>765</v>
      </c>
      <c r="N148" s="2" t="s">
        <v>167</v>
      </c>
      <c r="O148" s="73" t="s">
        <v>204</v>
      </c>
      <c r="P148" s="2" t="s">
        <v>771</v>
      </c>
      <c r="Q148" s="67"/>
      <c r="R148" s="67"/>
      <c r="S148" s="13" t="s">
        <v>76</v>
      </c>
      <c r="T148" s="14">
        <v>0.5</v>
      </c>
      <c r="U148" s="14">
        <v>0</v>
      </c>
      <c r="V148" s="2" t="s">
        <v>780</v>
      </c>
      <c r="W148" s="28"/>
    </row>
    <row r="149" spans="1:23" ht="25.5" x14ac:dyDescent="0.25">
      <c r="A149" s="2"/>
      <c r="B149" s="37"/>
      <c r="C149" s="4" t="s">
        <v>64</v>
      </c>
      <c r="D149" s="6">
        <v>2026</v>
      </c>
      <c r="E149" s="6">
        <v>4750</v>
      </c>
      <c r="F149" s="35"/>
      <c r="G149" s="36"/>
      <c r="H149" s="21" t="s">
        <v>755</v>
      </c>
      <c r="I149" s="68" t="s">
        <v>759</v>
      </c>
      <c r="J149" s="13"/>
      <c r="K149" s="5" t="s">
        <v>761</v>
      </c>
      <c r="L149" s="2" t="s">
        <v>2</v>
      </c>
      <c r="M149" s="2" t="s">
        <v>762</v>
      </c>
      <c r="N149" s="2" t="s">
        <v>44</v>
      </c>
      <c r="O149" s="73" t="s">
        <v>204</v>
      </c>
      <c r="P149" s="2" t="s">
        <v>771</v>
      </c>
      <c r="Q149" s="67"/>
      <c r="R149" s="67"/>
      <c r="S149" s="13" t="s">
        <v>213</v>
      </c>
      <c r="T149" s="14">
        <v>1</v>
      </c>
      <c r="U149" s="14">
        <v>0</v>
      </c>
      <c r="V149" s="2" t="s">
        <v>776</v>
      </c>
      <c r="W149" s="28"/>
    </row>
    <row r="150" spans="1:23" ht="25.5" x14ac:dyDescent="0.25">
      <c r="A150" s="2"/>
      <c r="B150" s="37"/>
      <c r="C150" s="4" t="s">
        <v>64</v>
      </c>
      <c r="D150" s="6">
        <v>2026</v>
      </c>
      <c r="E150" s="6">
        <v>4720</v>
      </c>
      <c r="F150" s="35"/>
      <c r="G150" s="36"/>
      <c r="H150" s="21" t="s">
        <v>756</v>
      </c>
      <c r="I150" s="2" t="s">
        <v>28</v>
      </c>
      <c r="J150" s="13">
        <v>45792</v>
      </c>
      <c r="K150" s="5" t="s">
        <v>757</v>
      </c>
      <c r="L150" s="2" t="s">
        <v>2</v>
      </c>
      <c r="M150" s="2" t="s">
        <v>758</v>
      </c>
      <c r="N150" s="2" t="s">
        <v>44</v>
      </c>
      <c r="O150" s="73" t="s">
        <v>204</v>
      </c>
      <c r="P150" s="2" t="s">
        <v>771</v>
      </c>
      <c r="Q150" s="67"/>
      <c r="R150" s="67"/>
      <c r="S150" s="13" t="s">
        <v>39</v>
      </c>
      <c r="T150" s="14">
        <v>0.63</v>
      </c>
      <c r="U150" s="14">
        <v>0</v>
      </c>
      <c r="V150" s="2" t="s">
        <v>645</v>
      </c>
      <c r="W150" s="28"/>
    </row>
    <row r="151" spans="1:23" ht="40.5" customHeight="1" x14ac:dyDescent="0.25">
      <c r="A151" s="2"/>
      <c r="B151" s="37"/>
      <c r="C151" s="4" t="s">
        <v>64</v>
      </c>
      <c r="D151" s="6">
        <v>2026</v>
      </c>
      <c r="E151" s="6">
        <v>4730</v>
      </c>
      <c r="F151" s="35"/>
      <c r="G151" s="36"/>
      <c r="H151" s="21" t="s">
        <v>781</v>
      </c>
      <c r="I151" s="2" t="s">
        <v>28</v>
      </c>
      <c r="J151" s="13">
        <v>45792</v>
      </c>
      <c r="K151" s="5" t="s">
        <v>782</v>
      </c>
      <c r="L151" s="2" t="s">
        <v>2</v>
      </c>
      <c r="M151" s="2" t="s">
        <v>783</v>
      </c>
      <c r="N151" s="2" t="s">
        <v>49</v>
      </c>
      <c r="O151" s="73" t="s">
        <v>204</v>
      </c>
      <c r="P151" s="2" t="s">
        <v>771</v>
      </c>
      <c r="Q151" s="67"/>
      <c r="R151" s="67"/>
      <c r="S151" s="13" t="s">
        <v>213</v>
      </c>
      <c r="T151" s="14">
        <v>0.3</v>
      </c>
      <c r="U151" s="14">
        <v>0</v>
      </c>
      <c r="V151" s="2" t="s">
        <v>4</v>
      </c>
      <c r="W151" s="28"/>
    </row>
    <row r="152" spans="1:23" ht="25.5" x14ac:dyDescent="0.25">
      <c r="A152" s="2"/>
      <c r="B152" s="37"/>
      <c r="C152" s="4" t="s">
        <v>64</v>
      </c>
      <c r="D152" s="6">
        <v>2027</v>
      </c>
      <c r="E152" s="6">
        <v>4800</v>
      </c>
      <c r="F152" s="35"/>
      <c r="G152" s="36"/>
      <c r="H152" s="21" t="s">
        <v>766</v>
      </c>
      <c r="I152" s="2" t="s">
        <v>28</v>
      </c>
      <c r="J152" s="13">
        <v>45792</v>
      </c>
      <c r="K152" s="5" t="s">
        <v>767</v>
      </c>
      <c r="L152" s="2" t="s">
        <v>2</v>
      </c>
      <c r="M152" s="2" t="s">
        <v>432</v>
      </c>
      <c r="N152" s="2" t="s">
        <v>53</v>
      </c>
      <c r="O152" s="73" t="s">
        <v>204</v>
      </c>
      <c r="P152" s="2" t="s">
        <v>771</v>
      </c>
      <c r="Q152" s="67"/>
      <c r="R152" s="67"/>
      <c r="S152" s="13" t="s">
        <v>39</v>
      </c>
      <c r="T152" s="14">
        <v>1</v>
      </c>
      <c r="U152" s="14">
        <v>0</v>
      </c>
      <c r="V152" s="2" t="s">
        <v>4</v>
      </c>
      <c r="W152" s="28"/>
    </row>
    <row r="153" spans="1:23" ht="25.5" x14ac:dyDescent="0.25">
      <c r="A153" s="2"/>
      <c r="B153" s="37"/>
      <c r="C153" s="4" t="s">
        <v>64</v>
      </c>
      <c r="D153" s="6">
        <v>2028</v>
      </c>
      <c r="E153" s="6">
        <v>5100</v>
      </c>
      <c r="F153" s="35"/>
      <c r="G153" s="36"/>
      <c r="H153" s="21" t="s">
        <v>768</v>
      </c>
      <c r="I153" s="68" t="s">
        <v>759</v>
      </c>
      <c r="J153" s="13"/>
      <c r="K153" s="5" t="s">
        <v>769</v>
      </c>
      <c r="L153" s="2" t="s">
        <v>2</v>
      </c>
      <c r="M153" s="2" t="s">
        <v>762</v>
      </c>
      <c r="N153" s="2" t="s">
        <v>770</v>
      </c>
      <c r="O153" s="73" t="s">
        <v>204</v>
      </c>
      <c r="P153" s="2" t="s">
        <v>771</v>
      </c>
      <c r="Q153" s="67"/>
      <c r="R153" s="67"/>
      <c r="S153" s="13" t="s">
        <v>39</v>
      </c>
      <c r="T153" s="14">
        <v>0.98</v>
      </c>
      <c r="U153" s="14">
        <v>0</v>
      </c>
      <c r="V153" s="2" t="s">
        <v>778</v>
      </c>
      <c r="W153" s="28"/>
    </row>
    <row r="154" spans="1:23" ht="25.5" x14ac:dyDescent="0.25">
      <c r="A154" s="2"/>
      <c r="B154" s="37"/>
      <c r="C154" s="4" t="s">
        <v>64</v>
      </c>
      <c r="D154" s="6">
        <v>2026</v>
      </c>
      <c r="E154" s="6">
        <v>4770</v>
      </c>
      <c r="F154" s="35"/>
      <c r="G154" s="36"/>
      <c r="H154" s="21" t="s">
        <v>790</v>
      </c>
      <c r="I154" s="68" t="s">
        <v>759</v>
      </c>
      <c r="J154" s="13"/>
      <c r="K154" s="5" t="s">
        <v>797</v>
      </c>
      <c r="L154" s="2" t="s">
        <v>2</v>
      </c>
      <c r="M154" s="2" t="s">
        <v>48</v>
      </c>
      <c r="N154" s="2" t="s">
        <v>167</v>
      </c>
      <c r="O154" s="73" t="s">
        <v>204</v>
      </c>
      <c r="P154" s="2" t="s">
        <v>771</v>
      </c>
      <c r="Q154" s="67"/>
      <c r="R154" s="67"/>
      <c r="S154" s="13" t="s">
        <v>76</v>
      </c>
      <c r="T154" s="14">
        <v>0.38</v>
      </c>
      <c r="U154" s="14">
        <v>0</v>
      </c>
      <c r="V154" s="2" t="s">
        <v>808</v>
      </c>
      <c r="W154" s="28" t="s">
        <v>803</v>
      </c>
    </row>
    <row r="155" spans="1:23" ht="25.5" x14ac:dyDescent="0.25">
      <c r="A155" s="2"/>
      <c r="B155" s="37"/>
      <c r="C155" s="4" t="s">
        <v>64</v>
      </c>
      <c r="D155" s="6">
        <v>2026</v>
      </c>
      <c r="E155" s="6">
        <v>4535</v>
      </c>
      <c r="F155" s="35"/>
      <c r="G155" s="36"/>
      <c r="H155" s="21" t="s">
        <v>791</v>
      </c>
      <c r="I155" s="68" t="s">
        <v>795</v>
      </c>
      <c r="J155" s="13"/>
      <c r="K155" s="5" t="s">
        <v>798</v>
      </c>
      <c r="L155" s="2" t="s">
        <v>2</v>
      </c>
      <c r="M155" s="2" t="s">
        <v>802</v>
      </c>
      <c r="N155" s="2" t="s">
        <v>234</v>
      </c>
      <c r="O155" s="73" t="s">
        <v>204</v>
      </c>
      <c r="P155" s="2" t="s">
        <v>771</v>
      </c>
      <c r="Q155" s="67"/>
      <c r="R155" s="67"/>
      <c r="S155" s="13" t="s">
        <v>54</v>
      </c>
      <c r="T155" s="14">
        <v>0.69</v>
      </c>
      <c r="U155" s="14">
        <v>0.21</v>
      </c>
      <c r="V155" s="2" t="s">
        <v>809</v>
      </c>
      <c r="W155" s="28" t="s">
        <v>806</v>
      </c>
    </row>
    <row r="156" spans="1:23" ht="25.5" x14ac:dyDescent="0.25">
      <c r="A156" s="2"/>
      <c r="B156" s="37"/>
      <c r="C156" s="4" t="s">
        <v>64</v>
      </c>
      <c r="D156" s="6">
        <v>2026</v>
      </c>
      <c r="E156" s="6">
        <v>4760</v>
      </c>
      <c r="F156" s="35"/>
      <c r="G156" s="36"/>
      <c r="H156" s="21" t="s">
        <v>792</v>
      </c>
      <c r="I156" s="68" t="s">
        <v>759</v>
      </c>
      <c r="J156" s="13"/>
      <c r="K156" s="5" t="s">
        <v>799</v>
      </c>
      <c r="L156" s="2" t="s">
        <v>2</v>
      </c>
      <c r="M156" s="2" t="s">
        <v>48</v>
      </c>
      <c r="N156" s="2" t="s">
        <v>256</v>
      </c>
      <c r="O156" s="73" t="s">
        <v>204</v>
      </c>
      <c r="P156" s="2" t="s">
        <v>771</v>
      </c>
      <c r="Q156" s="67"/>
      <c r="R156" s="67"/>
      <c r="S156" s="13" t="s">
        <v>213</v>
      </c>
      <c r="T156" s="14">
        <v>0.49</v>
      </c>
      <c r="U156" s="14">
        <v>0</v>
      </c>
      <c r="V156" s="2" t="s">
        <v>775</v>
      </c>
      <c r="W156" s="28" t="s">
        <v>807</v>
      </c>
    </row>
    <row r="157" spans="1:23" ht="25.5" x14ac:dyDescent="0.25">
      <c r="A157" s="2"/>
      <c r="B157" s="37"/>
      <c r="C157" s="4" t="s">
        <v>64</v>
      </c>
      <c r="D157" s="6">
        <v>2025</v>
      </c>
      <c r="E157" s="6">
        <v>4570</v>
      </c>
      <c r="F157" s="35"/>
      <c r="G157" s="36"/>
      <c r="H157" s="21" t="s">
        <v>793</v>
      </c>
      <c r="I157" s="68" t="s">
        <v>796</v>
      </c>
      <c r="J157" s="13"/>
      <c r="K157" s="5" t="s">
        <v>800</v>
      </c>
      <c r="L157" s="2" t="s">
        <v>2</v>
      </c>
      <c r="M157" s="2" t="s">
        <v>758</v>
      </c>
      <c r="N157" s="2" t="s">
        <v>38</v>
      </c>
      <c r="O157" s="73" t="s">
        <v>204</v>
      </c>
      <c r="P157" s="2" t="s">
        <v>771</v>
      </c>
      <c r="Q157" s="67"/>
      <c r="R157" s="67"/>
      <c r="S157" s="13" t="s">
        <v>172</v>
      </c>
      <c r="T157" s="14">
        <v>0.93</v>
      </c>
      <c r="U157" s="14">
        <v>0</v>
      </c>
      <c r="V157" s="2" t="s">
        <v>4</v>
      </c>
      <c r="W157" s="28" t="s">
        <v>804</v>
      </c>
    </row>
    <row r="158" spans="1:23" ht="25.5" x14ac:dyDescent="0.25">
      <c r="A158" s="2"/>
      <c r="B158" s="37"/>
      <c r="C158" s="4" t="s">
        <v>64</v>
      </c>
      <c r="D158" s="6">
        <v>2026</v>
      </c>
      <c r="E158" s="6">
        <v>4780</v>
      </c>
      <c r="F158" s="35"/>
      <c r="G158" s="36"/>
      <c r="H158" s="21" t="s">
        <v>794</v>
      </c>
      <c r="I158" s="68" t="s">
        <v>796</v>
      </c>
      <c r="J158" s="13"/>
      <c r="K158" s="5" t="s">
        <v>801</v>
      </c>
      <c r="L158" s="2" t="s">
        <v>2</v>
      </c>
      <c r="M158" s="2" t="s">
        <v>371</v>
      </c>
      <c r="N158" s="2" t="s">
        <v>61</v>
      </c>
      <c r="O158" s="73" t="s">
        <v>204</v>
      </c>
      <c r="P158" s="2" t="s">
        <v>771</v>
      </c>
      <c r="Q158" s="67"/>
      <c r="R158" s="67"/>
      <c r="S158" s="13" t="s">
        <v>39</v>
      </c>
      <c r="T158" s="14">
        <v>0.87</v>
      </c>
      <c r="U158" s="14">
        <v>0</v>
      </c>
      <c r="V158" s="2" t="s">
        <v>632</v>
      </c>
      <c r="W158" s="28" t="s">
        <v>805</v>
      </c>
    </row>
  </sheetData>
  <autoFilter ref="C3:V158" xr:uid="{497C267C-23B4-4574-AB21-8475F518D903}">
    <filterColumn colId="9">
      <filters>
        <filter val="Not Started"/>
        <filter val="On Hold"/>
      </filters>
    </filterColumn>
  </autoFilter>
  <sortState xmlns:xlrd2="http://schemas.microsoft.com/office/spreadsheetml/2017/richdata2" ref="C138:V153">
    <sortCondition ref="C138:C153"/>
    <sortCondition ref="D138:D153"/>
  </sortState>
  <phoneticPr fontId="12" type="noConversion"/>
  <conditionalFormatting sqref="A5:A25">
    <cfRule type="containsText" dxfId="11" priority="16" operator="containsText" text="Pending">
      <formula>NOT(ISERROR(SEARCH("Pending",A5)))</formula>
    </cfRule>
  </conditionalFormatting>
  <conditionalFormatting sqref="A28:A98">
    <cfRule type="containsText" dxfId="10" priority="15" operator="containsText" text="Pending">
      <formula>NOT(ISERROR(SEARCH("Pending",A28)))</formula>
    </cfRule>
  </conditionalFormatting>
  <conditionalFormatting sqref="A102:A158">
    <cfRule type="containsText" dxfId="9" priority="5" operator="containsText" text="Pending">
      <formula>NOT(ISERROR(SEARCH("Pending",A102)))</formula>
    </cfRule>
  </conditionalFormatting>
  <conditionalFormatting sqref="B4:B158">
    <cfRule type="containsText" dxfId="8" priority="14" operator="containsText" text="Pending">
      <formula>NOT(ISERROR(SEARCH("Pending",B4)))</formula>
    </cfRule>
  </conditionalFormatting>
  <conditionalFormatting sqref="I4:J153">
    <cfRule type="containsText" dxfId="7" priority="4" operator="containsText" text="Pending">
      <formula>NOT(ISERROR(SEARCH("Pending",I4)))</formula>
    </cfRule>
  </conditionalFormatting>
  <conditionalFormatting sqref="I155:J155 J154 I157:J158 J156">
    <cfRule type="containsText" dxfId="2" priority="3" operator="containsText" text="Pending">
      <formula>NOT(ISERROR(SEARCH("Pending",I154)))</formula>
    </cfRule>
  </conditionalFormatting>
  <conditionalFormatting sqref="I154">
    <cfRule type="containsText" dxfId="1" priority="2" operator="containsText" text="Pending">
      <formula>NOT(ISERROR(SEARCH("Pending",I154)))</formula>
    </cfRule>
  </conditionalFormatting>
  <conditionalFormatting sqref="I156">
    <cfRule type="containsText" dxfId="0" priority="1" operator="containsText" text="Pending">
      <formula>NOT(ISERROR(SEARCH("Pending",I156)))</formula>
    </cfRule>
  </conditionalFormatting>
  <dataValidations count="11">
    <dataValidation type="list" allowBlank="1" showInputMessage="1" showErrorMessage="1" sqref="G117 G4:G88" xr:uid="{BF1A9AF3-0B5A-4429-9445-7AD41AD8A709}">
      <formula1>"1 - High,2 - Medium,3 - Low"</formula1>
    </dataValidation>
    <dataValidation type="list" allowBlank="1" showInputMessage="1" showErrorMessage="1" sqref="L121:L123 L125 L97 L99:L100 L127:L129 L78:L92 L4:L76 L95" xr:uid="{7075CF5B-B669-422A-819A-956A78B5D9E7}">
      <formula1>"Not Started,Initiation,Planning,Execution,Closing,Complete,On Hold,Canceled,Deleted"</formula1>
    </dataValidation>
    <dataValidation type="list" allowBlank="1" showInputMessage="1" showErrorMessage="1" sqref="I4:I31 I50:I54 I44:I48 I33:I40 I42" xr:uid="{F63DD3B8-704D-4758-B8A7-D5C69FA94437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D4:D17 D19:D43 D67:D76 D46:D56 D58:D65 D121 D127:D128" xr:uid="{8202CE45-1806-48BF-9941-5E238DEBCD58}">
      <formula1>"2011,2012,2013,2014,2015,2016,2017,2018,2019,2020,2021,2022,2023"</formula1>
    </dataValidation>
    <dataValidation type="list" allowBlank="1" showInputMessage="1" showErrorMessage="1" sqref="C11:C12 C48:C52 C31:C32 C4:C8 C35:C46 C14:C29 C121 C57:C92 C54 C108 C110:C112" xr:uid="{B4FBFAE4-8FC0-4C87-8BC7-6FDD00EE11AD}">
      <formula1>"Revision Requests,Business Strategy,Efficiencies / Enhancements,Regulatory,Technical Foundation"</formula1>
    </dataValidation>
    <dataValidation type="list" allowBlank="1" showInputMessage="1" showErrorMessage="1" sqref="C9:C10" xr:uid="{354D52CD-4745-4184-9BCF-984592E23C59}">
      <formula1>"Business Strategy,Efficiencies / Enhancements,Regulatory,Securitization,Technical Foundation"</formula1>
    </dataValidation>
    <dataValidation type="list" allowBlank="1" showInputMessage="1" showErrorMessage="1" sqref="C13 C33:C34 C30 C47 C53 C55:C56" xr:uid="{44F81B98-E7DC-4EAA-806B-9BA4B20D97F0}">
      <formula1>"Business Strategy,Efficiencies / Enhancements,Regulatory,Technical Foundation"</formula1>
    </dataValidation>
    <dataValidation type="list" allowBlank="1" showInputMessage="1" showErrorMessage="1" sqref="F117 F26:F42 F11 F14:F22 F24 F55:F74 F76:F88" xr:uid="{A9FDCFED-E4B8-4BA6-A46A-A87334060809}">
      <formula1>"1 - Regulatory,2 - High Priority,3 - Consider When Resources are Available,4 - Consider When Efficiences Exist With Another Effort,5 - Dependent on Other Project,9 - No Action Needed"</formula1>
    </dataValidation>
    <dataValidation type="list" allowBlank="1" showInputMessage="1" showErrorMessage="1" sqref="I88:I131 I43 I55:I56 I58:I86 I135 I49 I138:I147" xr:uid="{53F091A9-5C64-4A61-90DE-B7F76ECCBEF0}">
      <formula1>"Pending TAC Approval, Pending PUCT Approval, PPL"</formula1>
    </dataValidation>
    <dataValidation type="list" allowBlank="1" showInputMessage="1" showErrorMessage="1" sqref="D66" xr:uid="{6680DBC7-924C-4077-8649-91D2C74EFB11}">
      <formula1>"2011,2012,2013,2014,2015,2016,2017,2018,2019,2020,2021,2022,2023,2024,2025"</formula1>
    </dataValidation>
    <dataValidation type="list" allowBlank="1" showInputMessage="1" showErrorMessage="1" sqref="O4:O158" xr:uid="{E926A651-F9FF-400B-A617-BBF103AB8CDA}">
      <formula1>"1-Critical,2-High,3-Medium,4-Remove,N/A,TBD"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EE9-9A07-4377-A3A1-50811394CC36}">
  <sheetPr>
    <tabColor rgb="FF92D050"/>
  </sheetPr>
  <dimension ref="A1:T24"/>
  <sheetViews>
    <sheetView workbookViewId="0">
      <selection activeCell="N2" sqref="N2"/>
    </sheetView>
  </sheetViews>
  <sheetFormatPr defaultRowHeight="15" x14ac:dyDescent="0.25"/>
  <cols>
    <col min="1" max="1" width="12.7109375" customWidth="1"/>
    <col min="2" max="2" width="5.42578125" customWidth="1"/>
    <col min="4" max="4" width="31.7109375" customWidth="1"/>
    <col min="5" max="5" width="6.5703125" customWidth="1"/>
    <col min="7" max="7" width="8.85546875" customWidth="1"/>
    <col min="8" max="8" width="7.7109375" customWidth="1"/>
    <col min="11" max="11" width="8.28515625" customWidth="1"/>
  </cols>
  <sheetData>
    <row r="1" spans="1:20" ht="36" customHeight="1" x14ac:dyDescent="0.25">
      <c r="A1" s="72" t="s">
        <v>725</v>
      </c>
      <c r="B1" s="72"/>
      <c r="D1" s="70" t="s">
        <v>726</v>
      </c>
      <c r="E1" s="70"/>
      <c r="G1" s="70" t="s">
        <v>730</v>
      </c>
      <c r="H1" s="70"/>
      <c r="J1" s="70" t="s">
        <v>731</v>
      </c>
      <c r="K1" s="70"/>
      <c r="M1" s="70" t="s">
        <v>732</v>
      </c>
      <c r="N1" s="70"/>
      <c r="P1" s="70" t="s">
        <v>785</v>
      </c>
      <c r="Q1" s="70"/>
      <c r="S1" s="71" t="s">
        <v>786</v>
      </c>
      <c r="T1" s="71"/>
    </row>
    <row r="2" spans="1:20" x14ac:dyDescent="0.25">
      <c r="A2" s="53" t="s">
        <v>0</v>
      </c>
      <c r="B2" s="54">
        <f>COUNTIF('Recent Revision Requests'!L$4:L$999,A2)</f>
        <v>76</v>
      </c>
      <c r="D2" s="53" t="s">
        <v>676</v>
      </c>
      <c r="E2" s="59">
        <f>COUNTIF('Recent Revision Requests'!Q$4:Q$999,D2)</f>
        <v>53</v>
      </c>
      <c r="G2" s="60">
        <v>2017</v>
      </c>
      <c r="H2" s="59">
        <f>COUNTIF('Recent Revision Requests'!D$4:D$999,G2)</f>
        <v>2</v>
      </c>
      <c r="J2" s="60">
        <v>2017</v>
      </c>
      <c r="K2" s="59">
        <f>COUNTIFS('Recent Revision Requests'!L$4:L$999,A$2,'Recent Revision Requests'!D$4:D$999,J2)</f>
        <v>2</v>
      </c>
      <c r="M2" s="60">
        <v>2017</v>
      </c>
      <c r="N2" s="59">
        <f>COUNTIFS('Recent Revision Requests'!L$4:L$999,"On Hold",'Recent Revision Requests'!D$4:D$999,M2)+COUNTIFS('Recent Revision Requests'!L$4:L$999,"Not Started",'Recent Revision Requests'!D$4:D$999,M2)</f>
        <v>0</v>
      </c>
      <c r="P2" s="60">
        <v>2017</v>
      </c>
      <c r="Q2" s="59">
        <f>COUNTIFS('Recent Revision Requests'!L$4:L$999,"Not Started",'Recent Revision Requests'!D$4:D$999,P2)</f>
        <v>0</v>
      </c>
      <c r="S2" s="60">
        <v>2017</v>
      </c>
      <c r="T2" s="59">
        <f>COUNTIFS('Recent Revision Requests'!L$4:L$999,"Not Started",'Recent Revision Requests'!D$4:D$999,S2,'Recent Revision Requests'!V$4:V$999,"ERCOT")</f>
        <v>0</v>
      </c>
    </row>
    <row r="3" spans="1:20" x14ac:dyDescent="0.25">
      <c r="A3" s="55" t="s">
        <v>155</v>
      </c>
      <c r="B3" s="56">
        <f>COUNTIF('Recent Revision Requests'!L$4:L$999,A3)</f>
        <v>11</v>
      </c>
      <c r="D3" s="55" t="s">
        <v>675</v>
      </c>
      <c r="E3" s="56">
        <f>COUNTIF('Recent Revision Requests'!Q$4:Q$999,D3)</f>
        <v>18</v>
      </c>
      <c r="G3" s="61">
        <v>2018</v>
      </c>
      <c r="H3" s="56">
        <f>COUNTIF('Recent Revision Requests'!D$4:D$999,G3)</f>
        <v>1</v>
      </c>
      <c r="J3" s="61">
        <v>2018</v>
      </c>
      <c r="K3" s="56">
        <f>COUNTIFS('Recent Revision Requests'!L$4:L$999,A$2,'Recent Revision Requests'!D$4:D$999,J3)</f>
        <v>0</v>
      </c>
      <c r="M3" s="61">
        <v>2018</v>
      </c>
      <c r="N3" s="56">
        <f>COUNTIFS('Recent Revision Requests'!L$4:L$999,"On Hold",'Recent Revision Requests'!D$4:D$999,M3)+COUNTIFS('Recent Revision Requests'!L$4:L$999,"Not Started",'Recent Revision Requests'!D$4:D$999,M3)</f>
        <v>1</v>
      </c>
      <c r="P3" s="61">
        <v>2018</v>
      </c>
      <c r="Q3" s="56">
        <f>COUNTIFS('Recent Revision Requests'!L$4:L$999,"Not Started",'Recent Revision Requests'!D$4:D$999,P3)</f>
        <v>1</v>
      </c>
      <c r="S3" s="61">
        <v>2018</v>
      </c>
      <c r="T3" s="56">
        <f>COUNTIFS('Recent Revision Requests'!L$4:L$999,"Not Started",'Recent Revision Requests'!D$4:D$999,S3,'Recent Revision Requests'!V$4:V$999,"ERCOT")</f>
        <v>0</v>
      </c>
    </row>
    <row r="4" spans="1:20" x14ac:dyDescent="0.25">
      <c r="A4" s="55" t="s">
        <v>161</v>
      </c>
      <c r="B4" s="56">
        <f>COUNTIF('Recent Revision Requests'!L$4:L$999,A4)</f>
        <v>2</v>
      </c>
      <c r="D4" s="55" t="s">
        <v>727</v>
      </c>
      <c r="E4" s="56">
        <f>COUNTIF('Recent Revision Requests'!Q$4:Q$999,D4)</f>
        <v>24</v>
      </c>
      <c r="G4" s="61">
        <v>2019</v>
      </c>
      <c r="H4" s="56">
        <f>COUNTIF('Recent Revision Requests'!D$4:D$999,G4)</f>
        <v>12</v>
      </c>
      <c r="J4" s="61">
        <v>2019</v>
      </c>
      <c r="K4" s="56">
        <f>COUNTIFS('Recent Revision Requests'!L$4:L$999,A$2,'Recent Revision Requests'!D$4:D$999,J4)</f>
        <v>6</v>
      </c>
      <c r="M4" s="61">
        <v>2019</v>
      </c>
      <c r="N4" s="56">
        <f>COUNTIFS('Recent Revision Requests'!L$4:L$999,"On Hold",'Recent Revision Requests'!D$4:D$999,M4)+COUNTIFS('Recent Revision Requests'!L$4:L$999,"Not Started",'Recent Revision Requests'!D$4:D$999,M4)</f>
        <v>5</v>
      </c>
      <c r="P4" s="61">
        <v>2019</v>
      </c>
      <c r="Q4" s="56">
        <f>COUNTIFS('Recent Revision Requests'!L$4:L$999,"Not Started",'Recent Revision Requests'!D$4:D$999,P4)</f>
        <v>1</v>
      </c>
      <c r="S4" s="61">
        <v>2019</v>
      </c>
      <c r="T4" s="56">
        <f>COUNTIFS('Recent Revision Requests'!L$4:L$999,"Not Started",'Recent Revision Requests'!D$4:D$999,S4,'Recent Revision Requests'!V$4:V$999,"ERCOT")</f>
        <v>1</v>
      </c>
    </row>
    <row r="5" spans="1:20" x14ac:dyDescent="0.25">
      <c r="A5" s="55" t="s">
        <v>1</v>
      </c>
      <c r="B5" s="63">
        <f>COUNTIF('Recent Revision Requests'!L$4:L$999,A5)</f>
        <v>10</v>
      </c>
      <c r="D5" s="55" t="s">
        <v>728</v>
      </c>
      <c r="E5" s="56">
        <f>COUNTIF('Recent Revision Requests'!Q$4:Q$999,D5)</f>
        <v>14</v>
      </c>
      <c r="G5" s="61">
        <v>2020</v>
      </c>
      <c r="H5" s="56">
        <f>COUNTIF('Recent Revision Requests'!D$4:D$999,G5)</f>
        <v>36</v>
      </c>
      <c r="J5" s="61">
        <v>2020</v>
      </c>
      <c r="K5" s="56">
        <f>COUNTIFS('Recent Revision Requests'!L$4:L$999,A$2,'Recent Revision Requests'!D$4:D$999,J5)</f>
        <v>17</v>
      </c>
      <c r="M5" s="61">
        <v>2020</v>
      </c>
      <c r="N5" s="56">
        <f>COUNTIFS('Recent Revision Requests'!L$4:L$999,"On Hold",'Recent Revision Requests'!D$4:D$999,M5)+COUNTIFS('Recent Revision Requests'!L$4:L$999,"Not Started",'Recent Revision Requests'!D$4:D$999,M5)</f>
        <v>14</v>
      </c>
      <c r="P5" s="61">
        <v>2020</v>
      </c>
      <c r="Q5" s="56">
        <f>COUNTIFS('Recent Revision Requests'!L$4:L$999,"Not Started",'Recent Revision Requests'!D$4:D$999,P5)</f>
        <v>10</v>
      </c>
      <c r="S5" s="61">
        <v>2020</v>
      </c>
      <c r="T5" s="56">
        <f>COUNTIFS('Recent Revision Requests'!L$4:L$999,"Not Started",'Recent Revision Requests'!D$4:D$999,S5,'Recent Revision Requests'!V$4:V$999,"ERCOT")</f>
        <v>5</v>
      </c>
    </row>
    <row r="6" spans="1:20" x14ac:dyDescent="0.25">
      <c r="A6" s="55" t="s">
        <v>2</v>
      </c>
      <c r="B6" s="63">
        <f>COUNTIF('Recent Revision Requests'!L$4:L$999,A6)</f>
        <v>56</v>
      </c>
      <c r="D6" s="55" t="s">
        <v>665</v>
      </c>
      <c r="E6" s="56">
        <f>COUNTIF('Recent Revision Requests'!Q$4:Q$999,D6)</f>
        <v>2</v>
      </c>
      <c r="G6" s="61">
        <v>2021</v>
      </c>
      <c r="H6" s="56">
        <f>COUNTIF('Recent Revision Requests'!D$4:D$999,G6)</f>
        <v>21</v>
      </c>
      <c r="J6" s="61">
        <v>2021</v>
      </c>
      <c r="K6" s="56">
        <f>COUNTIFS('Recent Revision Requests'!L$4:L$999,A$2,'Recent Revision Requests'!D$4:D$999,J6)</f>
        <v>13</v>
      </c>
      <c r="M6" s="61">
        <v>2021</v>
      </c>
      <c r="N6" s="56">
        <f>COUNTIFS('Recent Revision Requests'!L$4:L$999,"On Hold",'Recent Revision Requests'!D$4:D$999,M6)+COUNTIFS('Recent Revision Requests'!L$4:L$999,"Not Started",'Recent Revision Requests'!D$4:D$999,M6)</f>
        <v>6</v>
      </c>
      <c r="P6" s="61">
        <v>2021</v>
      </c>
      <c r="Q6" s="56">
        <f>COUNTIFS('Recent Revision Requests'!L$4:L$999,"Not Started",'Recent Revision Requests'!D$4:D$999,P6)</f>
        <v>6</v>
      </c>
      <c r="S6" s="61">
        <v>2021</v>
      </c>
      <c r="T6" s="56">
        <f>COUNTIFS('Recent Revision Requests'!L$4:L$999,"Not Started",'Recent Revision Requests'!D$4:D$999,S6,'Recent Revision Requests'!V$4:V$999,"ERCOT")</f>
        <v>4</v>
      </c>
    </row>
    <row r="7" spans="1:20" x14ac:dyDescent="0.25">
      <c r="A7" s="55"/>
      <c r="B7" s="56"/>
      <c r="D7" s="55" t="s">
        <v>666</v>
      </c>
      <c r="E7" s="56">
        <f>COUNTIF('Recent Revision Requests'!Q$4:Q$999,D7)</f>
        <v>23</v>
      </c>
      <c r="G7" s="61">
        <v>2022</v>
      </c>
      <c r="H7" s="56">
        <f>COUNTIF('Recent Revision Requests'!D$4:D$999,G7)</f>
        <v>23</v>
      </c>
      <c r="J7" s="61">
        <v>2022</v>
      </c>
      <c r="K7" s="56">
        <f>COUNTIFS('Recent Revision Requests'!L$4:L$999,A$2,'Recent Revision Requests'!D$4:D$999,J7)</f>
        <v>15</v>
      </c>
      <c r="M7" s="61">
        <v>2022</v>
      </c>
      <c r="N7" s="56">
        <f>COUNTIFS('Recent Revision Requests'!L$4:L$999,"On Hold",'Recent Revision Requests'!D$4:D$999,M7)+COUNTIFS('Recent Revision Requests'!L$4:L$999,"Not Started",'Recent Revision Requests'!D$4:D$999,M7)</f>
        <v>7</v>
      </c>
      <c r="P7" s="61">
        <v>2022</v>
      </c>
      <c r="Q7" s="56">
        <f>COUNTIFS('Recent Revision Requests'!L$4:L$999,"Not Started",'Recent Revision Requests'!D$4:D$999,P7)</f>
        <v>6</v>
      </c>
      <c r="S7" s="61">
        <v>2022</v>
      </c>
      <c r="T7" s="56">
        <f>COUNTIFS('Recent Revision Requests'!L$4:L$999,"Not Started",'Recent Revision Requests'!D$4:D$999,S7,'Recent Revision Requests'!V$4:V$999,"ERCOT")</f>
        <v>4</v>
      </c>
    </row>
    <row r="8" spans="1:20" x14ac:dyDescent="0.25">
      <c r="A8" s="55"/>
      <c r="B8" s="56"/>
      <c r="D8" s="55" t="s">
        <v>729</v>
      </c>
      <c r="E8" s="56">
        <f>COUNTBLANK('Recent Revision Requests'!Q$4:Q$158)</f>
        <v>21</v>
      </c>
      <c r="G8" s="61">
        <v>2023</v>
      </c>
      <c r="H8" s="56">
        <f>COUNTIF('Recent Revision Requests'!D$4:D$999,G8)</f>
        <v>19</v>
      </c>
      <c r="J8" s="61">
        <v>2023</v>
      </c>
      <c r="K8" s="56">
        <f>COUNTIFS('Recent Revision Requests'!L$4:L$999,A$2,'Recent Revision Requests'!D$4:D$999,J8)</f>
        <v>16</v>
      </c>
      <c r="M8" s="61">
        <v>2023</v>
      </c>
      <c r="N8" s="56">
        <f>COUNTIFS('Recent Revision Requests'!L$4:L$999,"On Hold",'Recent Revision Requests'!D$4:D$999,M8)+COUNTIFS('Recent Revision Requests'!L$4:L$999,"Not Started",'Recent Revision Requests'!D$4:D$999,M8)</f>
        <v>2</v>
      </c>
      <c r="P8" s="61">
        <v>2023</v>
      </c>
      <c r="Q8" s="56">
        <f>COUNTIFS('Recent Revision Requests'!L$4:L$999,"Not Started",'Recent Revision Requests'!D$4:D$999,P8)</f>
        <v>2</v>
      </c>
      <c r="S8" s="61">
        <v>2023</v>
      </c>
      <c r="T8" s="56">
        <f>COUNTIFS('Recent Revision Requests'!L$4:L$999,"Not Started",'Recent Revision Requests'!D$4:D$999,S8,'Recent Revision Requests'!V$4:V$999,"ERCOT")</f>
        <v>1</v>
      </c>
    </row>
    <row r="9" spans="1:20" x14ac:dyDescent="0.25">
      <c r="A9" s="55"/>
      <c r="B9" s="56"/>
      <c r="D9" s="55"/>
      <c r="E9" s="56"/>
      <c r="G9" s="61">
        <v>2024</v>
      </c>
      <c r="H9" s="56">
        <f>COUNTIF('Recent Revision Requests'!D$4:D$999,G9)</f>
        <v>15</v>
      </c>
      <c r="J9" s="61">
        <v>2024</v>
      </c>
      <c r="K9" s="56">
        <f>COUNTIFS('Recent Revision Requests'!L$4:L$999,A$2,'Recent Revision Requests'!D$4:D$999,J9)</f>
        <v>5</v>
      </c>
      <c r="M9" s="61">
        <v>2024</v>
      </c>
      <c r="N9" s="56">
        <f>COUNTIFS('Recent Revision Requests'!L$4:L$999,"On Hold",'Recent Revision Requests'!D$4:D$999,M9)+COUNTIFS('Recent Revision Requests'!L$4:L$999,"Not Started",'Recent Revision Requests'!D$4:D$999,M9)</f>
        <v>9</v>
      </c>
      <c r="P9" s="61">
        <v>2024</v>
      </c>
      <c r="Q9" s="56">
        <f>COUNTIFS('Recent Revision Requests'!L$4:L$999,"Not Started",'Recent Revision Requests'!D$4:D$999,P9)</f>
        <v>8</v>
      </c>
      <c r="S9" s="61">
        <v>2024</v>
      </c>
      <c r="T9" s="56">
        <f>COUNTIFS('Recent Revision Requests'!L$4:L$999,"Not Started",'Recent Revision Requests'!D$4:D$999,S9,'Recent Revision Requests'!V$4:V$999,"ERCOT")</f>
        <v>5</v>
      </c>
    </row>
    <row r="10" spans="1:20" ht="15.75" thickBot="1" x14ac:dyDescent="0.3">
      <c r="A10" s="55"/>
      <c r="B10" s="56"/>
      <c r="D10" s="55"/>
      <c r="E10" s="56"/>
      <c r="G10" s="61">
        <v>2025</v>
      </c>
      <c r="H10" s="56">
        <f>COUNTIF('Recent Revision Requests'!D$4:D$999,G10)</f>
        <v>11</v>
      </c>
      <c r="J10" s="61">
        <v>2025</v>
      </c>
      <c r="K10" s="56">
        <f>COUNTIFS('Recent Revision Requests'!L$4:L$999,A$2,'Recent Revision Requests'!D$4:D$999,J10)</f>
        <v>1</v>
      </c>
      <c r="M10" s="65">
        <v>2025</v>
      </c>
      <c r="N10" s="66">
        <f>COUNTIFS('Recent Revision Requests'!L$4:L$999,"On Hold",'Recent Revision Requests'!D$4:D$999,M10)+COUNTIFS('Recent Revision Requests'!L$4:L$999,"Not Started",'Recent Revision Requests'!D$4:D$999,M10)</f>
        <v>8</v>
      </c>
      <c r="P10" s="65">
        <v>2025</v>
      </c>
      <c r="Q10" s="66">
        <f>COUNTIFS('Recent Revision Requests'!L$4:L$999,"Not Started",'Recent Revision Requests'!D$4:D$999,P10)</f>
        <v>8</v>
      </c>
      <c r="S10" s="65">
        <v>2025</v>
      </c>
      <c r="T10" s="66">
        <f>COUNTIFS('Recent Revision Requests'!L$4:L$999,"Not Started",'Recent Revision Requests'!D$4:D$999,S10,'Recent Revision Requests'!V$4:V$999,"ERCOT")</f>
        <v>3</v>
      </c>
    </row>
    <row r="11" spans="1:20" x14ac:dyDescent="0.25">
      <c r="A11" s="55"/>
      <c r="B11" s="56"/>
      <c r="D11" s="55"/>
      <c r="E11" s="56"/>
      <c r="G11" s="61">
        <v>2026</v>
      </c>
      <c r="H11" s="56">
        <f>COUNTIF('Recent Revision Requests'!D$4:D$999,G11)</f>
        <v>11</v>
      </c>
      <c r="J11" s="61">
        <v>2026</v>
      </c>
      <c r="K11" s="56">
        <f>COUNTIFS('Recent Revision Requests'!L$4:L$999,A$2,'Recent Revision Requests'!D$4:D$999,J11)</f>
        <v>0</v>
      </c>
      <c r="M11" s="61">
        <v>2026</v>
      </c>
      <c r="N11" s="56">
        <f>COUNTIFS('Recent Revision Requests'!L$4:L$999,"On Hold",'Recent Revision Requests'!D$4:D$999,M11)+COUNTIFS('Recent Revision Requests'!L$4:L$999,"Not Started",'Recent Revision Requests'!D$4:D$999,M11)</f>
        <v>11</v>
      </c>
      <c r="P11" s="61">
        <v>2026</v>
      </c>
      <c r="Q11" s="56">
        <f>COUNTIFS('Recent Revision Requests'!L$4:L$999,"Not Started",'Recent Revision Requests'!D$4:D$999,P11)</f>
        <v>11</v>
      </c>
      <c r="S11" s="61">
        <v>2026</v>
      </c>
      <c r="T11" s="56">
        <f>COUNTIFS('Recent Revision Requests'!L$4:L$999,"Not Started",'Recent Revision Requests'!D$4:D$999,S11,'Recent Revision Requests'!V$4:V$999,"ERCOT")</f>
        <v>3</v>
      </c>
    </row>
    <row r="12" spans="1:20" x14ac:dyDescent="0.25">
      <c r="A12" s="55"/>
      <c r="B12" s="56"/>
      <c r="D12" s="55"/>
      <c r="E12" s="56"/>
      <c r="G12" s="61">
        <v>2027</v>
      </c>
      <c r="H12" s="56">
        <f>COUNTIF('Recent Revision Requests'!D$4:D$999,G12)</f>
        <v>1</v>
      </c>
      <c r="J12" s="61">
        <v>2027</v>
      </c>
      <c r="K12" s="56">
        <f>COUNTIFS('Recent Revision Requests'!L$4:L$999,A$2,'Recent Revision Requests'!D$4:D$999,J12)</f>
        <v>0</v>
      </c>
      <c r="M12" s="61">
        <v>2027</v>
      </c>
      <c r="N12" s="56">
        <f>COUNTIFS('Recent Revision Requests'!L$4:L$999,"On Hold",'Recent Revision Requests'!D$4:D$999,M12)+COUNTIFS('Recent Revision Requests'!L$4:L$999,"Not Started",'Recent Revision Requests'!D$4:D$999,M12)</f>
        <v>1</v>
      </c>
      <c r="P12" s="61">
        <v>2027</v>
      </c>
      <c r="Q12" s="56">
        <f>COUNTIFS('Recent Revision Requests'!L$4:L$999,"Not Started",'Recent Revision Requests'!D$4:D$999,P12)</f>
        <v>1</v>
      </c>
      <c r="S12" s="61">
        <v>2027</v>
      </c>
      <c r="T12" s="56">
        <f>COUNTIFS('Recent Revision Requests'!L$4:L$999,"Not Started",'Recent Revision Requests'!D$4:D$999,S12,'Recent Revision Requests'!V$4:V$999,"ERCOT")</f>
        <v>1</v>
      </c>
    </row>
    <row r="13" spans="1:20" x14ac:dyDescent="0.25">
      <c r="A13" s="55"/>
      <c r="B13" s="56"/>
      <c r="D13" s="55"/>
      <c r="E13" s="56"/>
      <c r="G13" s="61">
        <v>2028</v>
      </c>
      <c r="H13" s="56">
        <f>COUNTIF('Recent Revision Requests'!D$4:D$999,G13)</f>
        <v>1</v>
      </c>
      <c r="J13" s="61">
        <v>2028</v>
      </c>
      <c r="K13" s="56">
        <f>COUNTIFS('Recent Revision Requests'!L$4:L$999,A$2,'Recent Revision Requests'!D$4:D$999,J13)</f>
        <v>0</v>
      </c>
      <c r="M13" s="61">
        <v>2028</v>
      </c>
      <c r="N13" s="56">
        <f>COUNTIFS('Recent Revision Requests'!L$4:L$999,"On Hold",'Recent Revision Requests'!D$4:D$999,M13)+COUNTIFS('Recent Revision Requests'!L$4:L$999,"Not Started",'Recent Revision Requests'!D$4:D$999,M13)</f>
        <v>1</v>
      </c>
      <c r="P13" s="61">
        <v>2028</v>
      </c>
      <c r="Q13" s="56">
        <f>COUNTIFS('Recent Revision Requests'!L$4:L$999,"Not Started",'Recent Revision Requests'!D$4:D$999,P13)</f>
        <v>1</v>
      </c>
      <c r="S13" s="61">
        <v>2028</v>
      </c>
      <c r="T13" s="56">
        <f>COUNTIFS('Recent Revision Requests'!L$4:L$999,"Not Started",'Recent Revision Requests'!D$4:D$999,S13,'Recent Revision Requests'!V$4:V$999,"ERCOT")</f>
        <v>0</v>
      </c>
    </row>
    <row r="14" spans="1:20" x14ac:dyDescent="0.25">
      <c r="A14" s="55"/>
      <c r="B14" s="56"/>
      <c r="D14" s="55"/>
      <c r="E14" s="56"/>
      <c r="G14" s="61" t="s">
        <v>32</v>
      </c>
      <c r="H14" s="56">
        <f>COUNTIF('Recent Revision Requests'!D$4:D$999,G14)</f>
        <v>2</v>
      </c>
      <c r="J14" s="61" t="s">
        <v>32</v>
      </c>
      <c r="K14" s="56">
        <f>COUNTIFS('Recent Revision Requests'!L$4:L$999,A$2,'Recent Revision Requests'!D$4:D$999,J14)</f>
        <v>1</v>
      </c>
      <c r="M14" s="61" t="s">
        <v>32</v>
      </c>
      <c r="N14" s="56">
        <f>COUNTIFS('Recent Revision Requests'!L$4:L$999,"On Hold",'Recent Revision Requests'!D$4:D$999,M14)+COUNTIFS('Recent Revision Requests'!L$4:L$999,"Not Started",'Recent Revision Requests'!D$4:D$999,M14)</f>
        <v>1</v>
      </c>
      <c r="P14" s="61" t="s">
        <v>32</v>
      </c>
      <c r="Q14" s="56">
        <f>COUNTIFS('Recent Revision Requests'!L$4:L$999,"Not Started",'Recent Revision Requests'!D$4:D$999,P14)</f>
        <v>1</v>
      </c>
      <c r="S14" s="61" t="s">
        <v>32</v>
      </c>
      <c r="T14" s="56">
        <f>COUNTIFS('Recent Revision Requests'!L$4:L$999,"Not Started",'Recent Revision Requests'!D$4:D$999,S14,'Recent Revision Requests'!V$4:V$999,"ERCOT")</f>
        <v>1</v>
      </c>
    </row>
    <row r="15" spans="1:20" x14ac:dyDescent="0.25">
      <c r="A15" s="55"/>
      <c r="B15" s="56"/>
      <c r="D15" s="55"/>
      <c r="E15" s="56"/>
      <c r="G15" s="61"/>
      <c r="H15" s="56"/>
      <c r="J15" s="55"/>
      <c r="K15" s="56"/>
      <c r="M15" s="55"/>
      <c r="N15" s="56"/>
      <c r="P15" s="55"/>
      <c r="Q15" s="56"/>
      <c r="S15" s="55"/>
      <c r="T15" s="56"/>
    </row>
    <row r="16" spans="1:20" x14ac:dyDescent="0.25">
      <c r="A16" s="57" t="s">
        <v>3</v>
      </c>
      <c r="B16" s="58">
        <f>SUM(B2:B15)</f>
        <v>155</v>
      </c>
      <c r="D16" s="57" t="s">
        <v>3</v>
      </c>
      <c r="E16" s="58">
        <f>SUM(E2:E15)</f>
        <v>155</v>
      </c>
      <c r="G16" s="57" t="s">
        <v>3</v>
      </c>
      <c r="H16" s="58">
        <f>SUM(H2:H15)</f>
        <v>155</v>
      </c>
      <c r="J16" s="57" t="s">
        <v>3</v>
      </c>
      <c r="K16" s="62">
        <f>SUM(K2:K15)</f>
        <v>76</v>
      </c>
      <c r="M16" s="57" t="s">
        <v>3</v>
      </c>
      <c r="N16" s="64">
        <f>SUM(N2:N15)</f>
        <v>66</v>
      </c>
      <c r="P16" s="57" t="s">
        <v>3</v>
      </c>
      <c r="Q16" s="64">
        <f>SUM(Q2:Q15)</f>
        <v>56</v>
      </c>
      <c r="S16" s="57" t="s">
        <v>3</v>
      </c>
      <c r="T16" s="64">
        <f>SUM(T2:T15)</f>
        <v>28</v>
      </c>
    </row>
    <row r="19" spans="4:8" ht="28.5" customHeight="1" x14ac:dyDescent="0.25"/>
    <row r="24" spans="4:8" x14ac:dyDescent="0.25">
      <c r="D24" s="31"/>
      <c r="E24" s="31"/>
      <c r="F24" s="31"/>
      <c r="G24" s="31"/>
      <c r="H24" s="31"/>
    </row>
  </sheetData>
  <mergeCells count="7">
    <mergeCell ref="P1:Q1"/>
    <mergeCell ref="S1:T1"/>
    <mergeCell ref="M1:N1"/>
    <mergeCell ref="A1:B1"/>
    <mergeCell ref="D1:E1"/>
    <mergeCell ref="G1:H1"/>
    <mergeCell ref="J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"/>
  <sheetViews>
    <sheetView zoomScaleNormal="100" workbookViewId="0">
      <pane xSplit="9" ySplit="2" topLeftCell="Q3" activePane="bottomRight" state="frozen"/>
      <selection pane="topRight" activeCell="J1" sqref="J1"/>
      <selection pane="bottomLeft" activeCell="A3" sqref="A3"/>
      <selection pane="bottomRight" activeCell="A9" sqref="A9:XFD9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14.7109375" customWidth="1"/>
  </cols>
  <sheetData>
    <row r="1" spans="1:18" ht="31.5" customHeight="1" x14ac:dyDescent="0.25">
      <c r="A1" s="22" t="s">
        <v>539</v>
      </c>
      <c r="P1" s="30" t="str">
        <f>"Count = " &amp; COUNTA(I3:I97)</f>
        <v>Count = 10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540</v>
      </c>
      <c r="R2" s="1" t="s">
        <v>541</v>
      </c>
    </row>
    <row r="3" spans="1:18" ht="39.950000000000003" customHeight="1" x14ac:dyDescent="0.25">
      <c r="A3" s="4" t="s">
        <v>55</v>
      </c>
      <c r="B3" s="6">
        <v>2020</v>
      </c>
      <c r="C3" s="6">
        <v>300</v>
      </c>
      <c r="D3" s="20" t="s">
        <v>56</v>
      </c>
      <c r="E3" s="11" t="s">
        <v>57</v>
      </c>
      <c r="F3" s="21" t="s">
        <v>72</v>
      </c>
      <c r="G3" s="2" t="s">
        <v>28</v>
      </c>
      <c r="H3" s="13">
        <v>44044</v>
      </c>
      <c r="I3" s="3" t="s">
        <v>73</v>
      </c>
      <c r="J3" s="25" t="s">
        <v>0</v>
      </c>
      <c r="K3" s="2" t="s">
        <v>74</v>
      </c>
      <c r="L3" s="2" t="s">
        <v>75</v>
      </c>
      <c r="M3" s="13" t="s">
        <v>76</v>
      </c>
      <c r="N3" s="14">
        <v>0.67</v>
      </c>
      <c r="O3" s="14">
        <v>0</v>
      </c>
      <c r="P3" s="29" t="s">
        <v>77</v>
      </c>
      <c r="Q3" s="8" t="s">
        <v>542</v>
      </c>
      <c r="R3" s="7"/>
    </row>
    <row r="4" spans="1:18" ht="48" customHeight="1" x14ac:dyDescent="0.25">
      <c r="A4" s="4" t="s">
        <v>64</v>
      </c>
      <c r="B4" s="6">
        <v>2017</v>
      </c>
      <c r="C4" s="6">
        <v>1820</v>
      </c>
      <c r="D4" s="16" t="s">
        <v>78</v>
      </c>
      <c r="E4" s="11" t="s">
        <v>57</v>
      </c>
      <c r="F4" s="21" t="s">
        <v>79</v>
      </c>
      <c r="G4" s="2" t="s">
        <v>28</v>
      </c>
      <c r="H4" s="13">
        <v>42583</v>
      </c>
      <c r="I4" s="5" t="s">
        <v>80</v>
      </c>
      <c r="J4" s="25" t="s">
        <v>0</v>
      </c>
      <c r="K4" s="2" t="s">
        <v>81</v>
      </c>
      <c r="L4" s="2" t="s">
        <v>82</v>
      </c>
      <c r="M4" s="13" t="s">
        <v>83</v>
      </c>
      <c r="N4" s="14">
        <v>1</v>
      </c>
      <c r="O4" s="14">
        <v>0.76</v>
      </c>
      <c r="P4" s="28" t="s">
        <v>83</v>
      </c>
      <c r="Q4" s="8" t="s">
        <v>543</v>
      </c>
      <c r="R4" s="8"/>
    </row>
    <row r="5" spans="1:18" ht="39.950000000000003" customHeight="1" x14ac:dyDescent="0.25">
      <c r="A5" s="4" t="s">
        <v>64</v>
      </c>
      <c r="B5" s="6">
        <v>2017</v>
      </c>
      <c r="C5" s="6">
        <v>1820</v>
      </c>
      <c r="D5" s="16" t="s">
        <v>78</v>
      </c>
      <c r="E5" s="11" t="s">
        <v>57</v>
      </c>
      <c r="F5" s="21" t="s">
        <v>79</v>
      </c>
      <c r="G5" s="2" t="s">
        <v>28</v>
      </c>
      <c r="H5" s="13">
        <v>42583</v>
      </c>
      <c r="I5" s="5" t="s">
        <v>84</v>
      </c>
      <c r="J5" s="26" t="s">
        <v>161</v>
      </c>
      <c r="K5" s="2" t="s">
        <v>81</v>
      </c>
      <c r="L5" s="2" t="s">
        <v>82</v>
      </c>
      <c r="M5" s="13" t="s">
        <v>83</v>
      </c>
      <c r="N5" s="14">
        <v>1</v>
      </c>
      <c r="O5" s="14">
        <v>0.76</v>
      </c>
      <c r="P5" s="28" t="s">
        <v>83</v>
      </c>
      <c r="Q5" s="8" t="s">
        <v>544</v>
      </c>
      <c r="R5" s="8"/>
    </row>
    <row r="6" spans="1:18" ht="50.25" customHeight="1" x14ac:dyDescent="0.25">
      <c r="A6" s="4" t="s">
        <v>64</v>
      </c>
      <c r="B6" s="6">
        <v>2019</v>
      </c>
      <c r="C6" s="6">
        <v>2700</v>
      </c>
      <c r="D6" s="16" t="s">
        <v>78</v>
      </c>
      <c r="E6" s="11" t="s">
        <v>57</v>
      </c>
      <c r="F6" s="21" t="s">
        <v>514</v>
      </c>
      <c r="G6" s="2" t="s">
        <v>28</v>
      </c>
      <c r="H6" s="13">
        <v>43678</v>
      </c>
      <c r="I6" s="5" t="s">
        <v>515</v>
      </c>
      <c r="J6" s="25" t="s">
        <v>0</v>
      </c>
      <c r="K6" s="2" t="s">
        <v>516</v>
      </c>
      <c r="L6" s="2" t="s">
        <v>82</v>
      </c>
      <c r="M6" s="13" t="s">
        <v>39</v>
      </c>
      <c r="N6" s="14">
        <v>0.3</v>
      </c>
      <c r="O6" s="14">
        <v>0</v>
      </c>
      <c r="P6" s="28" t="s">
        <v>517</v>
      </c>
      <c r="Q6" s="8" t="s">
        <v>545</v>
      </c>
      <c r="R6" s="8"/>
    </row>
    <row r="7" spans="1:18" ht="39.950000000000003" customHeight="1" x14ac:dyDescent="0.25">
      <c r="A7" s="4" t="s">
        <v>64</v>
      </c>
      <c r="B7" s="6">
        <v>2019</v>
      </c>
      <c r="C7" s="6">
        <v>2770</v>
      </c>
      <c r="D7" s="17" t="s">
        <v>65</v>
      </c>
      <c r="E7" s="11" t="s">
        <v>57</v>
      </c>
      <c r="F7" s="21" t="s">
        <v>117</v>
      </c>
      <c r="G7" s="2" t="s">
        <v>28</v>
      </c>
      <c r="H7" s="13">
        <v>43739</v>
      </c>
      <c r="I7" s="5" t="s">
        <v>118</v>
      </c>
      <c r="J7" s="25" t="s">
        <v>0</v>
      </c>
      <c r="K7" s="2" t="s">
        <v>119</v>
      </c>
      <c r="L7" s="2" t="s">
        <v>69</v>
      </c>
      <c r="M7" s="13" t="s">
        <v>54</v>
      </c>
      <c r="N7" s="14">
        <v>0.7</v>
      </c>
      <c r="O7" s="14">
        <v>0</v>
      </c>
      <c r="P7" s="28" t="s">
        <v>120</v>
      </c>
      <c r="Q7" s="8" t="s">
        <v>546</v>
      </c>
      <c r="R7" s="8"/>
    </row>
    <row r="8" spans="1:18" ht="39.950000000000003" customHeight="1" x14ac:dyDescent="0.25">
      <c r="A8" s="4" t="s">
        <v>64</v>
      </c>
      <c r="B8" s="6">
        <v>2020</v>
      </c>
      <c r="C8" s="6">
        <v>2910</v>
      </c>
      <c r="D8" s="19" t="s">
        <v>104</v>
      </c>
      <c r="E8" s="11" t="s">
        <v>57</v>
      </c>
      <c r="F8" s="21" t="s">
        <v>105</v>
      </c>
      <c r="G8" s="2" t="s">
        <v>28</v>
      </c>
      <c r="H8" s="13">
        <v>43800</v>
      </c>
      <c r="I8" s="5" t="s">
        <v>106</v>
      </c>
      <c r="J8" s="25" t="s">
        <v>0</v>
      </c>
      <c r="K8" s="2" t="s">
        <v>74</v>
      </c>
      <c r="L8" s="2" t="s">
        <v>92</v>
      </c>
      <c r="M8" s="13" t="s">
        <v>76</v>
      </c>
      <c r="N8" s="14">
        <v>0.38</v>
      </c>
      <c r="O8" s="14">
        <v>0</v>
      </c>
      <c r="P8" s="28" t="s">
        <v>107</v>
      </c>
      <c r="Q8" s="8" t="s">
        <v>546</v>
      </c>
      <c r="R8" s="8"/>
    </row>
    <row r="9" spans="1:18" ht="39.950000000000003" customHeight="1" x14ac:dyDescent="0.25">
      <c r="A9" s="4" t="s">
        <v>64</v>
      </c>
      <c r="B9" s="6">
        <v>2020</v>
      </c>
      <c r="C9" s="6">
        <v>2980</v>
      </c>
      <c r="D9" s="17" t="s">
        <v>65</v>
      </c>
      <c r="E9" s="11" t="s">
        <v>57</v>
      </c>
      <c r="F9" s="21" t="s">
        <v>66</v>
      </c>
      <c r="G9" s="2" t="s">
        <v>28</v>
      </c>
      <c r="H9" s="13">
        <v>43862</v>
      </c>
      <c r="I9" s="5" t="s">
        <v>67</v>
      </c>
      <c r="J9" s="25" t="s">
        <v>0</v>
      </c>
      <c r="K9" s="2" t="s">
        <v>68</v>
      </c>
      <c r="L9" s="2" t="s">
        <v>69</v>
      </c>
      <c r="M9" s="13" t="s">
        <v>547</v>
      </c>
      <c r="N9" s="14">
        <v>0.62</v>
      </c>
      <c r="O9" s="14">
        <v>0</v>
      </c>
      <c r="P9" s="28" t="s">
        <v>71</v>
      </c>
      <c r="Q9" s="8" t="s">
        <v>548</v>
      </c>
      <c r="R9" s="8" t="s">
        <v>549</v>
      </c>
    </row>
    <row r="10" spans="1:18" ht="39.950000000000003" customHeight="1" x14ac:dyDescent="0.25">
      <c r="A10" s="4" t="s">
        <v>64</v>
      </c>
      <c r="B10" s="6">
        <v>2020</v>
      </c>
      <c r="C10" s="6">
        <v>3040</v>
      </c>
      <c r="D10" s="19" t="s">
        <v>104</v>
      </c>
      <c r="E10" s="11" t="s">
        <v>108</v>
      </c>
      <c r="F10" s="21" t="s">
        <v>109</v>
      </c>
      <c r="G10" s="2" t="s">
        <v>28</v>
      </c>
      <c r="H10" s="13">
        <v>43983</v>
      </c>
      <c r="I10" s="5" t="s">
        <v>110</v>
      </c>
      <c r="J10" s="25" t="s">
        <v>0</v>
      </c>
      <c r="K10" s="2" t="s">
        <v>111</v>
      </c>
      <c r="L10" s="2" t="s">
        <v>75</v>
      </c>
      <c r="M10" s="13" t="s">
        <v>76</v>
      </c>
      <c r="N10" s="14">
        <v>0.83</v>
      </c>
      <c r="O10" s="14">
        <v>0</v>
      </c>
      <c r="P10" s="28" t="s">
        <v>77</v>
      </c>
      <c r="Q10" s="8" t="s">
        <v>546</v>
      </c>
      <c r="R10" s="8"/>
    </row>
    <row r="11" spans="1:18" ht="39.950000000000003" customHeight="1" x14ac:dyDescent="0.25">
      <c r="A11" s="4" t="s">
        <v>64</v>
      </c>
      <c r="B11" s="6">
        <v>2020</v>
      </c>
      <c r="C11" s="6">
        <v>3070</v>
      </c>
      <c r="D11" s="18" t="s">
        <v>518</v>
      </c>
      <c r="E11" s="11" t="s">
        <v>57</v>
      </c>
      <c r="F11" s="21" t="s">
        <v>519</v>
      </c>
      <c r="G11" s="2" t="s">
        <v>28</v>
      </c>
      <c r="H11" s="13">
        <v>44044</v>
      </c>
      <c r="I11" s="5" t="s">
        <v>520</v>
      </c>
      <c r="J11" s="25" t="s">
        <v>0</v>
      </c>
      <c r="K11" s="2" t="s">
        <v>521</v>
      </c>
      <c r="L11" s="2" t="s">
        <v>291</v>
      </c>
      <c r="M11" s="13" t="s">
        <v>125</v>
      </c>
      <c r="N11" s="14">
        <v>0.41</v>
      </c>
      <c r="O11" s="14">
        <v>0.16</v>
      </c>
      <c r="P11" s="28" t="s">
        <v>522</v>
      </c>
      <c r="Q11" s="8" t="s">
        <v>545</v>
      </c>
      <c r="R11" s="8"/>
    </row>
    <row r="12" spans="1:18" ht="39.950000000000003" customHeight="1" x14ac:dyDescent="0.25">
      <c r="A12" s="4" t="s">
        <v>64</v>
      </c>
      <c r="B12" s="6">
        <v>2021</v>
      </c>
      <c r="C12" s="6">
        <v>3220</v>
      </c>
      <c r="D12" s="16" t="s">
        <v>78</v>
      </c>
      <c r="E12" s="11" t="s">
        <v>108</v>
      </c>
      <c r="F12" s="21" t="s">
        <v>550</v>
      </c>
      <c r="G12" s="2" t="s">
        <v>28</v>
      </c>
      <c r="H12" s="13">
        <v>44044</v>
      </c>
      <c r="I12" s="24" t="s">
        <v>135</v>
      </c>
      <c r="J12" s="26" t="s">
        <v>155</v>
      </c>
      <c r="K12" s="2" t="s">
        <v>136</v>
      </c>
      <c r="L12" s="2" t="s">
        <v>137</v>
      </c>
      <c r="M12" s="13" t="s">
        <v>138</v>
      </c>
      <c r="N12" s="14">
        <v>0.86</v>
      </c>
      <c r="O12" s="14">
        <v>0</v>
      </c>
      <c r="P12" s="28" t="s">
        <v>138</v>
      </c>
      <c r="Q12" s="8" t="s">
        <v>551</v>
      </c>
      <c r="R12" s="8"/>
    </row>
  </sheetData>
  <autoFilter ref="A2:Q12" xr:uid="{00000000-0009-0000-0000-000000000000}"/>
  <sortState xmlns:xlrd2="http://schemas.microsoft.com/office/spreadsheetml/2017/richdata2" ref="A3:R12">
    <sortCondition ref="A3:A12"/>
    <sortCondition ref="C3:C12"/>
  </sortState>
  <conditionalFormatting sqref="G3:H12">
    <cfRule type="containsText" dxfId="6" priority="19" operator="containsText" text="Pending">
      <formula>NOT(ISERROR(SEARCH("Pending",G3)))</formula>
    </cfRule>
  </conditionalFormatting>
  <dataValidations count="7">
    <dataValidation type="list" allowBlank="1" showInputMessage="1" showErrorMessage="1" sqref="A12" xr:uid="{00000000-0002-0000-0000-000002000000}">
      <formula1>"Business Strategy,Efficiencies / Enhancements,Regulatory,Technical Foundation"</formula1>
    </dataValidation>
    <dataValidation type="list" allowBlank="1" showInputMessage="1" showErrorMessage="1" sqref="A8:A9" xr:uid="{F8AFCC13-892B-4E18-87D7-6678C9FDB3C3}">
      <formula1>"Business Strategy,Efficiencies / Enhancements,Regulatory,Securitization,Technical Foundation"</formula1>
    </dataValidation>
    <dataValidation type="list" allowBlank="1" showInputMessage="1" showErrorMessage="1" sqref="A10:A11 A3:A7" xr:uid="{35510B0C-7A5D-4B79-852E-D7136DEAB475}">
      <formula1>"Revision Requests,Business Strategy,Efficiencies / Enhancements,Regulatory,Technical Foundation"</formula1>
    </dataValidation>
    <dataValidation type="list" allowBlank="1" showInputMessage="1" showErrorMessage="1" sqref="B3:B12" xr:uid="{00000000-0002-0000-0000-000001000000}">
      <formula1>"2011,2012,2013,2014,2015,2016,2017,2018,2019,2020,2021,2022,2023"</formula1>
    </dataValidation>
    <dataValidation type="list" allowBlank="1" showInputMessage="1" showErrorMessage="1" sqref="G3:G12" xr:uid="{00000000-0002-0000-0000-000000000000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2" xr:uid="{00000000-0002-0000-0000-000003000000}">
      <formula1>"Not Started,Initiation,Planning,Execution,Closing,Complete,On Hold,Canceled,Deleted"</formula1>
    </dataValidation>
    <dataValidation type="list" allowBlank="1" showInputMessage="1" showErrorMessage="1" sqref="E3:E12" xr:uid="{00000000-0002-0000-0000-000004000000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477-8B29-4190-B4BB-1409B246E593}">
  <sheetPr>
    <tabColor rgb="FF92D050"/>
  </sheetPr>
  <dimension ref="A1:U31"/>
  <sheetViews>
    <sheetView zoomScaleNormal="100" workbookViewId="0">
      <pane xSplit="10" ySplit="2" topLeftCell="R14" activePane="bottomRight" state="frozen"/>
      <selection pane="topRight" activeCell="J1" sqref="J1"/>
      <selection pane="bottomLeft" activeCell="A3" sqref="A3"/>
      <selection pane="bottomRight" activeCell="U2" sqref="U2"/>
    </sheetView>
  </sheetViews>
  <sheetFormatPr defaultRowHeight="15" x14ac:dyDescent="0.25"/>
  <cols>
    <col min="1" max="1" width="9" customWidth="1"/>
    <col min="2" max="2" width="6.85546875" customWidth="1"/>
    <col min="3" max="3" width="7.28515625" customWidth="1"/>
    <col min="4" max="5" width="18.42578125" customWidth="1"/>
    <col min="6" max="6" width="12" style="10" customWidth="1"/>
    <col min="7" max="7" width="11" customWidth="1"/>
    <col min="8" max="8" width="10.85546875" hidden="1" customWidth="1"/>
    <col min="9" max="9" width="10.85546875" customWidth="1"/>
    <col min="10" max="10" width="43" customWidth="1"/>
    <col min="11" max="11" width="11" customWidth="1"/>
    <col min="12" max="12" width="11.5703125" customWidth="1"/>
    <col min="13" max="13" width="13.5703125" customWidth="1"/>
    <col min="14" max="14" width="12" customWidth="1"/>
    <col min="15" max="15" width="13.140625" customWidth="1"/>
    <col min="16" max="16" width="11.42578125" customWidth="1"/>
    <col min="17" max="17" width="24.85546875" customWidth="1"/>
    <col min="18" max="18" width="15.7109375" customWidth="1"/>
    <col min="19" max="19" width="32.85546875" customWidth="1"/>
    <col min="20" max="20" width="47.42578125" customWidth="1"/>
    <col min="21" max="21" width="31" customWidth="1"/>
  </cols>
  <sheetData>
    <row r="1" spans="1:21" ht="31.5" customHeight="1" x14ac:dyDescent="0.25">
      <c r="A1" s="22" t="s">
        <v>552</v>
      </c>
      <c r="Q1" s="30" t="str">
        <f>"Count = " &amp; COUNTA(J3:J95)</f>
        <v>Count = 29</v>
      </c>
      <c r="R1" s="30"/>
    </row>
    <row r="2" spans="1:21" ht="36" x14ac:dyDescent="0.25">
      <c r="A2" s="1" t="s">
        <v>9</v>
      </c>
      <c r="B2" s="1" t="s">
        <v>10</v>
      </c>
      <c r="C2" s="1" t="s">
        <v>11</v>
      </c>
      <c r="D2" s="1" t="s">
        <v>12</v>
      </c>
      <c r="E2" s="12" t="s">
        <v>553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22</v>
      </c>
      <c r="O2" s="1" t="s">
        <v>23</v>
      </c>
      <c r="P2" s="1" t="s">
        <v>24</v>
      </c>
      <c r="Q2" s="1" t="s">
        <v>25</v>
      </c>
      <c r="R2" s="12" t="s">
        <v>554</v>
      </c>
      <c r="S2" s="12" t="s">
        <v>21</v>
      </c>
      <c r="T2" s="12" t="s">
        <v>555</v>
      </c>
      <c r="U2" s="1" t="s">
        <v>541</v>
      </c>
    </row>
    <row r="3" spans="1:21" ht="39.950000000000003" customHeight="1" x14ac:dyDescent="0.25">
      <c r="A3" s="4" t="s">
        <v>64</v>
      </c>
      <c r="B3" s="6">
        <v>2018</v>
      </c>
      <c r="C3" s="6">
        <v>2090</v>
      </c>
      <c r="D3" s="15" t="s">
        <v>556</v>
      </c>
      <c r="E3" s="15" t="s">
        <v>287</v>
      </c>
      <c r="F3" s="11" t="s">
        <v>108</v>
      </c>
      <c r="G3" s="21" t="s">
        <v>341</v>
      </c>
      <c r="H3" s="2" t="s">
        <v>28</v>
      </c>
      <c r="I3" s="13">
        <v>43070</v>
      </c>
      <c r="J3" s="5" t="s">
        <v>342</v>
      </c>
      <c r="K3" s="2" t="s">
        <v>2</v>
      </c>
      <c r="L3" s="2" t="s">
        <v>310</v>
      </c>
      <c r="M3" s="2" t="s">
        <v>137</v>
      </c>
      <c r="N3" s="13" t="s">
        <v>54</v>
      </c>
      <c r="O3" s="14">
        <v>0.82</v>
      </c>
      <c r="P3" s="14">
        <v>0</v>
      </c>
      <c r="Q3" s="28" t="s">
        <v>343</v>
      </c>
      <c r="R3" s="8" t="s">
        <v>557</v>
      </c>
      <c r="S3" s="8" t="s">
        <v>558</v>
      </c>
      <c r="T3" s="8" t="s">
        <v>559</v>
      </c>
      <c r="U3" s="8"/>
    </row>
    <row r="4" spans="1:21" ht="39.950000000000003" customHeight="1" x14ac:dyDescent="0.25">
      <c r="A4" s="4" t="s">
        <v>64</v>
      </c>
      <c r="B4" s="6">
        <v>2019</v>
      </c>
      <c r="C4" s="6">
        <v>2510</v>
      </c>
      <c r="D4" s="16" t="s">
        <v>78</v>
      </c>
      <c r="E4" s="16" t="s">
        <v>143</v>
      </c>
      <c r="F4" s="11" t="s">
        <v>57</v>
      </c>
      <c r="G4" s="21" t="s">
        <v>308</v>
      </c>
      <c r="H4" s="2" t="s">
        <v>28</v>
      </c>
      <c r="I4" s="13">
        <v>43009</v>
      </c>
      <c r="J4" s="5" t="s">
        <v>309</v>
      </c>
      <c r="K4" s="27" t="s">
        <v>1</v>
      </c>
      <c r="L4" s="2" t="s">
        <v>310</v>
      </c>
      <c r="M4" s="2" t="s">
        <v>311</v>
      </c>
      <c r="N4" s="13" t="s">
        <v>172</v>
      </c>
      <c r="O4" s="14">
        <v>0.26</v>
      </c>
      <c r="P4" s="14">
        <v>0</v>
      </c>
      <c r="Q4" s="28" t="s">
        <v>312</v>
      </c>
      <c r="R4" s="8" t="s">
        <v>560</v>
      </c>
      <c r="S4" s="8" t="s">
        <v>558</v>
      </c>
      <c r="T4" s="32" t="s">
        <v>561</v>
      </c>
      <c r="U4" s="8"/>
    </row>
    <row r="5" spans="1:21" ht="39.950000000000003" customHeight="1" x14ac:dyDescent="0.25">
      <c r="A5" s="4" t="s">
        <v>64</v>
      </c>
      <c r="B5" s="6">
        <v>2020</v>
      </c>
      <c r="C5" s="6">
        <v>2515</v>
      </c>
      <c r="D5" s="16" t="s">
        <v>78</v>
      </c>
      <c r="E5" s="16" t="s">
        <v>143</v>
      </c>
      <c r="F5" s="11" t="s">
        <v>57</v>
      </c>
      <c r="G5" s="21" t="s">
        <v>344</v>
      </c>
      <c r="H5" s="2" t="s">
        <v>28</v>
      </c>
      <c r="I5" s="13">
        <v>44044</v>
      </c>
      <c r="J5" s="5" t="s">
        <v>345</v>
      </c>
      <c r="K5" s="2" t="s">
        <v>2</v>
      </c>
      <c r="L5" s="2" t="s">
        <v>136</v>
      </c>
      <c r="M5" s="2" t="s">
        <v>137</v>
      </c>
      <c r="N5" s="2" t="s">
        <v>39</v>
      </c>
      <c r="O5" s="14">
        <v>0.74</v>
      </c>
      <c r="P5" s="14">
        <v>0</v>
      </c>
      <c r="Q5" s="28" t="s">
        <v>346</v>
      </c>
      <c r="R5" s="8" t="s">
        <v>560</v>
      </c>
      <c r="S5" s="8" t="s">
        <v>562</v>
      </c>
      <c r="T5" s="8" t="s">
        <v>563</v>
      </c>
      <c r="U5" s="8"/>
    </row>
    <row r="6" spans="1:21" ht="39.950000000000003" customHeight="1" x14ac:dyDescent="0.25">
      <c r="A6" s="4" t="s">
        <v>64</v>
      </c>
      <c r="B6" s="6">
        <v>2019</v>
      </c>
      <c r="C6" s="6">
        <v>2520</v>
      </c>
      <c r="D6" s="19" t="s">
        <v>104</v>
      </c>
      <c r="E6" s="19" t="s">
        <v>173</v>
      </c>
      <c r="F6" s="11" t="s">
        <v>262</v>
      </c>
      <c r="G6" s="21" t="s">
        <v>347</v>
      </c>
      <c r="H6" s="2" t="s">
        <v>28</v>
      </c>
      <c r="I6" s="13">
        <v>43132</v>
      </c>
      <c r="J6" s="5" t="s">
        <v>348</v>
      </c>
      <c r="K6" s="2" t="s">
        <v>2</v>
      </c>
      <c r="L6" s="2" t="s">
        <v>349</v>
      </c>
      <c r="M6" s="2" t="s">
        <v>75</v>
      </c>
      <c r="N6" s="13" t="s">
        <v>39</v>
      </c>
      <c r="O6" s="14">
        <v>0.88</v>
      </c>
      <c r="P6" s="14">
        <v>0</v>
      </c>
      <c r="Q6" s="28" t="s">
        <v>350</v>
      </c>
      <c r="R6" s="8" t="s">
        <v>560</v>
      </c>
      <c r="S6" s="8" t="s">
        <v>564</v>
      </c>
      <c r="T6" s="8"/>
      <c r="U6" s="8" t="s">
        <v>565</v>
      </c>
    </row>
    <row r="7" spans="1:21" ht="47.45" customHeight="1" x14ac:dyDescent="0.25">
      <c r="A7" s="4" t="s">
        <v>64</v>
      </c>
      <c r="B7" s="6">
        <v>2019</v>
      </c>
      <c r="C7" s="6">
        <v>2530</v>
      </c>
      <c r="D7" s="15" t="s">
        <v>556</v>
      </c>
      <c r="E7" s="15" t="s">
        <v>287</v>
      </c>
      <c r="F7" s="11" t="s">
        <v>108</v>
      </c>
      <c r="G7" s="21" t="s">
        <v>288</v>
      </c>
      <c r="H7" s="2" t="s">
        <v>28</v>
      </c>
      <c r="I7" s="13">
        <v>43374</v>
      </c>
      <c r="J7" s="5" t="s">
        <v>289</v>
      </c>
      <c r="K7" s="2" t="s">
        <v>2</v>
      </c>
      <c r="L7" s="2" t="s">
        <v>290</v>
      </c>
      <c r="M7" s="2" t="s">
        <v>291</v>
      </c>
      <c r="N7" s="13" t="s">
        <v>125</v>
      </c>
      <c r="O7" s="14">
        <v>0.53</v>
      </c>
      <c r="P7" s="14">
        <v>0.25</v>
      </c>
      <c r="Q7" s="28" t="s">
        <v>292</v>
      </c>
      <c r="R7" s="8" t="s">
        <v>566</v>
      </c>
      <c r="S7" s="8" t="s">
        <v>567</v>
      </c>
      <c r="T7" s="8" t="s">
        <v>568</v>
      </c>
      <c r="U7" s="8"/>
    </row>
    <row r="8" spans="1:21" ht="54" customHeight="1" x14ac:dyDescent="0.25">
      <c r="A8" s="4" t="s">
        <v>64</v>
      </c>
      <c r="B8" s="6">
        <v>2019</v>
      </c>
      <c r="C8" s="6">
        <v>2580</v>
      </c>
      <c r="D8" s="19" t="s">
        <v>104</v>
      </c>
      <c r="E8" s="19" t="s">
        <v>173</v>
      </c>
      <c r="F8" s="11" t="s">
        <v>262</v>
      </c>
      <c r="G8" s="21" t="s">
        <v>263</v>
      </c>
      <c r="H8" s="2" t="s">
        <v>28</v>
      </c>
      <c r="I8" s="13">
        <v>43435</v>
      </c>
      <c r="J8" s="5" t="s">
        <v>264</v>
      </c>
      <c r="K8" s="2" t="s">
        <v>2</v>
      </c>
      <c r="L8" s="2" t="s">
        <v>265</v>
      </c>
      <c r="M8" s="2" t="s">
        <v>75</v>
      </c>
      <c r="N8" s="13" t="s">
        <v>213</v>
      </c>
      <c r="O8" s="14">
        <v>1</v>
      </c>
      <c r="P8" s="14">
        <v>0</v>
      </c>
      <c r="Q8" s="28" t="s">
        <v>267</v>
      </c>
      <c r="R8" s="8" t="s">
        <v>569</v>
      </c>
      <c r="S8" s="8" t="s">
        <v>570</v>
      </c>
      <c r="T8" s="8" t="s">
        <v>571</v>
      </c>
      <c r="U8" s="8"/>
    </row>
    <row r="9" spans="1:21" ht="39.950000000000003" customHeight="1" x14ac:dyDescent="0.25">
      <c r="A9" s="4" t="s">
        <v>64</v>
      </c>
      <c r="B9" s="6">
        <v>2019</v>
      </c>
      <c r="C9" s="6">
        <v>2710</v>
      </c>
      <c r="D9" s="16" t="s">
        <v>78</v>
      </c>
      <c r="E9" s="16" t="s">
        <v>143</v>
      </c>
      <c r="F9" s="11" t="s">
        <v>57</v>
      </c>
      <c r="G9" s="21" t="s">
        <v>258</v>
      </c>
      <c r="H9" s="2" t="s">
        <v>28</v>
      </c>
      <c r="I9" s="13">
        <v>43617</v>
      </c>
      <c r="J9" s="5" t="s">
        <v>259</v>
      </c>
      <c r="K9" s="2" t="s">
        <v>2</v>
      </c>
      <c r="L9" s="2" t="s">
        <v>260</v>
      </c>
      <c r="M9" s="2" t="s">
        <v>69</v>
      </c>
      <c r="N9" s="13" t="s">
        <v>261</v>
      </c>
      <c r="O9" s="14">
        <v>1</v>
      </c>
      <c r="P9" s="14">
        <v>0</v>
      </c>
      <c r="Q9" s="28" t="s">
        <v>261</v>
      </c>
      <c r="R9" s="8" t="s">
        <v>572</v>
      </c>
      <c r="S9" s="8" t="s">
        <v>562</v>
      </c>
      <c r="T9" s="8" t="s">
        <v>573</v>
      </c>
      <c r="U9" s="8"/>
    </row>
    <row r="10" spans="1:21" ht="39.950000000000003" customHeight="1" x14ac:dyDescent="0.25">
      <c r="A10" s="4" t="s">
        <v>64</v>
      </c>
      <c r="B10" s="6">
        <v>2019</v>
      </c>
      <c r="C10" s="6">
        <v>2720</v>
      </c>
      <c r="D10" s="17" t="s">
        <v>65</v>
      </c>
      <c r="E10" s="17" t="s">
        <v>65</v>
      </c>
      <c r="F10" s="11" t="s">
        <v>57</v>
      </c>
      <c r="G10" s="21" t="s">
        <v>313</v>
      </c>
      <c r="H10" s="2" t="s">
        <v>28</v>
      </c>
      <c r="I10" s="13">
        <v>43678</v>
      </c>
      <c r="J10" s="23" t="s">
        <v>314</v>
      </c>
      <c r="K10" s="27" t="s">
        <v>1</v>
      </c>
      <c r="L10" s="2" t="s">
        <v>310</v>
      </c>
      <c r="M10" s="2" t="s">
        <v>271</v>
      </c>
      <c r="N10" s="13" t="s">
        <v>54</v>
      </c>
      <c r="O10" s="14">
        <v>0.85</v>
      </c>
      <c r="P10" s="14">
        <v>0.41</v>
      </c>
      <c r="Q10" s="28" t="s">
        <v>315</v>
      </c>
      <c r="R10" s="8" t="s">
        <v>557</v>
      </c>
      <c r="S10" s="8" t="s">
        <v>570</v>
      </c>
      <c r="T10" s="8" t="s">
        <v>574</v>
      </c>
      <c r="U10" s="8"/>
    </row>
    <row r="11" spans="1:21" ht="39.950000000000003" customHeight="1" x14ac:dyDescent="0.25">
      <c r="A11" s="4" t="s">
        <v>64</v>
      </c>
      <c r="B11" s="6">
        <v>2019</v>
      </c>
      <c r="C11" s="6">
        <v>2720</v>
      </c>
      <c r="D11" s="17" t="s">
        <v>65</v>
      </c>
      <c r="E11" s="17" t="s">
        <v>65</v>
      </c>
      <c r="F11" s="11" t="s">
        <v>57</v>
      </c>
      <c r="G11" s="21" t="s">
        <v>316</v>
      </c>
      <c r="H11" s="2" t="s">
        <v>28</v>
      </c>
      <c r="I11" s="13">
        <v>43678</v>
      </c>
      <c r="J11" s="5" t="s">
        <v>317</v>
      </c>
      <c r="K11" s="27" t="s">
        <v>1</v>
      </c>
      <c r="L11" s="2" t="s">
        <v>74</v>
      </c>
      <c r="M11" s="2" t="s">
        <v>75</v>
      </c>
      <c r="N11" s="13" t="s">
        <v>54</v>
      </c>
      <c r="O11" s="14">
        <v>0.4</v>
      </c>
      <c r="P11" s="14">
        <v>0</v>
      </c>
      <c r="Q11" s="28" t="s">
        <v>318</v>
      </c>
      <c r="R11" s="8" t="s">
        <v>557</v>
      </c>
      <c r="S11" s="8" t="s">
        <v>570</v>
      </c>
      <c r="T11" s="8" t="s">
        <v>574</v>
      </c>
      <c r="U11" s="8"/>
    </row>
    <row r="12" spans="1:21" ht="39.950000000000003" customHeight="1" x14ac:dyDescent="0.25">
      <c r="A12" s="4" t="s">
        <v>64</v>
      </c>
      <c r="B12" s="6">
        <v>2020</v>
      </c>
      <c r="C12" s="6">
        <v>2800</v>
      </c>
      <c r="D12" s="19" t="s">
        <v>104</v>
      </c>
      <c r="E12" s="19" t="s">
        <v>173</v>
      </c>
      <c r="F12" s="11" t="s">
        <v>108</v>
      </c>
      <c r="G12" s="21" t="s">
        <v>351</v>
      </c>
      <c r="H12" s="2" t="s">
        <v>28</v>
      </c>
      <c r="I12" s="13">
        <v>43435</v>
      </c>
      <c r="J12" s="5" t="s">
        <v>352</v>
      </c>
      <c r="K12" s="2" t="s">
        <v>2</v>
      </c>
      <c r="L12" s="2" t="s">
        <v>212</v>
      </c>
      <c r="M12" s="2" t="s">
        <v>271</v>
      </c>
      <c r="N12" s="13" t="s">
        <v>547</v>
      </c>
      <c r="O12" s="14">
        <v>0.46</v>
      </c>
      <c r="P12" s="14">
        <v>0</v>
      </c>
      <c r="Q12" s="28" t="s">
        <v>353</v>
      </c>
      <c r="R12" s="8" t="s">
        <v>575</v>
      </c>
      <c r="S12" s="8" t="s">
        <v>570</v>
      </c>
      <c r="T12" s="8" t="s">
        <v>576</v>
      </c>
      <c r="U12" s="8"/>
    </row>
    <row r="13" spans="1:21" ht="39.950000000000003" customHeight="1" x14ac:dyDescent="0.25">
      <c r="A13" s="4" t="s">
        <v>64</v>
      </c>
      <c r="B13" s="6">
        <v>2020</v>
      </c>
      <c r="C13" s="6">
        <v>2815</v>
      </c>
      <c r="D13" s="17" t="s">
        <v>65</v>
      </c>
      <c r="E13" s="17" t="s">
        <v>65</v>
      </c>
      <c r="F13" s="11" t="s">
        <v>57</v>
      </c>
      <c r="G13" s="21" t="s">
        <v>319</v>
      </c>
      <c r="H13" s="2" t="s">
        <v>28</v>
      </c>
      <c r="I13" s="13">
        <v>43862</v>
      </c>
      <c r="J13" s="5" t="s">
        <v>320</v>
      </c>
      <c r="K13" s="27" t="s">
        <v>1</v>
      </c>
      <c r="L13" s="2" t="s">
        <v>321</v>
      </c>
      <c r="M13" s="2" t="s">
        <v>137</v>
      </c>
      <c r="N13" s="13" t="s">
        <v>547</v>
      </c>
      <c r="O13" s="14">
        <v>0.31</v>
      </c>
      <c r="P13" s="14">
        <v>0</v>
      </c>
      <c r="Q13" s="28" t="s">
        <v>322</v>
      </c>
      <c r="R13" s="8" t="s">
        <v>577</v>
      </c>
      <c r="S13" s="8" t="s">
        <v>570</v>
      </c>
      <c r="T13" s="8" t="s">
        <v>578</v>
      </c>
      <c r="U13" s="8"/>
    </row>
    <row r="14" spans="1:21" ht="39.950000000000003" customHeight="1" x14ac:dyDescent="0.25">
      <c r="A14" s="4" t="s">
        <v>64</v>
      </c>
      <c r="B14" s="6">
        <v>2020</v>
      </c>
      <c r="C14" s="6">
        <v>2840</v>
      </c>
      <c r="D14" s="19" t="s">
        <v>104</v>
      </c>
      <c r="E14" s="19" t="s">
        <v>173</v>
      </c>
      <c r="F14" s="11" t="s">
        <v>108</v>
      </c>
      <c r="G14" s="21" t="s">
        <v>354</v>
      </c>
      <c r="H14" s="2" t="s">
        <v>28</v>
      </c>
      <c r="I14" s="13">
        <v>43739</v>
      </c>
      <c r="J14" s="5" t="s">
        <v>355</v>
      </c>
      <c r="K14" s="2" t="s">
        <v>2</v>
      </c>
      <c r="L14" s="2" t="s">
        <v>74</v>
      </c>
      <c r="M14" s="2" t="s">
        <v>75</v>
      </c>
      <c r="N14" s="13" t="s">
        <v>54</v>
      </c>
      <c r="O14" s="14">
        <v>0.56999999999999995</v>
      </c>
      <c r="P14" s="14">
        <v>0</v>
      </c>
      <c r="Q14" s="28" t="s">
        <v>120</v>
      </c>
      <c r="R14" s="8" t="s">
        <v>577</v>
      </c>
      <c r="S14" s="8" t="s">
        <v>570</v>
      </c>
      <c r="T14" s="8" t="s">
        <v>579</v>
      </c>
      <c r="U14" s="8"/>
    </row>
    <row r="15" spans="1:21" ht="55.15" customHeight="1" x14ac:dyDescent="0.25">
      <c r="A15" s="4" t="s">
        <v>64</v>
      </c>
      <c r="B15" s="6">
        <v>2020</v>
      </c>
      <c r="C15" s="6">
        <v>2850</v>
      </c>
      <c r="D15" s="19" t="s">
        <v>104</v>
      </c>
      <c r="E15" s="19" t="s">
        <v>173</v>
      </c>
      <c r="F15" s="11" t="s">
        <v>262</v>
      </c>
      <c r="G15" s="21" t="s">
        <v>273</v>
      </c>
      <c r="H15" s="2" t="s">
        <v>28</v>
      </c>
      <c r="I15" s="13">
        <v>43739</v>
      </c>
      <c r="J15" s="5" t="s">
        <v>274</v>
      </c>
      <c r="K15" s="2" t="s">
        <v>2</v>
      </c>
      <c r="L15" s="2" t="s">
        <v>260</v>
      </c>
      <c r="M15" s="2" t="s">
        <v>275</v>
      </c>
      <c r="N15" s="13" t="s">
        <v>236</v>
      </c>
      <c r="O15" s="14">
        <v>0.9</v>
      </c>
      <c r="P15" s="14">
        <v>0.51</v>
      </c>
      <c r="Q15" s="28" t="s">
        <v>276</v>
      </c>
      <c r="R15" s="8" t="s">
        <v>577</v>
      </c>
      <c r="S15" s="8" t="s">
        <v>570</v>
      </c>
      <c r="T15" s="32" t="s">
        <v>580</v>
      </c>
      <c r="U15" s="8"/>
    </row>
    <row r="16" spans="1:21" ht="62.45" customHeight="1" x14ac:dyDescent="0.25">
      <c r="A16" s="4" t="s">
        <v>64</v>
      </c>
      <c r="B16" s="6">
        <v>2020</v>
      </c>
      <c r="C16" s="6">
        <v>2855</v>
      </c>
      <c r="D16" s="16" t="s">
        <v>78</v>
      </c>
      <c r="E16" s="33" t="s">
        <v>65</v>
      </c>
      <c r="F16" s="11" t="s">
        <v>57</v>
      </c>
      <c r="G16" s="21" t="s">
        <v>476</v>
      </c>
      <c r="H16" s="2" t="s">
        <v>28</v>
      </c>
      <c r="I16" s="13">
        <v>43983</v>
      </c>
      <c r="J16" s="5" t="s">
        <v>477</v>
      </c>
      <c r="K16" s="2" t="s">
        <v>2</v>
      </c>
      <c r="L16" s="2" t="s">
        <v>478</v>
      </c>
      <c r="M16" s="2" t="s">
        <v>69</v>
      </c>
      <c r="N16" s="13" t="s">
        <v>236</v>
      </c>
      <c r="O16" s="14">
        <v>0.95</v>
      </c>
      <c r="P16" s="14">
        <v>0.6</v>
      </c>
      <c r="Q16" s="28" t="s">
        <v>479</v>
      </c>
      <c r="R16" s="8" t="s">
        <v>577</v>
      </c>
      <c r="S16" s="8" t="s">
        <v>581</v>
      </c>
      <c r="T16" s="32" t="s">
        <v>582</v>
      </c>
      <c r="U16" s="8"/>
    </row>
    <row r="17" spans="1:21" ht="39.950000000000003" customHeight="1" x14ac:dyDescent="0.25">
      <c r="A17" s="4" t="s">
        <v>64</v>
      </c>
      <c r="B17" s="6">
        <v>2020</v>
      </c>
      <c r="C17" s="6">
        <v>2860</v>
      </c>
      <c r="D17" s="19" t="s">
        <v>104</v>
      </c>
      <c r="E17" s="19" t="s">
        <v>173</v>
      </c>
      <c r="F17" s="11" t="s">
        <v>262</v>
      </c>
      <c r="G17" s="21" t="s">
        <v>356</v>
      </c>
      <c r="H17" s="2" t="s">
        <v>28</v>
      </c>
      <c r="I17" s="13">
        <v>43800</v>
      </c>
      <c r="J17" s="5" t="s">
        <v>357</v>
      </c>
      <c r="K17" s="2" t="s">
        <v>2</v>
      </c>
      <c r="L17" s="2" t="s">
        <v>358</v>
      </c>
      <c r="M17" s="2" t="s">
        <v>359</v>
      </c>
      <c r="N17" s="13" t="s">
        <v>54</v>
      </c>
      <c r="O17" s="14">
        <v>0.91</v>
      </c>
      <c r="P17" s="14">
        <v>0.75</v>
      </c>
      <c r="Q17" s="28" t="s">
        <v>360</v>
      </c>
      <c r="R17" s="8" t="s">
        <v>557</v>
      </c>
      <c r="S17" s="8" t="s">
        <v>583</v>
      </c>
      <c r="T17" s="8" t="s">
        <v>584</v>
      </c>
      <c r="U17" s="8"/>
    </row>
    <row r="18" spans="1:21" ht="39.950000000000003" customHeight="1" x14ac:dyDescent="0.25">
      <c r="A18" s="4" t="s">
        <v>64</v>
      </c>
      <c r="B18" s="6">
        <v>2020</v>
      </c>
      <c r="C18" s="6">
        <v>2870</v>
      </c>
      <c r="D18" s="19" t="s">
        <v>104</v>
      </c>
      <c r="E18" s="19" t="s">
        <v>173</v>
      </c>
      <c r="F18" s="11" t="s">
        <v>108</v>
      </c>
      <c r="G18" s="21" t="s">
        <v>174</v>
      </c>
      <c r="H18" s="2" t="s">
        <v>28</v>
      </c>
      <c r="I18" s="13">
        <v>43739</v>
      </c>
      <c r="J18" s="5" t="s">
        <v>175</v>
      </c>
      <c r="K18" s="2" t="s">
        <v>2</v>
      </c>
      <c r="L18" s="2" t="s">
        <v>176</v>
      </c>
      <c r="M18" s="2" t="s">
        <v>177</v>
      </c>
      <c r="N18" s="13" t="s">
        <v>547</v>
      </c>
      <c r="O18" s="14">
        <v>0.86</v>
      </c>
      <c r="P18" s="14">
        <v>0</v>
      </c>
      <c r="Q18" s="28" t="s">
        <v>178</v>
      </c>
      <c r="R18" s="8" t="s">
        <v>557</v>
      </c>
      <c r="S18" s="8" t="s">
        <v>583</v>
      </c>
      <c r="T18" s="8" t="s">
        <v>585</v>
      </c>
      <c r="U18" s="8"/>
    </row>
    <row r="19" spans="1:21" ht="39.950000000000003" customHeight="1" x14ac:dyDescent="0.25">
      <c r="A19" s="4" t="s">
        <v>64</v>
      </c>
      <c r="B19" s="6">
        <v>2020</v>
      </c>
      <c r="C19" s="6">
        <v>2890</v>
      </c>
      <c r="D19" s="17" t="s">
        <v>65</v>
      </c>
      <c r="E19" s="17" t="s">
        <v>65</v>
      </c>
      <c r="F19" s="11" t="s">
        <v>57</v>
      </c>
      <c r="G19" s="21" t="s">
        <v>323</v>
      </c>
      <c r="H19" s="2" t="s">
        <v>28</v>
      </c>
      <c r="I19" s="13">
        <v>43739</v>
      </c>
      <c r="J19" s="5" t="s">
        <v>324</v>
      </c>
      <c r="K19" s="27" t="s">
        <v>1</v>
      </c>
      <c r="L19" s="2" t="s">
        <v>325</v>
      </c>
      <c r="M19" s="2" t="s">
        <v>69</v>
      </c>
      <c r="N19" s="13" t="s">
        <v>54</v>
      </c>
      <c r="O19" s="14">
        <v>0.74</v>
      </c>
      <c r="P19" s="14">
        <v>0.39</v>
      </c>
      <c r="Q19" s="28" t="s">
        <v>326</v>
      </c>
      <c r="R19" s="8" t="s">
        <v>557</v>
      </c>
      <c r="S19" s="8" t="s">
        <v>583</v>
      </c>
      <c r="T19" s="8" t="s">
        <v>586</v>
      </c>
      <c r="U19" s="8"/>
    </row>
    <row r="20" spans="1:21" ht="39.950000000000003" customHeight="1" x14ac:dyDescent="0.25">
      <c r="A20" s="4" t="s">
        <v>64</v>
      </c>
      <c r="B20" s="6">
        <v>2020</v>
      </c>
      <c r="C20" s="6">
        <v>2900</v>
      </c>
      <c r="D20" s="19" t="s">
        <v>104</v>
      </c>
      <c r="E20" s="19" t="s">
        <v>173</v>
      </c>
      <c r="F20" s="11" t="s">
        <v>57</v>
      </c>
      <c r="G20" s="21" t="s">
        <v>361</v>
      </c>
      <c r="H20" s="2" t="s">
        <v>28</v>
      </c>
      <c r="I20" s="13">
        <v>43800</v>
      </c>
      <c r="J20" s="5" t="s">
        <v>362</v>
      </c>
      <c r="K20" s="2" t="s">
        <v>2</v>
      </c>
      <c r="L20" s="2" t="s">
        <v>91</v>
      </c>
      <c r="M20" s="2" t="s">
        <v>92</v>
      </c>
      <c r="N20" s="13" t="s">
        <v>116</v>
      </c>
      <c r="O20" s="14">
        <v>1</v>
      </c>
      <c r="P20" s="14">
        <v>0</v>
      </c>
      <c r="Q20" s="28" t="s">
        <v>116</v>
      </c>
      <c r="R20" s="8" t="s">
        <v>575</v>
      </c>
      <c r="S20" s="8" t="s">
        <v>558</v>
      </c>
      <c r="T20" s="8" t="s">
        <v>587</v>
      </c>
      <c r="U20" s="8"/>
    </row>
    <row r="21" spans="1:21" ht="39.950000000000003" customHeight="1" x14ac:dyDescent="0.25">
      <c r="A21" s="4" t="s">
        <v>64</v>
      </c>
      <c r="B21" s="6">
        <v>2020</v>
      </c>
      <c r="C21" s="6">
        <v>2920</v>
      </c>
      <c r="D21" s="16" t="s">
        <v>78</v>
      </c>
      <c r="E21" s="16" t="s">
        <v>143</v>
      </c>
      <c r="F21" s="11" t="s">
        <v>108</v>
      </c>
      <c r="G21" s="21" t="s">
        <v>363</v>
      </c>
      <c r="H21" s="2" t="s">
        <v>28</v>
      </c>
      <c r="I21" s="13">
        <v>43800</v>
      </c>
      <c r="J21" s="5" t="s">
        <v>364</v>
      </c>
      <c r="K21" s="2" t="s">
        <v>2</v>
      </c>
      <c r="L21" s="2" t="s">
        <v>111</v>
      </c>
      <c r="M21" s="2" t="s">
        <v>75</v>
      </c>
      <c r="N21" s="13" t="s">
        <v>547</v>
      </c>
      <c r="O21" s="14">
        <v>0.97</v>
      </c>
      <c r="P21" s="14">
        <v>0</v>
      </c>
      <c r="Q21" s="28" t="s">
        <v>365</v>
      </c>
      <c r="R21" s="8" t="s">
        <v>575</v>
      </c>
      <c r="S21" s="8" t="s">
        <v>583</v>
      </c>
      <c r="T21" s="8"/>
      <c r="U21" s="8"/>
    </row>
    <row r="22" spans="1:21" ht="39.950000000000003" customHeight="1" x14ac:dyDescent="0.25">
      <c r="A22" s="4" t="s">
        <v>64</v>
      </c>
      <c r="B22" s="6">
        <v>2020</v>
      </c>
      <c r="C22" s="6">
        <v>2970</v>
      </c>
      <c r="D22" s="16" t="s">
        <v>78</v>
      </c>
      <c r="E22" s="16" t="s">
        <v>143</v>
      </c>
      <c r="F22" s="11" t="s">
        <v>108</v>
      </c>
      <c r="G22" s="21" t="s">
        <v>366</v>
      </c>
      <c r="H22" s="2" t="s">
        <v>28</v>
      </c>
      <c r="I22" s="13">
        <v>43862</v>
      </c>
      <c r="J22" s="5" t="s">
        <v>367</v>
      </c>
      <c r="K22" s="2" t="s">
        <v>2</v>
      </c>
      <c r="L22" s="2" t="s">
        <v>325</v>
      </c>
      <c r="M22" s="2" t="s">
        <v>359</v>
      </c>
      <c r="N22" s="13" t="s">
        <v>54</v>
      </c>
      <c r="O22" s="14">
        <v>0.7</v>
      </c>
      <c r="P22" s="14">
        <v>0.68</v>
      </c>
      <c r="Q22" s="28" t="s">
        <v>368</v>
      </c>
      <c r="R22" s="8" t="s">
        <v>557</v>
      </c>
      <c r="S22" s="8" t="s">
        <v>583</v>
      </c>
      <c r="T22" s="8" t="s">
        <v>588</v>
      </c>
      <c r="U22" s="8"/>
    </row>
    <row r="23" spans="1:21" ht="39.950000000000003" customHeight="1" x14ac:dyDescent="0.25">
      <c r="A23" s="4" t="s">
        <v>64</v>
      </c>
      <c r="B23" s="6">
        <v>2020</v>
      </c>
      <c r="C23" s="6">
        <v>3000</v>
      </c>
      <c r="D23" s="19" t="s">
        <v>104</v>
      </c>
      <c r="E23" s="19" t="s">
        <v>173</v>
      </c>
      <c r="F23" s="11" t="s">
        <v>108</v>
      </c>
      <c r="G23" s="21" t="s">
        <v>369</v>
      </c>
      <c r="H23" s="2" t="s">
        <v>28</v>
      </c>
      <c r="I23" s="13">
        <v>43983</v>
      </c>
      <c r="J23" s="5" t="s">
        <v>370</v>
      </c>
      <c r="K23" s="2" t="s">
        <v>2</v>
      </c>
      <c r="L23" s="2" t="s">
        <v>371</v>
      </c>
      <c r="M23" s="2" t="s">
        <v>271</v>
      </c>
      <c r="N23" s="13" t="s">
        <v>76</v>
      </c>
      <c r="O23" s="14">
        <v>0.57999999999999996</v>
      </c>
      <c r="P23" s="14">
        <v>0</v>
      </c>
      <c r="Q23" s="28" t="s">
        <v>372</v>
      </c>
      <c r="R23" s="8" t="s">
        <v>575</v>
      </c>
      <c r="S23" s="8" t="s">
        <v>558</v>
      </c>
      <c r="T23" s="8" t="s">
        <v>589</v>
      </c>
      <c r="U23" s="8"/>
    </row>
    <row r="24" spans="1:21" ht="75" customHeight="1" x14ac:dyDescent="0.25">
      <c r="A24" s="4" t="s">
        <v>64</v>
      </c>
      <c r="B24" s="6">
        <v>2020</v>
      </c>
      <c r="C24" s="6">
        <v>3010</v>
      </c>
      <c r="D24" s="17" t="s">
        <v>65</v>
      </c>
      <c r="E24" s="17" t="s">
        <v>65</v>
      </c>
      <c r="F24" s="11" t="s">
        <v>57</v>
      </c>
      <c r="G24" s="21" t="s">
        <v>327</v>
      </c>
      <c r="H24" s="2" t="s">
        <v>28</v>
      </c>
      <c r="I24" s="13">
        <v>43983</v>
      </c>
      <c r="J24" s="5" t="s">
        <v>328</v>
      </c>
      <c r="K24" s="27" t="s">
        <v>1</v>
      </c>
      <c r="L24" s="2" t="s">
        <v>321</v>
      </c>
      <c r="M24" s="2" t="s">
        <v>271</v>
      </c>
      <c r="N24" s="13" t="s">
        <v>54</v>
      </c>
      <c r="O24" s="14">
        <v>0.34</v>
      </c>
      <c r="P24" s="14">
        <v>0.09</v>
      </c>
      <c r="Q24" s="28" t="s">
        <v>329</v>
      </c>
      <c r="R24" s="8" t="s">
        <v>577</v>
      </c>
      <c r="S24" s="8" t="s">
        <v>570</v>
      </c>
      <c r="T24" s="8" t="s">
        <v>590</v>
      </c>
      <c r="U24" s="8"/>
    </row>
    <row r="25" spans="1:21" ht="39.950000000000003" customHeight="1" x14ac:dyDescent="0.25">
      <c r="A25" s="4" t="s">
        <v>64</v>
      </c>
      <c r="B25" s="6">
        <v>2020</v>
      </c>
      <c r="C25" s="6">
        <v>3020</v>
      </c>
      <c r="D25" s="16" t="s">
        <v>78</v>
      </c>
      <c r="E25" s="16" t="s">
        <v>143</v>
      </c>
      <c r="F25" s="11" t="s">
        <v>57</v>
      </c>
      <c r="G25" s="21" t="s">
        <v>330</v>
      </c>
      <c r="H25" s="2" t="s">
        <v>28</v>
      </c>
      <c r="I25" s="13">
        <v>43983</v>
      </c>
      <c r="J25" s="5" t="s">
        <v>331</v>
      </c>
      <c r="K25" s="27" t="s">
        <v>1</v>
      </c>
      <c r="L25" s="2" t="s">
        <v>332</v>
      </c>
      <c r="M25" s="2" t="s">
        <v>271</v>
      </c>
      <c r="N25" s="13" t="s">
        <v>54</v>
      </c>
      <c r="O25" s="14">
        <v>0.62</v>
      </c>
      <c r="P25" s="14">
        <v>0.28999999999999998</v>
      </c>
      <c r="Q25" s="28" t="s">
        <v>333</v>
      </c>
      <c r="R25" s="8" t="s">
        <v>557</v>
      </c>
      <c r="S25" s="8" t="s">
        <v>570</v>
      </c>
      <c r="T25" s="8" t="s">
        <v>574</v>
      </c>
      <c r="U25" s="8"/>
    </row>
    <row r="26" spans="1:21" ht="39.950000000000003" customHeight="1" x14ac:dyDescent="0.25">
      <c r="A26" s="4" t="s">
        <v>64</v>
      </c>
      <c r="B26" s="6">
        <v>2020</v>
      </c>
      <c r="C26" s="6">
        <v>3030</v>
      </c>
      <c r="D26" s="17" t="s">
        <v>65</v>
      </c>
      <c r="E26" s="17" t="s">
        <v>65</v>
      </c>
      <c r="F26" s="11" t="s">
        <v>57</v>
      </c>
      <c r="G26" s="21" t="s">
        <v>334</v>
      </c>
      <c r="H26" s="2" t="s">
        <v>28</v>
      </c>
      <c r="I26" s="13">
        <v>43983</v>
      </c>
      <c r="J26" s="5" t="s">
        <v>335</v>
      </c>
      <c r="K26" s="27" t="s">
        <v>1</v>
      </c>
      <c r="L26" s="2" t="s">
        <v>336</v>
      </c>
      <c r="M26" s="2" t="s">
        <v>69</v>
      </c>
      <c r="N26" s="13" t="s">
        <v>54</v>
      </c>
      <c r="O26" s="14">
        <v>0.98</v>
      </c>
      <c r="P26" s="14">
        <v>0.44</v>
      </c>
      <c r="Q26" s="28" t="s">
        <v>337</v>
      </c>
      <c r="R26" s="8" t="s">
        <v>557</v>
      </c>
      <c r="S26" s="8" t="s">
        <v>583</v>
      </c>
      <c r="T26" s="8" t="s">
        <v>586</v>
      </c>
      <c r="U26" s="8"/>
    </row>
    <row r="27" spans="1:21" ht="72.599999999999994" customHeight="1" x14ac:dyDescent="0.25">
      <c r="A27" s="4" t="s">
        <v>64</v>
      </c>
      <c r="B27" s="6">
        <v>2020</v>
      </c>
      <c r="C27" s="6">
        <v>3050</v>
      </c>
      <c r="D27" s="16" t="s">
        <v>78</v>
      </c>
      <c r="E27" s="16" t="s">
        <v>143</v>
      </c>
      <c r="F27" s="11" t="s">
        <v>108</v>
      </c>
      <c r="G27" s="21" t="s">
        <v>381</v>
      </c>
      <c r="H27" s="2" t="s">
        <v>28</v>
      </c>
      <c r="I27" s="13">
        <v>44044</v>
      </c>
      <c r="J27" s="5" t="s">
        <v>382</v>
      </c>
      <c r="K27" s="2" t="s">
        <v>2</v>
      </c>
      <c r="L27" s="2" t="s">
        <v>383</v>
      </c>
      <c r="M27" s="2" t="s">
        <v>92</v>
      </c>
      <c r="N27" s="13" t="s">
        <v>76</v>
      </c>
      <c r="O27" s="14">
        <v>1</v>
      </c>
      <c r="P27" s="14">
        <v>0</v>
      </c>
      <c r="Q27" s="28" t="s">
        <v>76</v>
      </c>
      <c r="R27" s="8" t="s">
        <v>572</v>
      </c>
      <c r="S27" s="8" t="s">
        <v>558</v>
      </c>
      <c r="T27" s="8" t="s">
        <v>591</v>
      </c>
      <c r="U27" s="8"/>
    </row>
    <row r="28" spans="1:21" ht="76.900000000000006" customHeight="1" x14ac:dyDescent="0.25">
      <c r="A28" s="4" t="s">
        <v>64</v>
      </c>
      <c r="B28" s="6">
        <v>2020</v>
      </c>
      <c r="C28" s="6">
        <v>3060</v>
      </c>
      <c r="D28" s="18" t="s">
        <v>518</v>
      </c>
      <c r="E28" s="33" t="s">
        <v>143</v>
      </c>
      <c r="F28" s="11" t="s">
        <v>57</v>
      </c>
      <c r="G28" s="21" t="s">
        <v>338</v>
      </c>
      <c r="H28" s="2" t="s">
        <v>28</v>
      </c>
      <c r="I28" s="13">
        <v>44044</v>
      </c>
      <c r="J28" s="5" t="s">
        <v>339</v>
      </c>
      <c r="K28" s="27" t="s">
        <v>1</v>
      </c>
      <c r="L28" s="2" t="s">
        <v>325</v>
      </c>
      <c r="M28" s="2" t="s">
        <v>124</v>
      </c>
      <c r="N28" s="13" t="s">
        <v>213</v>
      </c>
      <c r="O28" s="14">
        <v>0.83</v>
      </c>
      <c r="P28" s="14">
        <v>0</v>
      </c>
      <c r="Q28" s="28" t="s">
        <v>340</v>
      </c>
      <c r="R28" s="8" t="s">
        <v>569</v>
      </c>
      <c r="S28" s="8" t="s">
        <v>592</v>
      </c>
      <c r="T28" s="32" t="s">
        <v>593</v>
      </c>
      <c r="U28" s="8"/>
    </row>
    <row r="29" spans="1:21" ht="39.950000000000003" customHeight="1" x14ac:dyDescent="0.25">
      <c r="A29" s="4" t="s">
        <v>64</v>
      </c>
      <c r="B29" s="6">
        <v>2021</v>
      </c>
      <c r="C29" s="6">
        <v>3200</v>
      </c>
      <c r="D29" s="19" t="s">
        <v>104</v>
      </c>
      <c r="E29" s="19" t="s">
        <v>173</v>
      </c>
      <c r="F29" s="11" t="s">
        <v>57</v>
      </c>
      <c r="G29" s="21" t="s">
        <v>268</v>
      </c>
      <c r="H29" s="2" t="s">
        <v>28</v>
      </c>
      <c r="I29" s="13">
        <v>44044</v>
      </c>
      <c r="J29" s="5" t="s">
        <v>269</v>
      </c>
      <c r="K29" s="2" t="s">
        <v>2</v>
      </c>
      <c r="L29" s="2" t="s">
        <v>270</v>
      </c>
      <c r="M29" s="2" t="s">
        <v>271</v>
      </c>
      <c r="N29" s="13" t="s">
        <v>213</v>
      </c>
      <c r="O29" s="14">
        <v>0.56999999999999995</v>
      </c>
      <c r="P29" s="14">
        <v>0</v>
      </c>
      <c r="Q29" s="28" t="s">
        <v>272</v>
      </c>
      <c r="R29" s="8" t="s">
        <v>569</v>
      </c>
      <c r="S29" s="8" t="s">
        <v>570</v>
      </c>
      <c r="T29" s="8" t="s">
        <v>594</v>
      </c>
      <c r="U29" s="8"/>
    </row>
    <row r="30" spans="1:21" ht="38.25" x14ac:dyDescent="0.25">
      <c r="A30" s="4" t="s">
        <v>64</v>
      </c>
      <c r="B30" s="6">
        <v>2021</v>
      </c>
      <c r="C30" s="6">
        <v>3210</v>
      </c>
      <c r="D30" s="16" t="s">
        <v>78</v>
      </c>
      <c r="E30" s="16" t="s">
        <v>143</v>
      </c>
      <c r="F30" s="11" t="s">
        <v>108</v>
      </c>
      <c r="G30" s="21" t="s">
        <v>242</v>
      </c>
      <c r="H30" s="2" t="s">
        <v>28</v>
      </c>
      <c r="I30" s="13">
        <v>44044</v>
      </c>
      <c r="J30" s="24" t="s">
        <v>243</v>
      </c>
      <c r="K30" s="2" t="s">
        <v>2</v>
      </c>
      <c r="L30" s="2" t="s">
        <v>244</v>
      </c>
      <c r="M30" s="2" t="s">
        <v>69</v>
      </c>
      <c r="N30" s="13" t="s">
        <v>54</v>
      </c>
      <c r="O30" s="14">
        <v>0.41</v>
      </c>
      <c r="P30" s="14">
        <v>0</v>
      </c>
      <c r="Q30" s="28" t="s">
        <v>246</v>
      </c>
      <c r="R30" s="8" t="s">
        <v>557</v>
      </c>
      <c r="S30" s="8" t="s">
        <v>592</v>
      </c>
      <c r="T30" s="8" t="s">
        <v>595</v>
      </c>
      <c r="U30" s="8"/>
    </row>
    <row r="31" spans="1:21" ht="55.15" customHeight="1" x14ac:dyDescent="0.25">
      <c r="A31" s="4" t="s">
        <v>64</v>
      </c>
      <c r="B31" s="6">
        <v>2021</v>
      </c>
      <c r="C31" s="6">
        <v>3220</v>
      </c>
      <c r="D31" s="16" t="s">
        <v>78</v>
      </c>
      <c r="E31" s="16" t="s">
        <v>143</v>
      </c>
      <c r="F31" s="11" t="s">
        <v>108</v>
      </c>
      <c r="G31" s="21" t="s">
        <v>550</v>
      </c>
      <c r="H31" s="2" t="s">
        <v>28</v>
      </c>
      <c r="I31" s="13">
        <v>44044</v>
      </c>
      <c r="J31" s="5" t="s">
        <v>389</v>
      </c>
      <c r="K31" s="2" t="s">
        <v>2</v>
      </c>
      <c r="L31" s="2" t="s">
        <v>136</v>
      </c>
      <c r="M31" s="2" t="s">
        <v>137</v>
      </c>
      <c r="N31" s="13" t="s">
        <v>138</v>
      </c>
      <c r="O31" s="14">
        <v>0.86</v>
      </c>
      <c r="P31" s="14">
        <v>0</v>
      </c>
      <c r="Q31" s="28" t="s">
        <v>39</v>
      </c>
      <c r="R31" s="8" t="s">
        <v>560</v>
      </c>
      <c r="S31" s="8" t="s">
        <v>562</v>
      </c>
      <c r="T31" s="8" t="s">
        <v>596</v>
      </c>
      <c r="U31" s="8"/>
    </row>
  </sheetData>
  <autoFilter ref="A2:U31" xr:uid="{22936477-8B29-4190-B4BB-1409B246E593}"/>
  <conditionalFormatting sqref="H3:I31">
    <cfRule type="containsText" dxfId="5" priority="7" operator="containsText" text="Pending">
      <formula>NOT(ISERROR(SEARCH("Pending",H3)))</formula>
    </cfRule>
  </conditionalFormatting>
  <dataValidations count="7">
    <dataValidation type="list" allowBlank="1" showInputMessage="1" showErrorMessage="1" sqref="A20:A21 A3:A18 A24:A31" xr:uid="{29954B47-26B2-4F68-ADD7-EB34A6E05DCE}">
      <formula1>"Revision Requests,Business Strategy,Efficiencies / Enhancements,Regulatory,Technical Foundation"</formula1>
    </dataValidation>
    <dataValidation type="list" allowBlank="1" showInputMessage="1" showErrorMessage="1" sqref="A22:A23 A19" xr:uid="{E45035E4-6CCA-4D52-B222-B51021478CDD}">
      <formula1>"Business Strategy,Efficiencies / Enhancements,Regulatory,Technical Foundation"</formula1>
    </dataValidation>
    <dataValidation type="list" allowBlank="1" showInputMessage="1" showErrorMessage="1" sqref="B3:B6 B8:B31" xr:uid="{A987A7D1-A906-49C8-9446-680C0844FCF3}">
      <formula1>"2011,2012,2013,2014,2015,2016,2017,2018,2019,2020,2021,2022,2023"</formula1>
    </dataValidation>
    <dataValidation type="list" allowBlank="1" showInputMessage="1" showErrorMessage="1" sqref="H3:H20 H22:H31" xr:uid="{0DA6E2A0-3906-4E83-A8EE-F9E2E2C7D49E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F3:F31" xr:uid="{BDBBA8FA-2D37-42A4-894A-D651119B47F6}">
      <formula1>"1 - High,2 - Medium,3 - Low"</formula1>
    </dataValidation>
    <dataValidation type="list" allowBlank="1" showInputMessage="1" showErrorMessage="1" sqref="K3:K31" xr:uid="{C9C52571-846E-4C1D-9488-B19E296CA952}">
      <formula1>"Not Started,Initiation,Planning,Execution,Closing,Complete,On Hold,Canceled,Deleted"</formula1>
    </dataValidation>
    <dataValidation type="list" allowBlank="1" showInputMessage="1" showErrorMessage="1" sqref="E3:E31" xr:uid="{D44513B7-57AB-4DC6-BD05-81026A7C745C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8218-C96F-4BB3-9383-A09211DAC09A}">
  <dimension ref="A1:R14"/>
  <sheetViews>
    <sheetView zoomScaleNormal="100" workbookViewId="0">
      <pane xSplit="9" ySplit="2" topLeftCell="Q9" activePane="bottomRight" state="frozen"/>
      <selection pane="topRight" activeCell="J1" sqref="J1"/>
      <selection pane="bottomLeft" activeCell="A3" sqref="A3"/>
      <selection pane="bottomRight" activeCell="A3" sqref="A3:Q14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20.42578125" hidden="1" customWidth="1"/>
  </cols>
  <sheetData>
    <row r="1" spans="1:18" ht="31.5" customHeight="1" x14ac:dyDescent="0.25">
      <c r="A1" s="22" t="s">
        <v>597</v>
      </c>
      <c r="P1" s="30" t="str">
        <f>"Count = " &amp; COUNTA(I3:I105)</f>
        <v>Count = 12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540</v>
      </c>
      <c r="R2" s="1" t="s">
        <v>541</v>
      </c>
    </row>
    <row r="3" spans="1:18" ht="39.950000000000003" customHeight="1" x14ac:dyDescent="0.25">
      <c r="A3" s="4" t="s">
        <v>55</v>
      </c>
      <c r="B3" s="6">
        <v>2022</v>
      </c>
      <c r="C3" s="6">
        <v>310</v>
      </c>
      <c r="D3" s="20" t="s">
        <v>56</v>
      </c>
      <c r="E3" s="11"/>
      <c r="F3" s="21" t="s">
        <v>297</v>
      </c>
      <c r="G3" s="2" t="s">
        <v>28</v>
      </c>
      <c r="H3" s="13">
        <v>44651</v>
      </c>
      <c r="I3" s="5" t="s">
        <v>298</v>
      </c>
      <c r="J3" s="26" t="s">
        <v>155</v>
      </c>
      <c r="K3" s="2" t="s">
        <v>217</v>
      </c>
      <c r="L3" s="2" t="s">
        <v>53</v>
      </c>
      <c r="M3" s="13" t="s">
        <v>213</v>
      </c>
      <c r="N3" s="14">
        <v>1</v>
      </c>
      <c r="O3" s="14">
        <v>0</v>
      </c>
      <c r="P3" s="28" t="s">
        <v>299</v>
      </c>
      <c r="Q3" s="8"/>
      <c r="R3" s="8"/>
    </row>
    <row r="4" spans="1:18" ht="84" x14ac:dyDescent="0.25">
      <c r="A4" s="4" t="s">
        <v>497</v>
      </c>
      <c r="B4" s="6">
        <v>2021</v>
      </c>
      <c r="C4" s="6">
        <v>320</v>
      </c>
      <c r="D4" s="20" t="s">
        <v>56</v>
      </c>
      <c r="E4" s="11"/>
      <c r="F4" s="21" t="s">
        <v>498</v>
      </c>
      <c r="G4" s="2" t="s">
        <v>28</v>
      </c>
      <c r="H4" s="13">
        <v>44546</v>
      </c>
      <c r="I4" s="5" t="s">
        <v>499</v>
      </c>
      <c r="J4" s="26" t="s">
        <v>155</v>
      </c>
      <c r="K4" s="2" t="s">
        <v>500</v>
      </c>
      <c r="L4" s="2" t="s">
        <v>501</v>
      </c>
      <c r="M4" s="13" t="s">
        <v>39</v>
      </c>
      <c r="N4" s="14">
        <v>0.74</v>
      </c>
      <c r="O4" s="14">
        <v>0</v>
      </c>
      <c r="P4" s="28" t="s">
        <v>502</v>
      </c>
      <c r="Q4" s="8" t="s">
        <v>598</v>
      </c>
      <c r="R4" s="8"/>
    </row>
    <row r="5" spans="1:18" ht="84" x14ac:dyDescent="0.25">
      <c r="A5" s="4" t="s">
        <v>497</v>
      </c>
      <c r="B5" s="6">
        <v>2022</v>
      </c>
      <c r="C5" s="6">
        <v>320</v>
      </c>
      <c r="D5" s="20" t="s">
        <v>56</v>
      </c>
      <c r="E5" s="11"/>
      <c r="F5" s="21" t="s">
        <v>503</v>
      </c>
      <c r="G5" s="2" t="s">
        <v>28</v>
      </c>
      <c r="H5" s="13">
        <v>44651</v>
      </c>
      <c r="I5" s="5" t="s">
        <v>504</v>
      </c>
      <c r="J5" s="26" t="s">
        <v>155</v>
      </c>
      <c r="K5" s="2" t="s">
        <v>505</v>
      </c>
      <c r="L5" s="2" t="s">
        <v>163</v>
      </c>
      <c r="M5" s="13" t="s">
        <v>39</v>
      </c>
      <c r="N5" s="14">
        <v>0.62</v>
      </c>
      <c r="O5" s="14">
        <v>0</v>
      </c>
      <c r="P5" s="28" t="s">
        <v>502</v>
      </c>
      <c r="Q5" s="8" t="s">
        <v>599</v>
      </c>
      <c r="R5" s="8"/>
    </row>
    <row r="6" spans="1:18" ht="39.950000000000003" customHeight="1" x14ac:dyDescent="0.25">
      <c r="A6" s="4" t="s">
        <v>55</v>
      </c>
      <c r="B6" s="6">
        <v>2022</v>
      </c>
      <c r="C6" s="6">
        <v>320</v>
      </c>
      <c r="D6" s="20" t="s">
        <v>56</v>
      </c>
      <c r="E6" s="11"/>
      <c r="F6" s="21" t="s">
        <v>121</v>
      </c>
      <c r="G6" s="2" t="s">
        <v>28</v>
      </c>
      <c r="H6" s="13">
        <v>44679</v>
      </c>
      <c r="I6" s="5" t="s">
        <v>122</v>
      </c>
      <c r="J6" s="26" t="s">
        <v>155</v>
      </c>
      <c r="K6" s="2" t="s">
        <v>123</v>
      </c>
      <c r="L6" s="2" t="s">
        <v>124</v>
      </c>
      <c r="M6" s="13" t="s">
        <v>125</v>
      </c>
      <c r="N6" s="14">
        <v>0.57999999999999996</v>
      </c>
      <c r="O6" s="14">
        <v>0.27</v>
      </c>
      <c r="P6" s="28" t="s">
        <v>126</v>
      </c>
      <c r="Q6" s="8" t="s">
        <v>600</v>
      </c>
      <c r="R6" s="8"/>
    </row>
    <row r="7" spans="1:18" ht="39.950000000000003" customHeight="1" x14ac:dyDescent="0.25">
      <c r="A7" s="4" t="s">
        <v>55</v>
      </c>
      <c r="B7" s="6">
        <v>2022</v>
      </c>
      <c r="C7" s="6">
        <v>330</v>
      </c>
      <c r="D7" s="20" t="s">
        <v>56</v>
      </c>
      <c r="E7" s="11"/>
      <c r="F7" s="21" t="s">
        <v>130</v>
      </c>
      <c r="G7" s="2" t="s">
        <v>28</v>
      </c>
      <c r="H7" s="13">
        <v>44651</v>
      </c>
      <c r="I7" s="5" t="s">
        <v>131</v>
      </c>
      <c r="J7" s="26" t="s">
        <v>161</v>
      </c>
      <c r="K7" s="2" t="s">
        <v>132</v>
      </c>
      <c r="L7" s="2" t="s">
        <v>82</v>
      </c>
      <c r="M7" s="13" t="s">
        <v>39</v>
      </c>
      <c r="N7" s="14">
        <v>0.7</v>
      </c>
      <c r="O7" s="14">
        <v>0</v>
      </c>
      <c r="P7" s="28" t="s">
        <v>133</v>
      </c>
      <c r="Q7" s="8" t="s">
        <v>601</v>
      </c>
      <c r="R7" s="8"/>
    </row>
    <row r="8" spans="1:18" ht="39.950000000000003" customHeight="1" x14ac:dyDescent="0.25">
      <c r="A8" s="4" t="s">
        <v>64</v>
      </c>
      <c r="B8" s="6">
        <v>2021</v>
      </c>
      <c r="C8" s="6">
        <v>2705</v>
      </c>
      <c r="D8" s="9"/>
      <c r="E8" s="11"/>
      <c r="F8" s="21" t="s">
        <v>89</v>
      </c>
      <c r="G8" s="2" t="s">
        <v>28</v>
      </c>
      <c r="H8" s="13">
        <v>44236</v>
      </c>
      <c r="I8" s="5" t="s">
        <v>90</v>
      </c>
      <c r="J8" s="25" t="s">
        <v>0</v>
      </c>
      <c r="K8" s="2" t="s">
        <v>91</v>
      </c>
      <c r="L8" s="2" t="s">
        <v>92</v>
      </c>
      <c r="M8" s="13" t="s">
        <v>54</v>
      </c>
      <c r="N8" s="14">
        <v>1</v>
      </c>
      <c r="O8" s="14">
        <v>0</v>
      </c>
      <c r="P8" s="28" t="s">
        <v>93</v>
      </c>
      <c r="Q8" s="8" t="s">
        <v>548</v>
      </c>
      <c r="R8" s="8"/>
    </row>
    <row r="9" spans="1:18" ht="39.950000000000003" customHeight="1" x14ac:dyDescent="0.25">
      <c r="A9" s="4" t="s">
        <v>64</v>
      </c>
      <c r="B9" s="6">
        <v>2020</v>
      </c>
      <c r="C9" s="6">
        <v>3010</v>
      </c>
      <c r="D9" s="9"/>
      <c r="E9" s="11"/>
      <c r="F9" s="21" t="s">
        <v>210</v>
      </c>
      <c r="G9" s="2" t="s">
        <v>28</v>
      </c>
      <c r="H9" s="13">
        <v>44173</v>
      </c>
      <c r="I9" s="5" t="s">
        <v>211</v>
      </c>
      <c r="J9" s="26" t="s">
        <v>155</v>
      </c>
      <c r="K9" s="2" t="s">
        <v>212</v>
      </c>
      <c r="L9" s="2" t="s">
        <v>124</v>
      </c>
      <c r="M9" s="13" t="s">
        <v>213</v>
      </c>
      <c r="N9" s="14">
        <v>0.57999999999999996</v>
      </c>
      <c r="O9" s="14">
        <v>0</v>
      </c>
      <c r="P9" s="28" t="s">
        <v>214</v>
      </c>
      <c r="Q9" s="34" t="s">
        <v>602</v>
      </c>
      <c r="R9" s="8"/>
    </row>
    <row r="10" spans="1:18" ht="39.950000000000003" customHeight="1" x14ac:dyDescent="0.25">
      <c r="A10" s="4" t="s">
        <v>64</v>
      </c>
      <c r="B10" s="6">
        <v>2020</v>
      </c>
      <c r="C10" s="6">
        <v>3070</v>
      </c>
      <c r="D10" s="9"/>
      <c r="E10" s="11"/>
      <c r="F10" s="21" t="s">
        <v>523</v>
      </c>
      <c r="G10" s="2" t="s">
        <v>28</v>
      </c>
      <c r="H10" s="13">
        <v>44173</v>
      </c>
      <c r="I10" s="5" t="s">
        <v>524</v>
      </c>
      <c r="J10" s="25" t="s">
        <v>0</v>
      </c>
      <c r="K10" s="2" t="s">
        <v>525</v>
      </c>
      <c r="L10" s="2" t="s">
        <v>526</v>
      </c>
      <c r="M10" s="13" t="s">
        <v>213</v>
      </c>
      <c r="N10" s="14">
        <v>0.92</v>
      </c>
      <c r="O10" s="14">
        <v>0</v>
      </c>
      <c r="P10" s="28" t="s">
        <v>527</v>
      </c>
      <c r="Q10" s="8" t="s">
        <v>545</v>
      </c>
      <c r="R10" s="8"/>
    </row>
    <row r="11" spans="1:18" ht="39.950000000000003" customHeight="1" x14ac:dyDescent="0.25">
      <c r="A11" s="4" t="s">
        <v>64</v>
      </c>
      <c r="B11" s="6">
        <v>2020</v>
      </c>
      <c r="C11" s="6">
        <v>3080</v>
      </c>
      <c r="D11" s="9"/>
      <c r="E11" s="11"/>
      <c r="F11" s="21" t="s">
        <v>85</v>
      </c>
      <c r="G11" s="2" t="s">
        <v>28</v>
      </c>
      <c r="H11" s="13">
        <v>44117</v>
      </c>
      <c r="I11" s="5" t="s">
        <v>86</v>
      </c>
      <c r="J11" s="25" t="s">
        <v>0</v>
      </c>
      <c r="K11" s="2" t="s">
        <v>87</v>
      </c>
      <c r="L11" s="2" t="s">
        <v>69</v>
      </c>
      <c r="M11" s="13" t="s">
        <v>54</v>
      </c>
      <c r="N11" s="14">
        <v>0.76</v>
      </c>
      <c r="O11" s="14">
        <v>0.35</v>
      </c>
      <c r="P11" s="28" t="s">
        <v>88</v>
      </c>
      <c r="Q11" s="8" t="s">
        <v>548</v>
      </c>
      <c r="R11" s="8"/>
    </row>
    <row r="12" spans="1:18" ht="39.950000000000003" customHeight="1" x14ac:dyDescent="0.25">
      <c r="A12" s="4" t="s">
        <v>64</v>
      </c>
      <c r="B12" s="6">
        <v>2021</v>
      </c>
      <c r="C12" s="6">
        <v>3195</v>
      </c>
      <c r="D12" s="9"/>
      <c r="E12" s="11"/>
      <c r="F12" s="21" t="s">
        <v>528</v>
      </c>
      <c r="G12" s="2" t="s">
        <v>28</v>
      </c>
      <c r="H12" s="13">
        <v>44497</v>
      </c>
      <c r="I12" s="5" t="s">
        <v>529</v>
      </c>
      <c r="J12" s="25" t="s">
        <v>0</v>
      </c>
      <c r="K12" s="2" t="s">
        <v>530</v>
      </c>
      <c r="L12" s="2" t="s">
        <v>280</v>
      </c>
      <c r="M12" s="13" t="s">
        <v>54</v>
      </c>
      <c r="N12" s="14">
        <v>0.68</v>
      </c>
      <c r="O12" s="14">
        <v>0.28999999999999998</v>
      </c>
      <c r="P12" s="28" t="s">
        <v>531</v>
      </c>
      <c r="Q12" s="8" t="s">
        <v>546</v>
      </c>
      <c r="R12" s="8"/>
    </row>
    <row r="13" spans="1:18" ht="39.950000000000003" customHeight="1" x14ac:dyDescent="0.25">
      <c r="A13" s="4" t="s">
        <v>64</v>
      </c>
      <c r="B13" s="6">
        <v>2021</v>
      </c>
      <c r="C13" s="6">
        <v>3340</v>
      </c>
      <c r="D13" s="9"/>
      <c r="E13" s="11"/>
      <c r="F13" s="21" t="s">
        <v>94</v>
      </c>
      <c r="G13" s="2" t="s">
        <v>28</v>
      </c>
      <c r="H13" s="13">
        <v>44375</v>
      </c>
      <c r="I13" s="5" t="s">
        <v>95</v>
      </c>
      <c r="J13" s="25" t="s">
        <v>0</v>
      </c>
      <c r="K13" s="2" t="s">
        <v>96</v>
      </c>
      <c r="L13" s="2" t="s">
        <v>97</v>
      </c>
      <c r="M13" s="13" t="s">
        <v>54</v>
      </c>
      <c r="N13" s="14">
        <v>0.45</v>
      </c>
      <c r="O13" s="14">
        <v>0</v>
      </c>
      <c r="P13" s="28" t="s">
        <v>98</v>
      </c>
      <c r="Q13" s="8" t="s">
        <v>603</v>
      </c>
      <c r="R13" s="8"/>
    </row>
    <row r="14" spans="1:18" ht="39.950000000000003" customHeight="1" x14ac:dyDescent="0.25">
      <c r="A14" s="4" t="s">
        <v>64</v>
      </c>
      <c r="B14" s="6">
        <v>2021</v>
      </c>
      <c r="C14" s="6">
        <v>3350</v>
      </c>
      <c r="D14" s="9"/>
      <c r="E14" s="11"/>
      <c r="F14" s="21" t="s">
        <v>127</v>
      </c>
      <c r="G14" s="2" t="s">
        <v>28</v>
      </c>
      <c r="H14" s="13">
        <v>44497</v>
      </c>
      <c r="I14" s="5" t="s">
        <v>128</v>
      </c>
      <c r="J14" s="25" t="s">
        <v>0</v>
      </c>
      <c r="K14" s="2" t="s">
        <v>129</v>
      </c>
      <c r="L14" s="2" t="s">
        <v>53</v>
      </c>
      <c r="M14" s="13" t="s">
        <v>54</v>
      </c>
      <c r="N14" s="14">
        <v>1</v>
      </c>
      <c r="O14" s="14">
        <v>0</v>
      </c>
      <c r="P14" s="28" t="s">
        <v>93</v>
      </c>
      <c r="Q14" s="8" t="s">
        <v>546</v>
      </c>
      <c r="R14" s="8"/>
    </row>
  </sheetData>
  <autoFilter ref="A2:Q14" xr:uid="{D7BA8218-C96F-4BB3-9383-A09211DAC09A}"/>
  <conditionalFormatting sqref="G3:H14">
    <cfRule type="containsText" dxfId="4" priority="1" operator="containsText" text="Pending">
      <formula>NOT(ISERROR(SEARCH("Pending",G3)))</formula>
    </cfRule>
  </conditionalFormatting>
  <dataValidations count="7">
    <dataValidation type="list" allowBlank="1" showInputMessage="1" showErrorMessage="1" sqref="A8:A12 A3:A6" xr:uid="{73696DB2-E7C9-4ECC-881B-CB3E424F1DA6}">
      <formula1>"Revision Requests,Business Strategy,Efficiencies / Enhancements,Regulatory,Technical Foundation"</formula1>
    </dataValidation>
    <dataValidation type="list" allowBlank="1" showInputMessage="1" showErrorMessage="1" sqref="A7 A13:A14" xr:uid="{029EEDEE-2C17-4242-92A1-019C92F0B8F2}">
      <formula1>"Business Strategy,Efficiencies / Enhancements,Regulatory,Technical Foundation"</formula1>
    </dataValidation>
    <dataValidation type="list" allowBlank="1" showInputMessage="1" showErrorMessage="1" sqref="B3 B6:B14" xr:uid="{1263E9E1-F7CB-46A4-9BE5-31C29ED2C793}">
      <formula1>"2011,2012,2013,2014,2015,2016,2017,2018,2019,2020,2021,2022,2023"</formula1>
    </dataValidation>
    <dataValidation type="list" allowBlank="1" showInputMessage="1" showErrorMessage="1" sqref="G4:G7 G10:G14" xr:uid="{682399A5-D660-499D-A08F-B6036B094D22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4" xr:uid="{3EBA0FAE-4895-476A-8D14-63AC0AC1C2FF}">
      <formula1>"Not Started,Initiation,Planning,Execution,Closing,Complete,On Hold,Canceled,Deleted"</formula1>
    </dataValidation>
    <dataValidation type="list" allowBlank="1" showInputMessage="1" showErrorMessage="1" sqref="E3:E14" xr:uid="{21DDC8C9-E49D-46E1-BFFB-B332FB224AAB}">
      <formula1>"1 - High,2 - Medium,3 - Low"</formula1>
    </dataValidation>
    <dataValidation type="list" allowBlank="1" showInputMessage="1" showErrorMessage="1" sqref="G8:G9 G3" xr:uid="{4291D8CB-9BC6-42D9-B649-C239051077C4}">
      <formula1>"Pending TAC Approval, Pending PUCT Approval, PPL"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B86-6E83-4303-AF87-A0B9BA753883}">
  <sheetPr>
    <tabColor rgb="FF92D050"/>
  </sheetPr>
  <dimension ref="A1:T36"/>
  <sheetViews>
    <sheetView zoomScaleNormal="100" workbookViewId="0">
      <pane xSplit="9" ySplit="2" topLeftCell="S3" activePane="bottomRight" state="frozen"/>
      <selection pane="topRight" activeCell="J1" sqref="J1"/>
      <selection pane="bottomLeft" activeCell="A3" sqref="A3"/>
      <selection pane="bottomRight" activeCell="I7" sqref="I7"/>
    </sheetView>
  </sheetViews>
  <sheetFormatPr defaultRowHeight="15" x14ac:dyDescent="0.25"/>
  <cols>
    <col min="1" max="1" width="10.42578125" customWidth="1"/>
    <col min="2" max="2" width="7.140625" customWidth="1"/>
    <col min="3" max="3" width="7.28515625" customWidth="1"/>
    <col min="4" max="4" width="18.42578125" customWidth="1"/>
    <col min="5" max="5" width="11.140625" style="10" customWidth="1"/>
    <col min="6" max="6" width="10" customWidth="1"/>
    <col min="7" max="8" width="10.85546875" customWidth="1"/>
    <col min="9" max="9" width="41.5703125" customWidth="1"/>
    <col min="10" max="10" width="11" customWidth="1"/>
    <col min="11" max="11" width="12.5703125" customWidth="1"/>
    <col min="12" max="12" width="12.7109375" customWidth="1"/>
    <col min="13" max="13" width="11.5703125" customWidth="1"/>
    <col min="14" max="14" width="11.85546875" customWidth="1"/>
    <col min="15" max="15" width="10.42578125" customWidth="1"/>
    <col min="16" max="16" width="30.85546875" customWidth="1"/>
    <col min="17" max="17" width="16.140625" customWidth="1"/>
    <col min="18" max="18" width="35.7109375" customWidth="1"/>
    <col min="19" max="19" width="46.85546875" customWidth="1"/>
    <col min="20" max="20" width="31" customWidth="1"/>
  </cols>
  <sheetData>
    <row r="1" spans="1:20" ht="31.5" customHeight="1" x14ac:dyDescent="0.25">
      <c r="A1" s="22" t="s">
        <v>604</v>
      </c>
      <c r="P1" s="30" t="str">
        <f>"Count = " &amp; COUNTA(I3:I101)</f>
        <v>Count = 34</v>
      </c>
      <c r="Q1" s="30"/>
    </row>
    <row r="2" spans="1:20" ht="36" x14ac:dyDescent="0.25">
      <c r="A2" s="1" t="s">
        <v>9</v>
      </c>
      <c r="B2" s="1" t="s">
        <v>10</v>
      </c>
      <c r="C2" s="1" t="s">
        <v>11</v>
      </c>
      <c r="D2" s="12" t="s">
        <v>605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2" t="s">
        <v>554</v>
      </c>
      <c r="R2" s="12" t="s">
        <v>21</v>
      </c>
      <c r="S2" s="12" t="s">
        <v>606</v>
      </c>
      <c r="T2" s="1" t="s">
        <v>541</v>
      </c>
    </row>
    <row r="3" spans="1:20" ht="44.45" customHeight="1" x14ac:dyDescent="0.25">
      <c r="A3" s="4" t="s">
        <v>55</v>
      </c>
      <c r="B3" s="6">
        <v>2020</v>
      </c>
      <c r="C3" s="6">
        <v>235</v>
      </c>
      <c r="D3" s="20" t="s">
        <v>56</v>
      </c>
      <c r="E3" s="11" t="s">
        <v>57</v>
      </c>
      <c r="F3" s="21" t="s">
        <v>187</v>
      </c>
      <c r="G3" s="2" t="s">
        <v>28</v>
      </c>
      <c r="H3" s="13">
        <v>44173</v>
      </c>
      <c r="I3" s="3" t="s">
        <v>188</v>
      </c>
      <c r="J3" s="27" t="s">
        <v>1</v>
      </c>
      <c r="K3" s="2" t="s">
        <v>189</v>
      </c>
      <c r="L3" s="2" t="s">
        <v>190</v>
      </c>
      <c r="M3" s="13" t="s">
        <v>54</v>
      </c>
      <c r="N3" s="14">
        <v>0.53</v>
      </c>
      <c r="O3" s="14">
        <v>0.24</v>
      </c>
      <c r="P3" s="28" t="s">
        <v>192</v>
      </c>
      <c r="Q3" s="8" t="s">
        <v>557</v>
      </c>
      <c r="R3" s="8" t="s">
        <v>558</v>
      </c>
      <c r="S3" s="8" t="s">
        <v>607</v>
      </c>
      <c r="T3" s="8"/>
    </row>
    <row r="4" spans="1:20" ht="59.45" customHeight="1" x14ac:dyDescent="0.25">
      <c r="A4" s="4" t="s">
        <v>55</v>
      </c>
      <c r="B4" s="6">
        <v>2022</v>
      </c>
      <c r="C4" s="6">
        <v>325</v>
      </c>
      <c r="D4" s="20" t="s">
        <v>56</v>
      </c>
      <c r="E4" s="11" t="s">
        <v>57</v>
      </c>
      <c r="F4" s="21" t="s">
        <v>139</v>
      </c>
      <c r="G4" s="2" t="s">
        <v>28</v>
      </c>
      <c r="H4" s="13">
        <v>44651</v>
      </c>
      <c r="I4" s="5" t="s">
        <v>140</v>
      </c>
      <c r="J4" s="2" t="s">
        <v>2</v>
      </c>
      <c r="K4" s="2" t="s">
        <v>141</v>
      </c>
      <c r="L4" s="2" t="s">
        <v>92</v>
      </c>
      <c r="M4" s="13" t="s">
        <v>547</v>
      </c>
      <c r="N4" s="14">
        <v>0.9</v>
      </c>
      <c r="O4" s="14">
        <v>0</v>
      </c>
      <c r="P4" s="28" t="s">
        <v>142</v>
      </c>
      <c r="Q4" s="8" t="s">
        <v>572</v>
      </c>
      <c r="R4" s="8" t="s">
        <v>581</v>
      </c>
      <c r="S4" s="8" t="s">
        <v>608</v>
      </c>
      <c r="T4" s="8"/>
    </row>
    <row r="5" spans="1:20" ht="39.950000000000003" customHeight="1" x14ac:dyDescent="0.25">
      <c r="A5" s="4" t="s">
        <v>64</v>
      </c>
      <c r="B5" s="6">
        <v>2022</v>
      </c>
      <c r="C5" s="6">
        <v>2530</v>
      </c>
      <c r="D5" s="9" t="s">
        <v>282</v>
      </c>
      <c r="E5" s="11" t="s">
        <v>108</v>
      </c>
      <c r="F5" s="21" t="s">
        <v>283</v>
      </c>
      <c r="G5" s="2" t="s">
        <v>28</v>
      </c>
      <c r="H5" s="13">
        <v>44651</v>
      </c>
      <c r="I5" s="5" t="s">
        <v>284</v>
      </c>
      <c r="J5" s="2" t="s">
        <v>2</v>
      </c>
      <c r="K5" s="2" t="s">
        <v>171</v>
      </c>
      <c r="L5" s="2" t="s">
        <v>53</v>
      </c>
      <c r="M5" s="13" t="s">
        <v>116</v>
      </c>
      <c r="N5" s="14">
        <v>1</v>
      </c>
      <c r="O5" s="14">
        <v>0</v>
      </c>
      <c r="P5" s="28" t="s">
        <v>286</v>
      </c>
      <c r="Q5" s="8" t="s">
        <v>566</v>
      </c>
      <c r="R5" s="8" t="s">
        <v>567</v>
      </c>
      <c r="S5" s="8" t="s">
        <v>568</v>
      </c>
      <c r="T5" s="8"/>
    </row>
    <row r="6" spans="1:20" ht="39.950000000000003" customHeight="1" x14ac:dyDescent="0.25">
      <c r="A6" s="4" t="s">
        <v>64</v>
      </c>
      <c r="B6" s="6">
        <v>2022</v>
      </c>
      <c r="C6" s="6">
        <v>2650</v>
      </c>
      <c r="D6" s="17" t="s">
        <v>65</v>
      </c>
      <c r="E6" s="11" t="s">
        <v>57</v>
      </c>
      <c r="F6" s="21" t="s">
        <v>506</v>
      </c>
      <c r="G6" s="2" t="s">
        <v>28</v>
      </c>
      <c r="H6" s="13">
        <v>44651</v>
      </c>
      <c r="I6" s="5" t="s">
        <v>507</v>
      </c>
      <c r="J6" s="2" t="s">
        <v>2</v>
      </c>
      <c r="K6" s="2" t="s">
        <v>425</v>
      </c>
      <c r="L6" s="2" t="s">
        <v>53</v>
      </c>
      <c r="M6" s="13" t="s">
        <v>508</v>
      </c>
      <c r="N6" s="14">
        <v>0.65</v>
      </c>
      <c r="O6" s="14">
        <v>0</v>
      </c>
      <c r="P6" s="28" t="s">
        <v>509</v>
      </c>
      <c r="Q6" s="8" t="s">
        <v>575</v>
      </c>
      <c r="R6" s="8" t="s">
        <v>592</v>
      </c>
      <c r="S6" s="8" t="s">
        <v>609</v>
      </c>
      <c r="T6" s="8"/>
    </row>
    <row r="7" spans="1:20" ht="75" customHeight="1" x14ac:dyDescent="0.25">
      <c r="A7" s="4" t="s">
        <v>64</v>
      </c>
      <c r="B7" s="6">
        <v>2022</v>
      </c>
      <c r="C7" s="6">
        <v>2855</v>
      </c>
      <c r="D7" s="19" t="s">
        <v>173</v>
      </c>
      <c r="E7" s="11" t="s">
        <v>57</v>
      </c>
      <c r="F7" s="21" t="s">
        <v>480</v>
      </c>
      <c r="G7" s="2" t="s">
        <v>28</v>
      </c>
      <c r="H7" s="13">
        <v>44651</v>
      </c>
      <c r="I7" s="5" t="s">
        <v>481</v>
      </c>
      <c r="J7" s="2" t="s">
        <v>2</v>
      </c>
      <c r="K7" s="2" t="s">
        <v>435</v>
      </c>
      <c r="L7" s="2" t="s">
        <v>38</v>
      </c>
      <c r="M7" s="13" t="s">
        <v>236</v>
      </c>
      <c r="N7" s="14">
        <v>1</v>
      </c>
      <c r="O7" s="14">
        <v>0.52</v>
      </c>
      <c r="P7" s="28" t="s">
        <v>237</v>
      </c>
      <c r="Q7" s="8" t="s">
        <v>577</v>
      </c>
      <c r="R7" s="8" t="s">
        <v>581</v>
      </c>
      <c r="S7" s="32" t="s">
        <v>582</v>
      </c>
      <c r="T7" s="8"/>
    </row>
    <row r="8" spans="1:20" ht="57" customHeight="1" x14ac:dyDescent="0.25">
      <c r="A8" s="4" t="s">
        <v>64</v>
      </c>
      <c r="B8" s="6">
        <v>2022</v>
      </c>
      <c r="C8" s="6">
        <v>3005</v>
      </c>
      <c r="D8" s="17" t="s">
        <v>65</v>
      </c>
      <c r="E8" s="11" t="s">
        <v>57</v>
      </c>
      <c r="F8" s="21" t="s">
        <v>198</v>
      </c>
      <c r="G8" s="2" t="s">
        <v>28</v>
      </c>
      <c r="H8" s="13">
        <v>44679</v>
      </c>
      <c r="I8" s="5" t="s">
        <v>199</v>
      </c>
      <c r="J8" s="2" t="s">
        <v>2</v>
      </c>
      <c r="K8" s="2" t="s">
        <v>200</v>
      </c>
      <c r="L8" s="2" t="s">
        <v>38</v>
      </c>
      <c r="M8" s="13" t="s">
        <v>54</v>
      </c>
      <c r="N8" s="14">
        <v>1</v>
      </c>
      <c r="O8" s="14">
        <v>0</v>
      </c>
      <c r="P8" s="28" t="s">
        <v>201</v>
      </c>
      <c r="Q8" s="8" t="s">
        <v>557</v>
      </c>
      <c r="R8" s="8" t="s">
        <v>592</v>
      </c>
      <c r="S8" s="8" t="s">
        <v>610</v>
      </c>
      <c r="T8" s="8"/>
    </row>
    <row r="9" spans="1:20" ht="39.950000000000003" customHeight="1" x14ac:dyDescent="0.25">
      <c r="A9" s="4" t="s">
        <v>64</v>
      </c>
      <c r="B9" s="6">
        <v>2020</v>
      </c>
      <c r="C9" s="6">
        <v>3015</v>
      </c>
      <c r="D9" s="16" t="s">
        <v>143</v>
      </c>
      <c r="E9" s="11" t="s">
        <v>108</v>
      </c>
      <c r="F9" s="21" t="s">
        <v>193</v>
      </c>
      <c r="G9" s="2" t="s">
        <v>28</v>
      </c>
      <c r="H9" s="13">
        <v>44173</v>
      </c>
      <c r="I9" s="5" t="s">
        <v>194</v>
      </c>
      <c r="J9" s="2" t="s">
        <v>2</v>
      </c>
      <c r="K9" s="2" t="s">
        <v>195</v>
      </c>
      <c r="L9" s="2" t="s">
        <v>196</v>
      </c>
      <c r="M9" s="13" t="s">
        <v>76</v>
      </c>
      <c r="N9" s="14">
        <v>0.6</v>
      </c>
      <c r="O9" s="14">
        <v>0.49</v>
      </c>
      <c r="P9" s="28" t="s">
        <v>197</v>
      </c>
      <c r="Q9" s="8" t="s">
        <v>577</v>
      </c>
      <c r="R9" s="8" t="s">
        <v>562</v>
      </c>
      <c r="S9" s="8" t="s">
        <v>611</v>
      </c>
      <c r="T9" s="8"/>
    </row>
    <row r="10" spans="1:20" ht="39.950000000000003" customHeight="1" x14ac:dyDescent="0.25">
      <c r="A10" s="4" t="s">
        <v>64</v>
      </c>
      <c r="B10" s="6">
        <v>2020</v>
      </c>
      <c r="C10" s="6">
        <v>3015</v>
      </c>
      <c r="D10" s="9" t="s">
        <v>282</v>
      </c>
      <c r="E10" s="11" t="s">
        <v>108</v>
      </c>
      <c r="F10" s="21" t="s">
        <v>373</v>
      </c>
      <c r="G10" s="2" t="s">
        <v>28</v>
      </c>
      <c r="H10" s="13">
        <v>44173</v>
      </c>
      <c r="I10" s="5" t="s">
        <v>374</v>
      </c>
      <c r="J10" s="2" t="s">
        <v>2</v>
      </c>
      <c r="K10" s="2" t="s">
        <v>375</v>
      </c>
      <c r="L10" s="2" t="s">
        <v>376</v>
      </c>
      <c r="M10" s="13" t="s">
        <v>76</v>
      </c>
      <c r="N10" s="14">
        <v>0.33</v>
      </c>
      <c r="O10" s="14">
        <v>0.36</v>
      </c>
      <c r="P10" s="28" t="s">
        <v>377</v>
      </c>
      <c r="Q10" s="8" t="s">
        <v>577</v>
      </c>
      <c r="R10" s="8" t="s">
        <v>562</v>
      </c>
      <c r="S10" s="8" t="s">
        <v>611</v>
      </c>
      <c r="T10" s="8"/>
    </row>
    <row r="11" spans="1:20" ht="55.15" customHeight="1" x14ac:dyDescent="0.25">
      <c r="A11" s="4" t="s">
        <v>64</v>
      </c>
      <c r="B11" s="6">
        <v>2022</v>
      </c>
      <c r="C11" s="6">
        <v>3020</v>
      </c>
      <c r="D11" s="16" t="s">
        <v>143</v>
      </c>
      <c r="E11" s="11" t="s">
        <v>108</v>
      </c>
      <c r="F11" s="21" t="s">
        <v>378</v>
      </c>
      <c r="G11" s="13" t="s">
        <v>28</v>
      </c>
      <c r="H11" s="13">
        <v>44546</v>
      </c>
      <c r="I11" s="5" t="s">
        <v>379</v>
      </c>
      <c r="J11" s="2" t="s">
        <v>2</v>
      </c>
      <c r="K11" s="2" t="s">
        <v>380</v>
      </c>
      <c r="L11" s="2" t="s">
        <v>44</v>
      </c>
      <c r="M11" s="13" t="s">
        <v>54</v>
      </c>
      <c r="N11" s="14">
        <v>0.55000000000000004</v>
      </c>
      <c r="O11" s="14">
        <v>0.27</v>
      </c>
      <c r="P11" s="28" t="s">
        <v>98</v>
      </c>
      <c r="Q11" s="8" t="s">
        <v>557</v>
      </c>
      <c r="R11" s="8" t="s">
        <v>570</v>
      </c>
      <c r="S11" s="8" t="s">
        <v>574</v>
      </c>
      <c r="T11" s="8"/>
    </row>
    <row r="12" spans="1:20" ht="56.45" customHeight="1" x14ac:dyDescent="0.25">
      <c r="A12" s="4" t="s">
        <v>64</v>
      </c>
      <c r="B12" s="6">
        <v>2022</v>
      </c>
      <c r="C12" s="6">
        <v>3195</v>
      </c>
      <c r="D12" s="16" t="s">
        <v>143</v>
      </c>
      <c r="E12" s="11" t="s">
        <v>108</v>
      </c>
      <c r="F12" s="21" t="s">
        <v>384</v>
      </c>
      <c r="G12" s="2" t="s">
        <v>28</v>
      </c>
      <c r="H12" s="13">
        <v>44546</v>
      </c>
      <c r="I12" s="5" t="s">
        <v>385</v>
      </c>
      <c r="J12" s="2" t="s">
        <v>2</v>
      </c>
      <c r="K12" s="2" t="s">
        <v>386</v>
      </c>
      <c r="L12" s="2" t="s">
        <v>387</v>
      </c>
      <c r="M12" s="13" t="s">
        <v>54</v>
      </c>
      <c r="N12" s="14">
        <v>0.73</v>
      </c>
      <c r="O12" s="14">
        <v>0.4</v>
      </c>
      <c r="P12" s="28" t="s">
        <v>98</v>
      </c>
      <c r="Q12" s="8" t="s">
        <v>557</v>
      </c>
      <c r="R12" s="8" t="s">
        <v>570</v>
      </c>
      <c r="S12" s="8" t="s">
        <v>574</v>
      </c>
      <c r="T12" s="8"/>
    </row>
    <row r="13" spans="1:20" ht="39.950000000000003" customHeight="1" x14ac:dyDescent="0.25">
      <c r="A13" s="4" t="s">
        <v>64</v>
      </c>
      <c r="B13" s="6">
        <v>2021</v>
      </c>
      <c r="C13" s="6">
        <v>3230</v>
      </c>
      <c r="D13" s="19" t="s">
        <v>173</v>
      </c>
      <c r="E13" s="11" t="s">
        <v>108</v>
      </c>
      <c r="F13" s="21" t="s">
        <v>390</v>
      </c>
      <c r="G13" s="2" t="s">
        <v>28</v>
      </c>
      <c r="H13" s="13">
        <v>44117</v>
      </c>
      <c r="I13" s="5" t="s">
        <v>391</v>
      </c>
      <c r="J13" s="2" t="s">
        <v>2</v>
      </c>
      <c r="K13" s="2" t="s">
        <v>141</v>
      </c>
      <c r="L13" s="2" t="s">
        <v>92</v>
      </c>
      <c r="M13" s="13" t="s">
        <v>547</v>
      </c>
      <c r="N13" s="14">
        <v>0.83</v>
      </c>
      <c r="O13" s="14">
        <v>0</v>
      </c>
      <c r="P13" s="28" t="s">
        <v>392</v>
      </c>
      <c r="Q13" s="8" t="s">
        <v>557</v>
      </c>
      <c r="R13" s="8" t="s">
        <v>583</v>
      </c>
      <c r="S13" s="8" t="s">
        <v>585</v>
      </c>
      <c r="T13" s="8"/>
    </row>
    <row r="14" spans="1:20" ht="39.950000000000003" customHeight="1" x14ac:dyDescent="0.25">
      <c r="A14" s="4" t="s">
        <v>64</v>
      </c>
      <c r="B14" s="6">
        <v>2021</v>
      </c>
      <c r="C14" s="6">
        <v>3250</v>
      </c>
      <c r="D14" s="16" t="s">
        <v>143</v>
      </c>
      <c r="E14" s="11" t="s">
        <v>57</v>
      </c>
      <c r="F14" s="21" t="s">
        <v>144</v>
      </c>
      <c r="G14" s="2" t="s">
        <v>28</v>
      </c>
      <c r="H14" s="13">
        <v>44173</v>
      </c>
      <c r="I14" s="5" t="s">
        <v>145</v>
      </c>
      <c r="J14" s="2" t="s">
        <v>2</v>
      </c>
      <c r="K14" s="2" t="s">
        <v>146</v>
      </c>
      <c r="L14" s="2" t="s">
        <v>69</v>
      </c>
      <c r="M14" s="13" t="s">
        <v>547</v>
      </c>
      <c r="N14" s="14">
        <v>0.68</v>
      </c>
      <c r="O14" s="14">
        <v>0</v>
      </c>
      <c r="P14" s="28" t="s">
        <v>147</v>
      </c>
      <c r="Q14" s="8" t="s">
        <v>575</v>
      </c>
      <c r="R14" s="8" t="s">
        <v>581</v>
      </c>
      <c r="S14" s="8" t="s">
        <v>612</v>
      </c>
      <c r="T14" s="8"/>
    </row>
    <row r="15" spans="1:20" ht="39.950000000000003" customHeight="1" x14ac:dyDescent="0.25">
      <c r="A15" s="4" t="s">
        <v>64</v>
      </c>
      <c r="B15" s="6">
        <v>2021</v>
      </c>
      <c r="C15" s="6">
        <v>3260</v>
      </c>
      <c r="D15" s="16" t="s">
        <v>143</v>
      </c>
      <c r="E15" s="11" t="s">
        <v>108</v>
      </c>
      <c r="F15" s="21" t="s">
        <v>393</v>
      </c>
      <c r="G15" s="2" t="s">
        <v>28</v>
      </c>
      <c r="H15" s="13">
        <v>44173</v>
      </c>
      <c r="I15" s="5" t="s">
        <v>394</v>
      </c>
      <c r="J15" s="2" t="s">
        <v>2</v>
      </c>
      <c r="K15" s="2" t="s">
        <v>265</v>
      </c>
      <c r="L15" s="2" t="s">
        <v>395</v>
      </c>
      <c r="M15" s="13" t="s">
        <v>54</v>
      </c>
      <c r="N15" s="14">
        <v>0.64</v>
      </c>
      <c r="O15" s="14">
        <v>0.32</v>
      </c>
      <c r="P15" s="28" t="s">
        <v>396</v>
      </c>
      <c r="Q15" s="8" t="s">
        <v>557</v>
      </c>
      <c r="R15" s="8" t="s">
        <v>570</v>
      </c>
      <c r="S15" s="8" t="s">
        <v>613</v>
      </c>
      <c r="T15" s="8"/>
    </row>
    <row r="16" spans="1:20" ht="48" customHeight="1" x14ac:dyDescent="0.25">
      <c r="A16" s="4" t="s">
        <v>64</v>
      </c>
      <c r="B16" s="6">
        <v>2021</v>
      </c>
      <c r="C16" s="6">
        <v>3270</v>
      </c>
      <c r="D16" s="16" t="s">
        <v>143</v>
      </c>
      <c r="E16" s="11" t="s">
        <v>108</v>
      </c>
      <c r="F16" s="21" t="s">
        <v>238</v>
      </c>
      <c r="G16" s="2" t="s">
        <v>28</v>
      </c>
      <c r="H16" s="13">
        <v>44173</v>
      </c>
      <c r="I16" s="5" t="s">
        <v>239</v>
      </c>
      <c r="J16" s="2" t="s">
        <v>2</v>
      </c>
      <c r="K16" s="2" t="s">
        <v>91</v>
      </c>
      <c r="L16" s="2" t="s">
        <v>177</v>
      </c>
      <c r="M16" s="13" t="s">
        <v>213</v>
      </c>
      <c r="N16" s="14">
        <v>0.64</v>
      </c>
      <c r="O16" s="14">
        <v>0</v>
      </c>
      <c r="P16" s="28" t="s">
        <v>241</v>
      </c>
      <c r="Q16" s="8" t="s">
        <v>569</v>
      </c>
      <c r="R16" s="8" t="s">
        <v>570</v>
      </c>
      <c r="S16" s="8" t="s">
        <v>594</v>
      </c>
      <c r="T16" s="8"/>
    </row>
    <row r="17" spans="1:20" ht="39.950000000000003" customHeight="1" x14ac:dyDescent="0.25">
      <c r="A17" s="4" t="s">
        <v>64</v>
      </c>
      <c r="B17" s="6">
        <v>2021</v>
      </c>
      <c r="C17" s="6">
        <v>3280</v>
      </c>
      <c r="D17" s="9" t="s">
        <v>282</v>
      </c>
      <c r="E17" s="11" t="s">
        <v>108</v>
      </c>
      <c r="F17" s="21" t="s">
        <v>293</v>
      </c>
      <c r="G17" s="2" t="s">
        <v>28</v>
      </c>
      <c r="H17" s="13">
        <v>44236</v>
      </c>
      <c r="I17" s="5" t="s">
        <v>294</v>
      </c>
      <c r="J17" s="2" t="s">
        <v>2</v>
      </c>
      <c r="K17" s="2" t="s">
        <v>295</v>
      </c>
      <c r="L17" s="2" t="s">
        <v>69</v>
      </c>
      <c r="M17" s="13" t="s">
        <v>614</v>
      </c>
      <c r="N17" s="14">
        <v>0.64</v>
      </c>
      <c r="O17" s="14">
        <v>0</v>
      </c>
      <c r="P17" s="28" t="s">
        <v>296</v>
      </c>
      <c r="Q17" s="8" t="s">
        <v>566</v>
      </c>
      <c r="R17" s="8" t="s">
        <v>567</v>
      </c>
      <c r="S17" s="8" t="s">
        <v>568</v>
      </c>
      <c r="T17" s="8"/>
    </row>
    <row r="18" spans="1:20" ht="39.950000000000003" customHeight="1" x14ac:dyDescent="0.25">
      <c r="A18" s="4" t="s">
        <v>64</v>
      </c>
      <c r="B18" s="6">
        <v>2021</v>
      </c>
      <c r="C18" s="6">
        <v>3290</v>
      </c>
      <c r="D18" s="16" t="s">
        <v>143</v>
      </c>
      <c r="E18" s="11" t="s">
        <v>57</v>
      </c>
      <c r="F18" s="21" t="s">
        <v>153</v>
      </c>
      <c r="G18" s="2" t="s">
        <v>28</v>
      </c>
      <c r="H18" s="13">
        <v>44236</v>
      </c>
      <c r="I18" s="5" t="s">
        <v>154</v>
      </c>
      <c r="J18" s="2" t="s">
        <v>2</v>
      </c>
      <c r="K18" s="2" t="s">
        <v>156</v>
      </c>
      <c r="L18" s="2" t="s">
        <v>92</v>
      </c>
      <c r="M18" s="13" t="s">
        <v>116</v>
      </c>
      <c r="N18" s="14">
        <v>0.9</v>
      </c>
      <c r="O18" s="14">
        <v>0</v>
      </c>
      <c r="P18" s="28" t="s">
        <v>158</v>
      </c>
      <c r="Q18" s="8" t="s">
        <v>575</v>
      </c>
      <c r="R18" s="8" t="s">
        <v>581</v>
      </c>
      <c r="S18" s="8" t="s">
        <v>612</v>
      </c>
      <c r="T18" s="8"/>
    </row>
    <row r="19" spans="1:20" ht="39.950000000000003" customHeight="1" x14ac:dyDescent="0.25">
      <c r="A19" s="4" t="s">
        <v>64</v>
      </c>
      <c r="B19" s="6">
        <v>2021</v>
      </c>
      <c r="C19" s="6">
        <v>3300</v>
      </c>
      <c r="D19" s="9" t="s">
        <v>282</v>
      </c>
      <c r="E19" s="11" t="s">
        <v>262</v>
      </c>
      <c r="F19" s="21" t="s">
        <v>397</v>
      </c>
      <c r="G19" s="2" t="s">
        <v>28</v>
      </c>
      <c r="H19" s="13">
        <v>44236</v>
      </c>
      <c r="I19" s="5" t="s">
        <v>398</v>
      </c>
      <c r="J19" s="2" t="s">
        <v>2</v>
      </c>
      <c r="K19" s="2" t="s">
        <v>399</v>
      </c>
      <c r="L19" s="2" t="s">
        <v>177</v>
      </c>
      <c r="M19" s="13" t="s">
        <v>39</v>
      </c>
      <c r="N19" s="14">
        <v>0.5</v>
      </c>
      <c r="O19" s="14">
        <v>0</v>
      </c>
      <c r="P19" s="28" t="s">
        <v>400</v>
      </c>
      <c r="Q19" s="8" t="s">
        <v>560</v>
      </c>
      <c r="R19" s="8" t="s">
        <v>615</v>
      </c>
      <c r="S19" s="8" t="s">
        <v>616</v>
      </c>
      <c r="T19" s="8"/>
    </row>
    <row r="20" spans="1:20" ht="39.950000000000003" customHeight="1" x14ac:dyDescent="0.25">
      <c r="A20" s="4" t="s">
        <v>64</v>
      </c>
      <c r="B20" s="6">
        <v>2021</v>
      </c>
      <c r="C20" s="6">
        <v>3310</v>
      </c>
      <c r="D20" s="16" t="s">
        <v>143</v>
      </c>
      <c r="E20" s="11" t="s">
        <v>108</v>
      </c>
      <c r="F20" s="21" t="s">
        <v>401</v>
      </c>
      <c r="G20" s="2" t="s">
        <v>28</v>
      </c>
      <c r="H20" s="13">
        <v>44299</v>
      </c>
      <c r="I20" s="5" t="s">
        <v>402</v>
      </c>
      <c r="J20" s="2" t="s">
        <v>2</v>
      </c>
      <c r="K20" s="2" t="s">
        <v>217</v>
      </c>
      <c r="L20" s="2" t="s">
        <v>53</v>
      </c>
      <c r="M20" s="13" t="s">
        <v>54</v>
      </c>
      <c r="N20" s="14">
        <v>1</v>
      </c>
      <c r="O20" s="14">
        <v>0</v>
      </c>
      <c r="P20" s="28" t="s">
        <v>93</v>
      </c>
      <c r="Q20" s="8" t="s">
        <v>557</v>
      </c>
      <c r="R20" s="8" t="s">
        <v>570</v>
      </c>
      <c r="S20" s="8" t="s">
        <v>617</v>
      </c>
      <c r="T20" s="8"/>
    </row>
    <row r="21" spans="1:20" ht="55.9" customHeight="1" x14ac:dyDescent="0.25">
      <c r="A21" s="4" t="s">
        <v>64</v>
      </c>
      <c r="B21" s="6">
        <v>2021</v>
      </c>
      <c r="C21" s="6">
        <v>3330</v>
      </c>
      <c r="D21" s="16" t="s">
        <v>143</v>
      </c>
      <c r="E21" s="11" t="s">
        <v>108</v>
      </c>
      <c r="F21" s="21" t="s">
        <v>148</v>
      </c>
      <c r="G21" s="2" t="s">
        <v>28</v>
      </c>
      <c r="H21" s="13">
        <v>44427</v>
      </c>
      <c r="I21" s="5" t="s">
        <v>149</v>
      </c>
      <c r="J21" s="2" t="s">
        <v>2</v>
      </c>
      <c r="K21" s="2" t="s">
        <v>52</v>
      </c>
      <c r="L21" s="2" t="s">
        <v>150</v>
      </c>
      <c r="M21" s="13" t="s">
        <v>151</v>
      </c>
      <c r="N21" s="14">
        <v>1</v>
      </c>
      <c r="O21" s="14">
        <v>0</v>
      </c>
      <c r="P21" s="28" t="s">
        <v>152</v>
      </c>
      <c r="Q21" s="8" t="s">
        <v>569</v>
      </c>
      <c r="R21" s="8" t="s">
        <v>581</v>
      </c>
      <c r="S21" s="8" t="s">
        <v>618</v>
      </c>
      <c r="T21" s="8"/>
    </row>
    <row r="22" spans="1:20" ht="45" customHeight="1" x14ac:dyDescent="0.25">
      <c r="A22" s="4" t="s">
        <v>64</v>
      </c>
      <c r="B22" s="6">
        <v>2021</v>
      </c>
      <c r="C22" s="6">
        <v>3360</v>
      </c>
      <c r="D22" s="17" t="s">
        <v>65</v>
      </c>
      <c r="E22" s="11" t="s">
        <v>57</v>
      </c>
      <c r="F22" s="21" t="s">
        <v>179</v>
      </c>
      <c r="G22" s="2" t="s">
        <v>28</v>
      </c>
      <c r="H22" s="13">
        <v>44497</v>
      </c>
      <c r="I22" s="5" t="s">
        <v>180</v>
      </c>
      <c r="J22" s="2" t="s">
        <v>2</v>
      </c>
      <c r="K22" s="2" t="s">
        <v>52</v>
      </c>
      <c r="L22" s="2" t="s">
        <v>53</v>
      </c>
      <c r="M22" s="13" t="s">
        <v>54</v>
      </c>
      <c r="N22" s="14">
        <v>0.71</v>
      </c>
      <c r="O22" s="14">
        <v>0</v>
      </c>
      <c r="P22" s="28" t="s">
        <v>181</v>
      </c>
      <c r="Q22" s="8" t="s">
        <v>557</v>
      </c>
      <c r="R22" s="8" t="s">
        <v>592</v>
      </c>
      <c r="S22" s="8" t="s">
        <v>619</v>
      </c>
      <c r="T22" s="8"/>
    </row>
    <row r="23" spans="1:20" ht="55.15" customHeight="1" x14ac:dyDescent="0.25">
      <c r="A23" s="4" t="s">
        <v>64</v>
      </c>
      <c r="B23" s="6">
        <v>2022</v>
      </c>
      <c r="C23" s="6">
        <v>3500</v>
      </c>
      <c r="D23" s="16" t="s">
        <v>143</v>
      </c>
      <c r="E23" s="11" t="s">
        <v>57</v>
      </c>
      <c r="F23" s="21" t="s">
        <v>231</v>
      </c>
      <c r="G23" s="2" t="s">
        <v>28</v>
      </c>
      <c r="H23" s="13">
        <v>44299</v>
      </c>
      <c r="I23" s="5" t="s">
        <v>232</v>
      </c>
      <c r="J23" s="2" t="s">
        <v>2</v>
      </c>
      <c r="K23" s="2" t="s">
        <v>233</v>
      </c>
      <c r="L23" s="2" t="s">
        <v>234</v>
      </c>
      <c r="M23" s="13" t="s">
        <v>236</v>
      </c>
      <c r="N23" s="14">
        <v>1</v>
      </c>
      <c r="O23" s="14">
        <v>0.65</v>
      </c>
      <c r="P23" s="28" t="s">
        <v>237</v>
      </c>
      <c r="Q23" s="8" t="s">
        <v>577</v>
      </c>
      <c r="R23" s="8" t="s">
        <v>570</v>
      </c>
      <c r="S23" s="32" t="s">
        <v>580</v>
      </c>
      <c r="T23" s="8"/>
    </row>
    <row r="24" spans="1:20" ht="48" customHeight="1" x14ac:dyDescent="0.25">
      <c r="A24" s="4" t="s">
        <v>64</v>
      </c>
      <c r="B24" s="6">
        <v>2022</v>
      </c>
      <c r="C24" s="6">
        <v>3510</v>
      </c>
      <c r="D24" s="16" t="s">
        <v>143</v>
      </c>
      <c r="E24" s="11" t="s">
        <v>108</v>
      </c>
      <c r="F24" s="21" t="s">
        <v>403</v>
      </c>
      <c r="G24" s="2" t="s">
        <v>28</v>
      </c>
      <c r="H24" s="13">
        <v>44355</v>
      </c>
      <c r="I24" s="5" t="s">
        <v>404</v>
      </c>
      <c r="J24" s="2" t="s">
        <v>2</v>
      </c>
      <c r="K24" s="2" t="s">
        <v>405</v>
      </c>
      <c r="L24" s="2" t="s">
        <v>53</v>
      </c>
      <c r="M24" s="13" t="s">
        <v>213</v>
      </c>
      <c r="N24" s="14">
        <v>0.53</v>
      </c>
      <c r="O24" s="14">
        <v>0</v>
      </c>
      <c r="P24" s="28" t="s">
        <v>406</v>
      </c>
      <c r="Q24" s="8" t="s">
        <v>569</v>
      </c>
      <c r="R24" s="8" t="s">
        <v>570</v>
      </c>
      <c r="S24" s="8" t="s">
        <v>620</v>
      </c>
      <c r="T24" s="8"/>
    </row>
    <row r="25" spans="1:20" ht="53.25" customHeight="1" x14ac:dyDescent="0.25">
      <c r="A25" s="4" t="s">
        <v>64</v>
      </c>
      <c r="B25" s="6">
        <v>2022</v>
      </c>
      <c r="C25" s="6">
        <v>3510</v>
      </c>
      <c r="D25" s="16" t="s">
        <v>143</v>
      </c>
      <c r="E25" s="11" t="s">
        <v>108</v>
      </c>
      <c r="F25" s="21" t="s">
        <v>621</v>
      </c>
      <c r="G25" s="2" t="s">
        <v>28</v>
      </c>
      <c r="H25" s="13">
        <v>44497</v>
      </c>
      <c r="I25" s="5" t="s">
        <v>219</v>
      </c>
      <c r="J25" s="2" t="s">
        <v>2</v>
      </c>
      <c r="K25" s="2" t="s">
        <v>48</v>
      </c>
      <c r="L25" s="2" t="s">
        <v>167</v>
      </c>
      <c r="M25" s="13" t="s">
        <v>83</v>
      </c>
      <c r="N25" s="14">
        <v>1</v>
      </c>
      <c r="O25" s="14">
        <v>0.4</v>
      </c>
      <c r="P25" s="28" t="s">
        <v>220</v>
      </c>
      <c r="Q25" s="8" t="s">
        <v>569</v>
      </c>
      <c r="R25" s="8" t="s">
        <v>570</v>
      </c>
      <c r="S25" s="8" t="s">
        <v>620</v>
      </c>
      <c r="T25" s="8"/>
    </row>
    <row r="26" spans="1:20" ht="38.25" customHeight="1" x14ac:dyDescent="0.25">
      <c r="A26" s="4" t="s">
        <v>64</v>
      </c>
      <c r="B26" s="6">
        <v>2022</v>
      </c>
      <c r="C26" s="6">
        <v>3520</v>
      </c>
      <c r="D26" s="16" t="s">
        <v>143</v>
      </c>
      <c r="E26" s="11" t="s">
        <v>108</v>
      </c>
      <c r="F26" s="21" t="s">
        <v>407</v>
      </c>
      <c r="G26" s="2" t="s">
        <v>28</v>
      </c>
      <c r="H26" s="13">
        <v>44427</v>
      </c>
      <c r="I26" s="5" t="s">
        <v>408</v>
      </c>
      <c r="J26" s="2" t="s">
        <v>2</v>
      </c>
      <c r="K26" s="2" t="s">
        <v>48</v>
      </c>
      <c r="L26" s="2" t="s">
        <v>387</v>
      </c>
      <c r="M26" s="13" t="s">
        <v>213</v>
      </c>
      <c r="N26" s="14">
        <v>0.93</v>
      </c>
      <c r="O26" s="14">
        <v>0</v>
      </c>
      <c r="P26" s="28" t="s">
        <v>406</v>
      </c>
      <c r="Q26" s="8" t="s">
        <v>569</v>
      </c>
      <c r="R26" s="8" t="s">
        <v>570</v>
      </c>
      <c r="S26" s="8" t="s">
        <v>594</v>
      </c>
      <c r="T26" s="8"/>
    </row>
    <row r="27" spans="1:20" ht="38.25" customHeight="1" x14ac:dyDescent="0.25">
      <c r="A27" s="4" t="s">
        <v>64</v>
      </c>
      <c r="B27" s="6">
        <v>2022</v>
      </c>
      <c r="C27" s="6">
        <v>3530</v>
      </c>
      <c r="D27" s="16" t="s">
        <v>143</v>
      </c>
      <c r="E27" s="11" t="s">
        <v>108</v>
      </c>
      <c r="F27" s="21" t="s">
        <v>409</v>
      </c>
      <c r="G27" s="2" t="s">
        <v>28</v>
      </c>
      <c r="H27" s="13">
        <v>44427</v>
      </c>
      <c r="I27" s="5" t="s">
        <v>410</v>
      </c>
      <c r="J27" s="2" t="s">
        <v>2</v>
      </c>
      <c r="K27" s="2" t="s">
        <v>252</v>
      </c>
      <c r="L27" s="2" t="s">
        <v>53</v>
      </c>
      <c r="M27" s="13" t="s">
        <v>213</v>
      </c>
      <c r="N27" s="14">
        <v>1</v>
      </c>
      <c r="O27" s="14">
        <v>0</v>
      </c>
      <c r="P27" s="28" t="s">
        <v>299</v>
      </c>
      <c r="Q27" s="8" t="s">
        <v>569</v>
      </c>
      <c r="R27" s="8" t="s">
        <v>570</v>
      </c>
      <c r="S27" s="8" t="s">
        <v>594</v>
      </c>
      <c r="T27" s="8"/>
    </row>
    <row r="28" spans="1:20" ht="38.25" customHeight="1" x14ac:dyDescent="0.25">
      <c r="A28" s="4" t="s">
        <v>64</v>
      </c>
      <c r="B28" s="6">
        <v>2022</v>
      </c>
      <c r="C28" s="6">
        <v>3540</v>
      </c>
      <c r="D28" s="16" t="s">
        <v>143</v>
      </c>
      <c r="E28" s="11" t="s">
        <v>108</v>
      </c>
      <c r="F28" s="21" t="s">
        <v>411</v>
      </c>
      <c r="G28" s="2" t="s">
        <v>28</v>
      </c>
      <c r="H28" s="13">
        <v>44497</v>
      </c>
      <c r="I28" s="5" t="s">
        <v>412</v>
      </c>
      <c r="J28" s="2" t="s">
        <v>2</v>
      </c>
      <c r="K28" s="2" t="s">
        <v>171</v>
      </c>
      <c r="L28" s="2" t="s">
        <v>413</v>
      </c>
      <c r="M28" s="13" t="s">
        <v>213</v>
      </c>
      <c r="N28" s="14">
        <v>1</v>
      </c>
      <c r="O28" s="14">
        <v>0</v>
      </c>
      <c r="P28" s="28" t="s">
        <v>299</v>
      </c>
      <c r="Q28" s="8" t="s">
        <v>569</v>
      </c>
      <c r="R28" s="8" t="s">
        <v>570</v>
      </c>
      <c r="S28" s="8" t="s">
        <v>594</v>
      </c>
      <c r="T28" s="8"/>
    </row>
    <row r="29" spans="1:20" ht="38.25" customHeight="1" x14ac:dyDescent="0.25">
      <c r="A29" s="4" t="s">
        <v>64</v>
      </c>
      <c r="B29" s="6">
        <v>2022</v>
      </c>
      <c r="C29" s="6">
        <v>3550</v>
      </c>
      <c r="D29" s="16" t="s">
        <v>143</v>
      </c>
      <c r="E29" s="11" t="s">
        <v>108</v>
      </c>
      <c r="F29" s="21" t="s">
        <v>414</v>
      </c>
      <c r="G29" s="2" t="s">
        <v>28</v>
      </c>
      <c r="H29" s="13">
        <v>44546</v>
      </c>
      <c r="I29" s="5" t="s">
        <v>415</v>
      </c>
      <c r="J29" s="2" t="s">
        <v>2</v>
      </c>
      <c r="K29" s="2" t="s">
        <v>416</v>
      </c>
      <c r="L29" s="2" t="s">
        <v>387</v>
      </c>
      <c r="M29" s="13" t="s">
        <v>213</v>
      </c>
      <c r="N29" s="14">
        <v>0.46</v>
      </c>
      <c r="O29" s="14">
        <v>0</v>
      </c>
      <c r="P29" s="28" t="s">
        <v>417</v>
      </c>
      <c r="Q29" s="8" t="s">
        <v>569</v>
      </c>
      <c r="R29" s="8" t="s">
        <v>570</v>
      </c>
      <c r="S29" s="8" t="s">
        <v>594</v>
      </c>
      <c r="T29" s="8"/>
    </row>
    <row r="30" spans="1:20" ht="62.45" customHeight="1" x14ac:dyDescent="0.25">
      <c r="A30" s="4" t="s">
        <v>64</v>
      </c>
      <c r="B30" s="6">
        <v>2022</v>
      </c>
      <c r="C30" s="6">
        <v>3570</v>
      </c>
      <c r="D30" s="17" t="s">
        <v>65</v>
      </c>
      <c r="E30" s="11" t="s">
        <v>108</v>
      </c>
      <c r="F30" s="21" t="s">
        <v>227</v>
      </c>
      <c r="G30" s="2" t="s">
        <v>28</v>
      </c>
      <c r="H30" s="13">
        <v>44651</v>
      </c>
      <c r="I30" s="5" t="s">
        <v>228</v>
      </c>
      <c r="J30" s="2" t="s">
        <v>2</v>
      </c>
      <c r="K30" s="2" t="s">
        <v>229</v>
      </c>
      <c r="L30" s="2" t="s">
        <v>38</v>
      </c>
      <c r="M30" s="13" t="s">
        <v>76</v>
      </c>
      <c r="N30" s="14">
        <v>0.7</v>
      </c>
      <c r="O30" s="14">
        <v>0</v>
      </c>
      <c r="P30" s="28" t="s">
        <v>230</v>
      </c>
      <c r="Q30" s="8" t="s">
        <v>575</v>
      </c>
      <c r="R30" s="8" t="s">
        <v>592</v>
      </c>
      <c r="S30" s="8" t="s">
        <v>622</v>
      </c>
      <c r="T30" s="8"/>
    </row>
    <row r="31" spans="1:20" ht="46.15" customHeight="1" x14ac:dyDescent="0.25">
      <c r="A31" s="4" t="s">
        <v>64</v>
      </c>
      <c r="B31" s="6">
        <v>2022</v>
      </c>
      <c r="C31" s="6">
        <v>3590</v>
      </c>
      <c r="D31" s="16" t="s">
        <v>143</v>
      </c>
      <c r="E31" s="11" t="s">
        <v>108</v>
      </c>
      <c r="F31" s="21" t="s">
        <v>182</v>
      </c>
      <c r="G31" s="2" t="s">
        <v>454</v>
      </c>
      <c r="H31" s="13"/>
      <c r="I31" s="5" t="s">
        <v>183</v>
      </c>
      <c r="J31" s="2" t="s">
        <v>2</v>
      </c>
      <c r="K31" s="2" t="s">
        <v>96</v>
      </c>
      <c r="L31" s="2" t="s">
        <v>53</v>
      </c>
      <c r="M31" s="13" t="s">
        <v>547</v>
      </c>
      <c r="N31" s="14">
        <v>0.85</v>
      </c>
      <c r="O31" s="14">
        <v>0</v>
      </c>
      <c r="P31" s="28" t="s">
        <v>184</v>
      </c>
      <c r="Q31" s="8" t="s">
        <v>557</v>
      </c>
      <c r="R31" s="8" t="s">
        <v>592</v>
      </c>
      <c r="S31" s="8" t="s">
        <v>623</v>
      </c>
      <c r="T31" s="8"/>
    </row>
    <row r="32" spans="1:20" ht="61.15" customHeight="1" x14ac:dyDescent="0.25">
      <c r="A32" s="4" t="s">
        <v>64</v>
      </c>
      <c r="B32" s="6">
        <v>2023</v>
      </c>
      <c r="C32" s="6">
        <v>3700</v>
      </c>
      <c r="D32" s="16" t="s">
        <v>143</v>
      </c>
      <c r="E32" s="11" t="s">
        <v>57</v>
      </c>
      <c r="F32" s="21" t="s">
        <v>482</v>
      </c>
      <c r="G32" s="2" t="s">
        <v>28</v>
      </c>
      <c r="H32" s="13">
        <v>44651</v>
      </c>
      <c r="I32" s="5" t="s">
        <v>483</v>
      </c>
      <c r="J32" s="2" t="s">
        <v>2</v>
      </c>
      <c r="K32" s="2" t="s">
        <v>464</v>
      </c>
      <c r="L32" s="2" t="s">
        <v>484</v>
      </c>
      <c r="M32" s="13" t="s">
        <v>257</v>
      </c>
      <c r="N32" s="14">
        <v>0.8</v>
      </c>
      <c r="O32" s="14">
        <v>0</v>
      </c>
      <c r="P32" s="28" t="s">
        <v>485</v>
      </c>
      <c r="Q32" s="8" t="s">
        <v>560</v>
      </c>
      <c r="R32" s="8" t="s">
        <v>581</v>
      </c>
      <c r="S32" s="32" t="s">
        <v>624</v>
      </c>
      <c r="T32" s="8"/>
    </row>
    <row r="33" spans="1:20" ht="59.45" customHeight="1" x14ac:dyDescent="0.25">
      <c r="A33" s="4" t="s">
        <v>64</v>
      </c>
      <c r="B33" s="6">
        <v>2023</v>
      </c>
      <c r="C33" s="6">
        <v>3700</v>
      </c>
      <c r="D33" s="16" t="s">
        <v>143</v>
      </c>
      <c r="E33" s="11" t="s">
        <v>57</v>
      </c>
      <c r="F33" s="21" t="s">
        <v>486</v>
      </c>
      <c r="G33" s="2" t="s">
        <v>28</v>
      </c>
      <c r="H33" s="13">
        <v>44651</v>
      </c>
      <c r="I33" s="5" t="s">
        <v>487</v>
      </c>
      <c r="J33" s="2" t="s">
        <v>2</v>
      </c>
      <c r="K33" s="2" t="s">
        <v>30</v>
      </c>
      <c r="L33" s="2" t="s">
        <v>488</v>
      </c>
      <c r="M33" s="13" t="s">
        <v>99</v>
      </c>
      <c r="N33" s="14">
        <v>0.65</v>
      </c>
      <c r="O33" s="14">
        <v>0</v>
      </c>
      <c r="P33" s="28" t="s">
        <v>489</v>
      </c>
      <c r="Q33" s="8" t="s">
        <v>560</v>
      </c>
      <c r="R33" s="8" t="s">
        <v>581</v>
      </c>
      <c r="S33" s="32" t="s">
        <v>624</v>
      </c>
      <c r="T33" s="8"/>
    </row>
    <row r="34" spans="1:20" ht="63.75" x14ac:dyDescent="0.25">
      <c r="A34" s="4" t="s">
        <v>64</v>
      </c>
      <c r="B34" s="6">
        <v>2023</v>
      </c>
      <c r="C34" s="6">
        <v>3710</v>
      </c>
      <c r="D34" s="16" t="s">
        <v>143</v>
      </c>
      <c r="E34" s="11" t="s">
        <v>57</v>
      </c>
      <c r="F34" s="21" t="s">
        <v>625</v>
      </c>
      <c r="G34" s="2" t="s">
        <v>28</v>
      </c>
      <c r="H34" s="13">
        <v>44679</v>
      </c>
      <c r="I34" s="5" t="s">
        <v>278</v>
      </c>
      <c r="J34" s="2" t="s">
        <v>2</v>
      </c>
      <c r="K34" s="2" t="s">
        <v>279</v>
      </c>
      <c r="L34" s="2" t="s">
        <v>280</v>
      </c>
      <c r="M34" s="13" t="s">
        <v>83</v>
      </c>
      <c r="N34" s="14">
        <v>1</v>
      </c>
      <c r="O34" s="14">
        <v>0.64</v>
      </c>
      <c r="P34" s="28" t="s">
        <v>281</v>
      </c>
      <c r="Q34" s="8" t="s">
        <v>569</v>
      </c>
      <c r="R34" s="8" t="s">
        <v>581</v>
      </c>
      <c r="S34" s="8" t="s">
        <v>626</v>
      </c>
      <c r="T34" s="8"/>
    </row>
    <row r="35" spans="1:20" ht="48" x14ac:dyDescent="0.25">
      <c r="A35" s="4" t="s">
        <v>64</v>
      </c>
      <c r="B35" s="6">
        <v>2023</v>
      </c>
      <c r="C35" s="6">
        <v>3720</v>
      </c>
      <c r="D35" s="16" t="s">
        <v>143</v>
      </c>
      <c r="E35" s="11" t="s">
        <v>108</v>
      </c>
      <c r="F35" s="21" t="s">
        <v>247</v>
      </c>
      <c r="G35" s="2" t="s">
        <v>203</v>
      </c>
      <c r="H35" s="13"/>
      <c r="I35" s="5" t="s">
        <v>248</v>
      </c>
      <c r="J35" s="2" t="s">
        <v>2</v>
      </c>
      <c r="K35" s="2" t="s">
        <v>48</v>
      </c>
      <c r="L35" s="2" t="s">
        <v>44</v>
      </c>
      <c r="M35" s="13" t="s">
        <v>54</v>
      </c>
      <c r="N35" s="14">
        <v>0.4</v>
      </c>
      <c r="O35" s="14">
        <v>0</v>
      </c>
      <c r="P35" s="28" t="s">
        <v>249</v>
      </c>
      <c r="Q35" s="8" t="s">
        <v>577</v>
      </c>
      <c r="R35" s="8" t="s">
        <v>570</v>
      </c>
      <c r="S35" s="8" t="s">
        <v>627</v>
      </c>
      <c r="T35" s="8"/>
    </row>
    <row r="36" spans="1:20" ht="49.9" customHeight="1" x14ac:dyDescent="0.25">
      <c r="A36" s="4" t="s">
        <v>64</v>
      </c>
      <c r="B36" s="6">
        <v>2025</v>
      </c>
      <c r="C36" s="6">
        <v>4500</v>
      </c>
      <c r="D36" s="9" t="s">
        <v>282</v>
      </c>
      <c r="E36" s="11" t="s">
        <v>108</v>
      </c>
      <c r="F36" s="21" t="s">
        <v>456</v>
      </c>
      <c r="G36" s="2" t="s">
        <v>28</v>
      </c>
      <c r="H36" s="13">
        <v>44427</v>
      </c>
      <c r="I36" s="5" t="s">
        <v>457</v>
      </c>
      <c r="J36" s="2" t="s">
        <v>2</v>
      </c>
      <c r="K36" s="2" t="s">
        <v>375</v>
      </c>
      <c r="L36" s="2" t="s">
        <v>458</v>
      </c>
      <c r="M36" s="13" t="s">
        <v>213</v>
      </c>
      <c r="N36" s="14">
        <v>0.44</v>
      </c>
      <c r="O36" s="14">
        <v>0.04</v>
      </c>
      <c r="P36" s="28" t="s">
        <v>459</v>
      </c>
      <c r="Q36" s="8" t="s">
        <v>569</v>
      </c>
      <c r="R36" s="8" t="s">
        <v>558</v>
      </c>
      <c r="S36" s="8" t="s">
        <v>628</v>
      </c>
      <c r="T36" s="8"/>
    </row>
  </sheetData>
  <autoFilter ref="A2:T36" xr:uid="{095A4B86-6E83-4303-AF87-A0B9BA753883}"/>
  <conditionalFormatting sqref="G3:H36">
    <cfRule type="containsText" dxfId="3" priority="1" operator="containsText" text="Pending">
      <formula>NOT(ISERROR(SEARCH("Pending",G3)))</formula>
    </cfRule>
  </conditionalFormatting>
  <dataValidations count="8">
    <dataValidation type="list" allowBlank="1" showInputMessage="1" showErrorMessage="1" sqref="B14" xr:uid="{9B0752D3-F2A4-4925-BE5A-26C0A53D925E}">
      <formula1>"2011,2012,2013,2014,2015,2016,2017,2018,2019,2020,2021,2022,2023,2024,2025"</formula1>
    </dataValidation>
    <dataValidation type="list" allowBlank="1" showInputMessage="1" showErrorMessage="1" sqref="J3:J24 J26:J36" xr:uid="{673D7E4F-E9F4-4886-B4C8-A1BF59B24B06}">
      <formula1>"Not Started,Initiation,Planning,Execution,Closing,Complete,On Hold,Canceled,Deleted"</formula1>
    </dataValidation>
    <dataValidation type="list" allowBlank="1" showInputMessage="1" showErrorMessage="1" sqref="A3:A4" xr:uid="{1CAB3BE4-2517-4FCC-A43E-2223DD5CC594}">
      <formula1>"Business Strategy,Efficiencies / Enhancements,Regulatory,Technical Foundation"</formula1>
    </dataValidation>
    <dataValidation type="list" allowBlank="1" showInputMessage="1" showErrorMessage="1" sqref="B15:B24 B3:B4 B6:B13" xr:uid="{8B79A9AD-AB90-4B8C-B620-7099B1D584B4}">
      <formula1>"2011,2012,2013,2014,2015,2016,2017,2018,2019,2020,2021,2022,2023"</formula1>
    </dataValidation>
    <dataValidation type="list" allowBlank="1" showInputMessage="1" showErrorMessage="1" sqref="G3:G4 G6:G34 G36" xr:uid="{055640D7-7A21-421A-B6E1-349943C65531}">
      <formula1>"Pending TAC Approval, Pending PUCT Approval, PPL"</formula1>
    </dataValidation>
    <dataValidation type="list" allowBlank="1" showInputMessage="1" showErrorMessage="1" sqref="A5:A36" xr:uid="{5E7C080A-6C61-4DFB-A0E8-3F4CCA770F6F}">
      <formula1>"Revision Requests,Business Strategy,Efficiencies / Enhancements,Regulatory,Technical Foundation"</formula1>
    </dataValidation>
    <dataValidation type="list" allowBlank="1" showInputMessage="1" showErrorMessage="1" sqref="E3:E36" xr:uid="{5B33956A-3D39-40DC-82C8-E281AB4DAF2C}">
      <formula1>"1 - High,2 - Medium,3 - Low"</formula1>
    </dataValidation>
    <dataValidation type="list" allowBlank="1" showInputMessage="1" showErrorMessage="1" sqref="D3:D36" xr:uid="{C07C736F-D291-4459-AABA-53BAA781C840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FD421A2DFB4D8595F605C83513D2" ma:contentTypeVersion="4" ma:contentTypeDescription="Create a new document." ma:contentTypeScope="" ma:versionID="678316f535f6485576013cb9b80ba09d">
  <xsd:schema xmlns:xsd="http://www.w3.org/2001/XMLSchema" xmlns:xs="http://www.w3.org/2001/XMLSchema" xmlns:p="http://schemas.microsoft.com/office/2006/metadata/properties" xmlns:ns2="344f560a-88f6-462e-96a6-e44784eab4f1" xmlns:ns3="fff46492-211d-4626-be3c-ba291e740b1a" targetNamespace="http://schemas.microsoft.com/office/2006/metadata/properties" ma:root="true" ma:fieldsID="58be56943fd61819839965fe6a174212" ns2:_="" ns3:_="">
    <xsd:import namespace="344f560a-88f6-462e-96a6-e44784eab4f1"/>
    <xsd:import namespace="fff46492-211d-4626-be3c-ba291e740b1a"/>
    <xsd:element name="properties">
      <xsd:complexType>
        <xsd:sequence>
          <xsd:element name="documentManagement">
            <xsd:complexType>
              <xsd:all>
                <xsd:element ref="ns2:Information_x0020_Classification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560a-88f6-462e-96a6-e44784eab4f1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8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46492-211d-4626-be3c-ba291e740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344f560a-88f6-462e-96a6-e44784eab4f1">ERCOT Limited</Information_x0020_Classification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EA2141F7-D2E3-4421-80C1-76D2A7FF6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f560a-88f6-462e-96a6-e44784eab4f1"/>
    <ds:schemaRef ds:uri="fff46492-211d-4626-be3c-ba291e740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1FF158-A49D-4E36-9A82-A51D16AC70DA}">
  <ds:schemaRefs>
    <ds:schemaRef ds:uri="http://schemas.microsoft.com/office/2006/metadata/properties"/>
    <ds:schemaRef ds:uri="http://schemas.microsoft.com/office/infopath/2007/PartnerControls"/>
    <ds:schemaRef ds:uri="344f560a-88f6-462e-96a6-e44784eab4f1"/>
  </ds:schemaRefs>
</ds:datastoreItem>
</file>

<file path=customXml/itemProps3.xml><?xml version="1.0" encoding="utf-8"?>
<ds:datastoreItem xmlns:ds="http://schemas.openxmlformats.org/officeDocument/2006/customXml" ds:itemID="{86B3CDB8-BC0F-41DF-8140-11CE52E1B6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Recent Revision Requests</vt:lpstr>
      <vt:lpstr>Summary Info</vt:lpstr>
      <vt:lpstr>Prev List - Complete or Active</vt:lpstr>
      <vt:lpstr>Prev List - Not Started</vt:lpstr>
      <vt:lpstr>New Items - Complete or Active</vt:lpstr>
      <vt:lpstr>New Items - Not Started</vt:lpstr>
      <vt:lpstr>All_Rows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Troy</dc:creator>
  <cp:keywords/>
  <dc:description/>
  <cp:lastModifiedBy>Anderson, Troy</cp:lastModifiedBy>
  <cp:revision/>
  <dcterms:created xsi:type="dcterms:W3CDTF">2020-07-27T20:02:27Z</dcterms:created>
  <dcterms:modified xsi:type="dcterms:W3CDTF">2025-06-06T19:57:21Z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2024-01-24T16:10:14Z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1418ea2b-c4fb-470d-bf75-a5039f0d1db7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0x010100AB7DFD421A2DFB4D8595F605C83513D2</vt:lpwstr>
  </property>
</Properties>
</file>