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P:\2021 RTP\Economics\2021 Economic Study Final Report\"/>
    </mc:Choice>
  </mc:AlternateContent>
  <xr:revisionPtr revIDLastSave="0" documentId="13_ncr:1_{3150EBAF-7EF8-4343-A6B5-D8B594FAE95E}" xr6:coauthVersionLast="46" xr6:coauthVersionMax="46" xr10:uidLastSave="{00000000-0000-0000-0000-000000000000}"/>
  <bookViews>
    <workbookView xWindow="-120" yWindow="-120" windowWidth="29040" windowHeight="17640" tabRatio="928" xr2:uid="{00000000-000D-0000-FFFF-FFFF00000000}"/>
  </bookViews>
  <sheets>
    <sheet name="Index" sheetId="1" r:id="rId1"/>
    <sheet name="Start Cases" sheetId="25" r:id="rId2"/>
    <sheet name="Recently Approved RPG Projects" sheetId="22" r:id="rId3"/>
    <sheet name="Model Updates &amp; Corrections" sheetId="5" r:id="rId4"/>
    <sheet name="Transmission &amp; Gen Outages" sheetId="6" r:id="rId5"/>
    <sheet name="Gen Add, Ret. and Mothball" sheetId="23" r:id="rId6"/>
    <sheet name="Renewable Generation Dispatch" sheetId="24" r:id="rId7"/>
    <sheet name="Switchable Generation" sheetId="9" r:id="rId8"/>
    <sheet name="DC Tie Modeling &amp; Dispatch" sheetId="10" r:id="rId9"/>
    <sheet name="Reserve Requirement" sheetId="11" r:id="rId10"/>
    <sheet name="Fuel Price Assumptions" sheetId="12" r:id="rId11"/>
    <sheet name="Emission Cost Assumptions" sheetId="13" r:id="rId12"/>
    <sheet name="Economic Case-Load Forecast" sheetId="15" r:id="rId13"/>
  </sheets>
  <definedNames>
    <definedName name="_xlnm._FilterDatabase" localSheetId="5" hidden="1">'Gen Add, Ret. and Mothball'!$A$7:$K$76</definedName>
    <definedName name="Load_Forecast__Economic__Weather_Year_Assumption">Index!$B$16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9" l="1"/>
  <c r="C14" i="1" l="1"/>
  <c r="C13" i="1"/>
  <c r="C12" i="1"/>
  <c r="C11" i="1"/>
  <c r="C10" i="1"/>
  <c r="C9" i="1"/>
  <c r="C8" i="1"/>
  <c r="C6" i="1"/>
  <c r="C5" i="1"/>
  <c r="C4" i="1"/>
  <c r="C3" i="1"/>
  <c r="D13" i="1" l="1"/>
  <c r="D16" i="1" l="1"/>
  <c r="D12" i="1"/>
  <c r="D14" i="1" l="1"/>
  <c r="D11" i="1" l="1"/>
  <c r="D10" i="1"/>
  <c r="D9" i="1"/>
  <c r="D3" i="1"/>
  <c r="D6" i="1" l="1"/>
  <c r="D5" i="1" l="1"/>
  <c r="D8" i="1"/>
  <c r="D4" i="1" l="1"/>
  <c r="H13" i="9" l="1"/>
  <c r="C16" i="1" l="1"/>
</calcChain>
</file>

<file path=xl/sharedStrings.xml><?xml version="1.0" encoding="utf-8"?>
<sst xmlns="http://schemas.openxmlformats.org/spreadsheetml/2006/main" count="909" uniqueCount="411">
  <si>
    <t>Transmission Topology</t>
  </si>
  <si>
    <t>Start Cases</t>
  </si>
  <si>
    <t>3.1.3</t>
  </si>
  <si>
    <t>Transmission &amp; Generation Outages</t>
  </si>
  <si>
    <t>Generation</t>
  </si>
  <si>
    <t>3.2.1</t>
  </si>
  <si>
    <t>3.2.2</t>
  </si>
  <si>
    <t>3.2.3</t>
  </si>
  <si>
    <t>3.2.4</t>
  </si>
  <si>
    <t>3.2.5</t>
  </si>
  <si>
    <t>Reserve Requirements</t>
  </si>
  <si>
    <t>3.2.6</t>
  </si>
  <si>
    <t>Emission Cost Assumptions</t>
  </si>
  <si>
    <t>Demand</t>
  </si>
  <si>
    <t>RTP Scope Section Number</t>
  </si>
  <si>
    <t>Input Assumption</t>
  </si>
  <si>
    <t>Date Last Updated:</t>
  </si>
  <si>
    <t>Back</t>
  </si>
  <si>
    <t>Status</t>
  </si>
  <si>
    <t>Solar</t>
  </si>
  <si>
    <t>Wind</t>
  </si>
  <si>
    <t>Hydro</t>
  </si>
  <si>
    <t>UNIT NAME</t>
  </si>
  <si>
    <t>UNIT CODE</t>
  </si>
  <si>
    <t>COUNTY</t>
  </si>
  <si>
    <t>FUEL</t>
  </si>
  <si>
    <t>ZONE</t>
  </si>
  <si>
    <t>IN SERVICE</t>
  </si>
  <si>
    <t>Operational Resources (Switchable)</t>
  </si>
  <si>
    <t>Date</t>
  </si>
  <si>
    <t>DC_E</t>
  </si>
  <si>
    <t>DC_N</t>
  </si>
  <si>
    <t>Generation Additions, Retirements and Mothballs</t>
  </si>
  <si>
    <t>Transmission Changes</t>
  </si>
  <si>
    <t>TO</t>
  </si>
  <si>
    <t>Comments</t>
  </si>
  <si>
    <t>Generation Changes</t>
  </si>
  <si>
    <t>Source</t>
  </si>
  <si>
    <t xml:space="preserve">Switchable Generation </t>
  </si>
  <si>
    <t xml:space="preserve">SO2 </t>
  </si>
  <si>
    <t>$/ton</t>
  </si>
  <si>
    <t>CO2</t>
  </si>
  <si>
    <t>Weather year assumption</t>
  </si>
  <si>
    <t>Load forecast (economic)</t>
  </si>
  <si>
    <t>Average</t>
  </si>
  <si>
    <t xml:space="preserve">GINR Reference Number                     </t>
  </si>
  <si>
    <t>Project Name</t>
  </si>
  <si>
    <t>County</t>
  </si>
  <si>
    <t>Projected Date</t>
  </si>
  <si>
    <t>Fuel</t>
  </si>
  <si>
    <t xml:space="preserve">MW For Grid </t>
  </si>
  <si>
    <t>Changes From Last Report</t>
  </si>
  <si>
    <t>Meets Section 6.9 Requirements (1)(b) through (1)(d)</t>
  </si>
  <si>
    <t>Unit Name</t>
  </si>
  <si>
    <t>MW For Grid</t>
  </si>
  <si>
    <t>Year</t>
  </si>
  <si>
    <t>Emission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</si>
  <si>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</si>
  <si>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</si>
  <si>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</si>
  <si>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</si>
  <si>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</si>
  <si>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</si>
  <si>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</si>
  <si>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</si>
  <si>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</si>
  <si>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</si>
  <si>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</si>
  <si>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</si>
  <si>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Economic Analysis</t>
  </si>
  <si>
    <t>ANTELOPE IC 1</t>
  </si>
  <si>
    <t>HALE</t>
  </si>
  <si>
    <t>GAS</t>
  </si>
  <si>
    <t>WEST</t>
  </si>
  <si>
    <t>ANTELOPE IC 2</t>
  </si>
  <si>
    <t>ANTELOPE IC 3</t>
  </si>
  <si>
    <t>ELK STATION CTG 1</t>
  </si>
  <si>
    <t>AEEC_ELK_1</t>
  </si>
  <si>
    <t>ELK STATION CTG 2</t>
  </si>
  <si>
    <t>AEEC_ELK_2</t>
  </si>
  <si>
    <t>Switchable Capacity Unavailable to ERCOT</t>
  </si>
  <si>
    <t>SWITCH_UNAVAIL</t>
  </si>
  <si>
    <t>ANTLP_G1</t>
  </si>
  <si>
    <t>ANTLP_G2</t>
  </si>
  <si>
    <t>ANTLP_G3</t>
  </si>
  <si>
    <t>Phase Shifters</t>
  </si>
  <si>
    <t>AEP</t>
  </si>
  <si>
    <t>X</t>
  </si>
  <si>
    <t>Yes</t>
  </si>
  <si>
    <t>TDSP</t>
  </si>
  <si>
    <t>Approve Date</t>
  </si>
  <si>
    <t>Base</t>
  </si>
  <si>
    <t>Sensitivity</t>
  </si>
  <si>
    <t>Unit specific monthly capacity factors modeled based on historical dispatch levels during the last three years.</t>
  </si>
  <si>
    <t>Coke</t>
  </si>
  <si>
    <t>Andrews</t>
  </si>
  <si>
    <t>The peak and hourly profile information will be posted along with the case information</t>
  </si>
  <si>
    <t>Automated maintenance schedules modeled by UPLAN</t>
  </si>
  <si>
    <t>Cameron</t>
  </si>
  <si>
    <t>Willacy</t>
  </si>
  <si>
    <t>Outaged Element</t>
  </si>
  <si>
    <t>Associated TO/RE</t>
  </si>
  <si>
    <t>Notes</t>
  </si>
  <si>
    <t>Base: 2013</t>
  </si>
  <si>
    <t>Note that the 2013 weather scenario is the base weather scenario used as the starting point in the economic analysis.</t>
  </si>
  <si>
    <t>Gregory Power Partners, LLC</t>
  </si>
  <si>
    <t>Pecos</t>
  </si>
  <si>
    <t>Recently Approved RPG Projects</t>
  </si>
  <si>
    <t>Model Updates/Corrections</t>
  </si>
  <si>
    <t>Renewable Generation Dispatch</t>
  </si>
  <si>
    <t>DC Tie Modeling and Dispatch</t>
  </si>
  <si>
    <t>Fuel Price Assumptions</t>
  </si>
  <si>
    <t>Load Forecast (Economic) Weather Year Assumption</t>
  </si>
  <si>
    <t>DC_L</t>
  </si>
  <si>
    <t>DC_R</t>
  </si>
  <si>
    <t>Oncor</t>
  </si>
  <si>
    <t>CNP</t>
  </si>
  <si>
    <t>TNMP</t>
  </si>
  <si>
    <t>Eldorado Live Oak to Sonora 69 kV Line Rebuild Project</t>
  </si>
  <si>
    <t>Mason to North Brady Line Rebuild Transmission Project</t>
  </si>
  <si>
    <t xml:space="preserve">Based on January 2020 Notice of Suspension of Operations rpt.00013043.0000000000000000.20200121.160548892.2020_01_21_Public_Service_Company_of_Oklahoma_OKLA_OKLA_G1_NSO.pdf </t>
  </si>
  <si>
    <t>Based on June 2020 Notice of Suspension of Operations rpt.00013043.0000000000000000.20200601.164257065.2020_06_01_City_of_Austin_dba_Austin_Energy_DECKER_DPG1_NSO.pdf</t>
  </si>
  <si>
    <t>Based on May 2019 Notice of Suspension of Operations rpt.00013043.0000000000000000.20190523.151615784.2019_05_23_West_Texas_Wind_Energy_Partners_LP_SW_MESA_SW_MESA_NSO.pdf</t>
  </si>
  <si>
    <t>Oklaunion</t>
  </si>
  <si>
    <t xml:space="preserve">Based on July 2019 Notice of Suspension of Operations rpt.00013043.0000000000000000.20190719.163211848.Gregory_Power_Partners_LLC_LGE_LGE_GT1_LGE_LGE_GT2_LGE_LGE_STG_NSO.pdf </t>
  </si>
  <si>
    <t>Southwest Mesa Wind</t>
  </si>
  <si>
    <t>6.9(1) conditions met as of:</t>
  </si>
  <si>
    <t>Fannin</t>
  </si>
  <si>
    <t>Wharton</t>
  </si>
  <si>
    <t>Sterling</t>
  </si>
  <si>
    <t>Harris</t>
  </si>
  <si>
    <t>Brazoria</t>
  </si>
  <si>
    <t>Bee</t>
  </si>
  <si>
    <t>Concho</t>
  </si>
  <si>
    <t>Lamar</t>
  </si>
  <si>
    <t>Knox</t>
  </si>
  <si>
    <t>Callahan</t>
  </si>
  <si>
    <t>Hidalgo</t>
  </si>
  <si>
    <t>Crane</t>
  </si>
  <si>
    <t>Retired Units</t>
  </si>
  <si>
    <t>Mothballed Units</t>
  </si>
  <si>
    <t>Decker Units 1 &amp; 2</t>
  </si>
  <si>
    <t>Gregory Power</t>
  </si>
  <si>
    <t>J T Deely Units 1 &amp; 2</t>
  </si>
  <si>
    <t>Union Carbide</t>
  </si>
  <si>
    <t>Spencer Units 4 &amp; 5</t>
  </si>
  <si>
    <t>Nacogdoches Power</t>
  </si>
  <si>
    <t>Nacogdoches Power, LLC</t>
  </si>
  <si>
    <t>Based on May 2020 Notice of Suspension of Operations rpt.00013043.0000000000000000.20200519.141201315.2020_05_19_Nacogdoches_Power_LLC_NACPW_UNIT1_NSO.pdf</t>
  </si>
  <si>
    <t>Based on May 2017 Notice of Suspension of Operations</t>
  </si>
  <si>
    <t>Based on June 2013 Notice of Suspension of Operations</t>
  </si>
  <si>
    <t xml:space="preserve">Based on June 2018 Notice of Suspension of Operations rpt.00013043.0000000000000000.20180608.163447723.2018_06_08_CITY_OF_GARLAND_SPNCER_SPNCE_4_SPNCER_SPNCE_5_NSO.pdf 
</t>
  </si>
  <si>
    <t>Weather years used for analysis:</t>
  </si>
  <si>
    <t>DC Tie Dispatch - 8760-hour Assumptions</t>
  </si>
  <si>
    <t>Import + Export</t>
  </si>
  <si>
    <t>Mapped to hourly generation and demand profiles based on historical operational data.</t>
  </si>
  <si>
    <t>New generators that met PG 6.9(1) requirements</t>
  </si>
  <si>
    <t>http://www.ercot.com/gridinfo/resource</t>
  </si>
  <si>
    <t>INR</t>
  </si>
  <si>
    <t>Inactive Date</t>
  </si>
  <si>
    <t>14INR0030c</t>
  </si>
  <si>
    <t>Panhandle Wind 3</t>
  </si>
  <si>
    <t>Carson</t>
  </si>
  <si>
    <t>MW</t>
  </si>
  <si>
    <t>13INR0038</t>
  </si>
  <si>
    <t>Wildrose Wind</t>
  </si>
  <si>
    <t>Swisher</t>
  </si>
  <si>
    <t>16INR0037c</t>
  </si>
  <si>
    <t>Pumpkin Farm Wind</t>
  </si>
  <si>
    <t>Floyd</t>
  </si>
  <si>
    <t>PG 6.9(1) Inactive Projects</t>
  </si>
  <si>
    <t>PG 6.9(1) Cancelled Projects</t>
  </si>
  <si>
    <t>21INR0229</t>
  </si>
  <si>
    <t>Prospero Solar II</t>
  </si>
  <si>
    <t>LCRA</t>
  </si>
  <si>
    <t>Gibbons Creek</t>
  </si>
  <si>
    <t>Based on December 2018 Notice of Suspension of Operations rpt.00013043.0000000000000000.20181221.161838015.2018_12_21_CITY_OF_GARLAND_GIBCRK_GIB_CRG1_NSO.pdf and August 2020 PUC filing of termination of (repower) interconnection agreement</t>
  </si>
  <si>
    <t>Updated Cagnon (5056) - Kendall (7046) Ratings</t>
  </si>
  <si>
    <t>TPIT Project 51953 (Tier 4)</t>
  </si>
  <si>
    <t>2023 SUM</t>
  </si>
  <si>
    <t>2026 SUM</t>
  </si>
  <si>
    <t>Hayes to WA Parish Ckt.09A Upgrades</t>
  </si>
  <si>
    <t>Anna - Anna Tap 138 kV Line</t>
  </si>
  <si>
    <t>ONCOR</t>
  </si>
  <si>
    <t>Anna Tap - Princeton 138 kV Line</t>
  </si>
  <si>
    <t>Rebuild Everman 345 kV Sw. Sta.</t>
  </si>
  <si>
    <t>Texas City RPG</t>
  </si>
  <si>
    <t>Mont Belvieu Reliability Project</t>
  </si>
  <si>
    <t>Wallis to Gebhardt Ckt.65C Upgrades
Gebhardt to Sealy Ckt.65A Upgrades
Sealy to Peters Ckt.65A Upgrades</t>
  </si>
  <si>
    <t>Commerce - Royse 69 kV Line Conversion to 138 kV</t>
  </si>
  <si>
    <t>Upgrade Moore to Hondo Creek 138 kV line</t>
  </si>
  <si>
    <t>STEC</t>
  </si>
  <si>
    <t>AEPSC Alamito Creek to Alpine</t>
  </si>
  <si>
    <t>Burma to Sterling City: Rebuild 69 kV line</t>
  </si>
  <si>
    <t>AEPSC Hamilton Road to Maxwell 138 kV line Rebuild Project</t>
  </si>
  <si>
    <t>19INR0091</t>
  </si>
  <si>
    <t>21INR0406</t>
  </si>
  <si>
    <t>21INR0213</t>
  </si>
  <si>
    <t>20INR0052</t>
  </si>
  <si>
    <t>18INR0060</t>
  </si>
  <si>
    <t>19INR0044</t>
  </si>
  <si>
    <t>19INR0121</t>
  </si>
  <si>
    <t>20INR0081</t>
  </si>
  <si>
    <t>20INR0101</t>
  </si>
  <si>
    <t>20INR0231</t>
  </si>
  <si>
    <t>15INR0044</t>
  </si>
  <si>
    <t>20INR0276</t>
  </si>
  <si>
    <t>21INR0364</t>
  </si>
  <si>
    <t>20INR0294</t>
  </si>
  <si>
    <t>19INR0145</t>
  </si>
  <si>
    <t>20INR0256</t>
  </si>
  <si>
    <t>21INR0431</t>
  </si>
  <si>
    <t>20INR0142</t>
  </si>
  <si>
    <t>21INR0449</t>
  </si>
  <si>
    <t>17INR0020a</t>
  </si>
  <si>
    <t>17INR0020b</t>
  </si>
  <si>
    <t>22INR0352</t>
  </si>
  <si>
    <t>21INR0012</t>
  </si>
  <si>
    <t>21INR0221</t>
  </si>
  <si>
    <t>21INR0491</t>
  </si>
  <si>
    <t>17INR0061</t>
  </si>
  <si>
    <t>21INR0389</t>
  </si>
  <si>
    <t>19INR0117</t>
  </si>
  <si>
    <t>20INR0130</t>
  </si>
  <si>
    <t>20INR0266</t>
  </si>
  <si>
    <t>22INR0205</t>
  </si>
  <si>
    <t>21INR0498</t>
  </si>
  <si>
    <t>20INR0082</t>
  </si>
  <si>
    <t>19INR0176</t>
  </si>
  <si>
    <t>21INR0365</t>
  </si>
  <si>
    <t>18INR0079</t>
  </si>
  <si>
    <t>21INR0201</t>
  </si>
  <si>
    <t>21INR0202</t>
  </si>
  <si>
    <t>21INR0506</t>
  </si>
  <si>
    <t>21INR0522</t>
  </si>
  <si>
    <t>22INR0371</t>
  </si>
  <si>
    <t>20INR0098</t>
  </si>
  <si>
    <t>20INR0216</t>
  </si>
  <si>
    <t>19INR0085</t>
  </si>
  <si>
    <t>21INR0387</t>
  </si>
  <si>
    <t>21INR0460</t>
  </si>
  <si>
    <t>21INR0413</t>
  </si>
  <si>
    <t>Phoenix Solar</t>
  </si>
  <si>
    <t>Old 300 Solar Center</t>
  </si>
  <si>
    <t>Vancourt Solar</t>
  </si>
  <si>
    <t>Griffin Trail Wind</t>
  </si>
  <si>
    <t>Brightside Solar</t>
  </si>
  <si>
    <t>Lily Solar</t>
  </si>
  <si>
    <t>Galloway Solar</t>
  </si>
  <si>
    <t>Strategic Solar 1</t>
  </si>
  <si>
    <t>Westoria Solar</t>
  </si>
  <si>
    <t>Topaz Power Plant</t>
  </si>
  <si>
    <t>Corazon Solar</t>
  </si>
  <si>
    <t>North Fork Energy Storage</t>
  </si>
  <si>
    <t>Gambit Batt</t>
  </si>
  <si>
    <t>Lily Storage</t>
  </si>
  <si>
    <t>Aquilla Lake Wind</t>
  </si>
  <si>
    <t>Aquilla Lake 2 Wind</t>
  </si>
  <si>
    <t>Galloway 2 Solar</t>
  </si>
  <si>
    <t>Ajax Wind</t>
  </si>
  <si>
    <t>Panther Creek III Repower</t>
  </si>
  <si>
    <t>RE Maplewood 2a Solar</t>
  </si>
  <si>
    <t xml:space="preserve">RE Maplewood 2b Solar </t>
  </si>
  <si>
    <t>Sparta Solar</t>
  </si>
  <si>
    <t>Air Products GCA</t>
  </si>
  <si>
    <t>Samson Solar 1</t>
  </si>
  <si>
    <t>Samson Solar 3</t>
  </si>
  <si>
    <t>Capricorn IV repower</t>
  </si>
  <si>
    <t>Red-tailed Hawk Solar</t>
  </si>
  <si>
    <t>Roadrunner Crossing Wind</t>
  </si>
  <si>
    <t>Plainview Solar</t>
  </si>
  <si>
    <t>Tres Bahias Solar</t>
  </si>
  <si>
    <t xml:space="preserve">Sbranch Solar </t>
  </si>
  <si>
    <t>Baird North II Wind</t>
  </si>
  <si>
    <t>Vision Solar 1</t>
  </si>
  <si>
    <t>Roughneck Storage</t>
  </si>
  <si>
    <t>Bat Cave Energy Storage</t>
  </si>
  <si>
    <t>Woodward I repower</t>
  </si>
  <si>
    <t>Brandon</t>
  </si>
  <si>
    <t>R Massengale</t>
  </si>
  <si>
    <t>Ty Cooke</t>
  </si>
  <si>
    <t>Ignacio Grid</t>
  </si>
  <si>
    <t>PES 2 Power Station</t>
  </si>
  <si>
    <t>Danciger Solar</t>
  </si>
  <si>
    <t>Starr Solar Ranch</t>
  </si>
  <si>
    <t xml:space="preserve">Blue Jay Solar </t>
  </si>
  <si>
    <t>Anchor Wind</t>
  </si>
  <si>
    <t>Republic Road Storage</t>
  </si>
  <si>
    <t>Big Star Solar</t>
  </si>
  <si>
    <t>Fort Bend</t>
  </si>
  <si>
    <t>Kaufman</t>
  </si>
  <si>
    <t>Ellis</t>
  </si>
  <si>
    <t>Galveston</t>
  </si>
  <si>
    <t>Webb</t>
  </si>
  <si>
    <t>Williamson</t>
  </si>
  <si>
    <t>Hill</t>
  </si>
  <si>
    <t>Wilbarger</t>
  </si>
  <si>
    <t>Howard</t>
  </si>
  <si>
    <t>Eastland</t>
  </si>
  <si>
    <t>Calhoun</t>
  </si>
  <si>
    <t>Navarro</t>
  </si>
  <si>
    <t>Mason</t>
  </si>
  <si>
    <t>Lubbock</t>
  </si>
  <si>
    <t>Starr</t>
  </si>
  <si>
    <t>Grimes</t>
  </si>
  <si>
    <t>Robertson</t>
  </si>
  <si>
    <t>Bastrop</t>
  </si>
  <si>
    <t>SOL</t>
  </si>
  <si>
    <t>WIN</t>
  </si>
  <si>
    <t>OTH</t>
  </si>
  <si>
    <t>19INR0056</t>
  </si>
  <si>
    <t>19INR0057</t>
  </si>
  <si>
    <t>20INR0097</t>
  </si>
  <si>
    <t>21INR0205</t>
  </si>
  <si>
    <t>21INR0323</t>
  </si>
  <si>
    <t>21INR0341</t>
  </si>
  <si>
    <t>21INR0357</t>
  </si>
  <si>
    <t>21INR0496</t>
  </si>
  <si>
    <t>21INR0497</t>
  </si>
  <si>
    <t>21INR0510</t>
  </si>
  <si>
    <t>21INR0521</t>
  </si>
  <si>
    <t>22INR0322</t>
  </si>
  <si>
    <t>22INR0325</t>
  </si>
  <si>
    <t>Chamon 2</t>
  </si>
  <si>
    <t>Old Bloomington Road</t>
  </si>
  <si>
    <t>El Suaz Ranch</t>
  </si>
  <si>
    <t>Radian Solar</t>
  </si>
  <si>
    <t>Spanish Crown</t>
  </si>
  <si>
    <t>Space City Solar</t>
  </si>
  <si>
    <t>SP TX-12B BESS</t>
  </si>
  <si>
    <t>Flower Valley II Batt</t>
  </si>
  <si>
    <t>Swoose II</t>
  </si>
  <si>
    <t>Crossett Power Batt</t>
  </si>
  <si>
    <t>White Mesa 2 Wind</t>
  </si>
  <si>
    <t xml:space="preserve">BRP Paleo BESS </t>
  </si>
  <si>
    <t>BRP Dickens BESS</t>
  </si>
  <si>
    <t>Victoria</t>
  </si>
  <si>
    <t>Brown</t>
  </si>
  <si>
    <t>Falls</t>
  </si>
  <si>
    <t>Upton</t>
  </si>
  <si>
    <t>Reeves</t>
  </si>
  <si>
    <t>Ward</t>
  </si>
  <si>
    <t>Hale</t>
  </si>
  <si>
    <t>Dickens</t>
  </si>
  <si>
    <t>22INR0242</t>
  </si>
  <si>
    <t>19INR0103</t>
  </si>
  <si>
    <t>22INR0202</t>
  </si>
  <si>
    <t>22INR0203</t>
  </si>
  <si>
    <t>23INR0042</t>
  </si>
  <si>
    <t>23INR0060</t>
  </si>
  <si>
    <t>20INR0120</t>
  </si>
  <si>
    <t>16INR0085</t>
  </si>
  <si>
    <t>Bright Arrow Solar</t>
  </si>
  <si>
    <t>Rodeo Solar</t>
  </si>
  <si>
    <t>Delilah Solar 1</t>
  </si>
  <si>
    <t>Delilah Solar 2</t>
  </si>
  <si>
    <t>Delilah Solar 3</t>
  </si>
  <si>
    <t>Delilah Solar 4</t>
  </si>
  <si>
    <t>Vortex Wind</t>
  </si>
  <si>
    <t xml:space="preserve">Priddy Wind </t>
  </si>
  <si>
    <t>Hopkins</t>
  </si>
  <si>
    <t>Throckmorton</t>
  </si>
  <si>
    <t>Mills</t>
  </si>
  <si>
    <t>Based on 2020 RTP final summer peak reliability cases for years 2023 and 2026</t>
  </si>
  <si>
    <t>16INR0114</t>
  </si>
  <si>
    <t>Upton Solar</t>
  </si>
  <si>
    <t>17INR0020c</t>
  </si>
  <si>
    <t xml:space="preserve">RE Maplewood 2c Solar </t>
  </si>
  <si>
    <t>17INR0020e</t>
  </si>
  <si>
    <t>RE Maplewood 2e Solar</t>
  </si>
  <si>
    <t>17INR0020d</t>
  </si>
  <si>
    <t xml:space="preserve">RE Maplewood 2d Solar </t>
  </si>
  <si>
    <t>Petra Nova GT2</t>
  </si>
  <si>
    <t>Rayburn 1 &amp; Rayburn 2</t>
  </si>
  <si>
    <t>Based on Febuary 2021 Notice of Suspension of Operations rpt.00013043.0000000000000000.20201001.162838660.2020_10_01_ STEC_RAYBURN_RAYBURG1_RAYBURN_RAYBURG2_NSO</t>
  </si>
  <si>
    <t>Based on June 2021 Notice of Suspension of Operations rpt.00013043.0000000000000000.20210127.173603362.2021_01_27_Petra_Nova_Power_I_LLC_ PNPI_GT2_NSO</t>
  </si>
  <si>
    <t>Oncor Holliday - Seymour 69 kV Line Upgrade</t>
  </si>
  <si>
    <t>Midland Upgrade</t>
  </si>
  <si>
    <t xml:space="preserve">Eagle Mountain to Saginaw 138 kV Double-Circuit Line Upgrade project </t>
  </si>
  <si>
    <t>City of Garland</t>
  </si>
  <si>
    <t>AMOCO_5</t>
  </si>
  <si>
    <t>AMOCO_S2</t>
  </si>
  <si>
    <t>Based on January 2021 Notice of Suspension of Operations</t>
  </si>
  <si>
    <t>ENAS_ENAS1</t>
  </si>
  <si>
    <t>Based on May 26 2021 Notification of Suspension of Operations (NSO) for Snyder Wind Farm LLC (ENAS_ENAS1)</t>
  </si>
  <si>
    <t>CNP Flewellen to Peters 138 kV ckt 25 Rebuild Project</t>
  </si>
  <si>
    <t>Model Corrections/Updates Made to the 2021 RTP Cases</t>
  </si>
  <si>
    <t>TPIT Project 58008 (Tier 4)</t>
  </si>
  <si>
    <t>TPIT Project 60493 (Tier 4)</t>
  </si>
  <si>
    <t>TPIT Project 52072 (Tier 4)</t>
  </si>
  <si>
    <t>PEC_Paleface_Marshalford_StormHardening</t>
  </si>
  <si>
    <t>PEC</t>
  </si>
  <si>
    <t>TPIT Project 61274 (Tier 4)</t>
  </si>
  <si>
    <t>Rebuild Laredo VFT North to North Laredo Switch 138 kV Line</t>
  </si>
  <si>
    <t>Rebuild TNMP West to TNMP TI 138 kV Line</t>
  </si>
  <si>
    <t>Build Conan new 69 kV box bay</t>
  </si>
  <si>
    <t>2007, 2008, 2011 and 2015</t>
  </si>
  <si>
    <t>The reserve requirement used in the economic models are based on a review of ERCOT’s 2021 Responsive Reserve and Regulation Up requirements. Note that the MW contribution of load resources is not an input into the economic model.</t>
  </si>
  <si>
    <t>1762.3 MW</t>
  </si>
  <si>
    <t>Bakersfield to Big Hill 345-kV Second Circuit Addition Project</t>
  </si>
  <si>
    <t xml:space="preserve">STEC &amp; LCRA </t>
  </si>
  <si>
    <t>EIA 2021 AEO Reference Case</t>
  </si>
  <si>
    <t>EIA AEO</t>
  </si>
  <si>
    <t>Nox</t>
  </si>
  <si>
    <t>Based on Febuary 2021 Notice of Suspension of Operations 2021-01-20 NSO - KEO_KEO_SM1 - Sherbino I Wind - Retiring on 2_1_21</t>
  </si>
  <si>
    <t>TGF_TGFGT_1</t>
  </si>
  <si>
    <t>Based on Notice of Suspension of Operations of 2020-11-30 NSO - TGF_TGFGT_1_retired_11_30_20</t>
  </si>
  <si>
    <t>KEO_KEO_SM1</t>
  </si>
  <si>
    <t xml:space="preserve">AEPSC Mason Switch to Yellowjacket 69 kV Line Transmission Project </t>
  </si>
  <si>
    <t>Oncor Andrews North – Mustang – Paul Davis 138 kV Line Section Project</t>
  </si>
  <si>
    <t>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</si>
</sst>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??_);_(@_)"/>
    <numFmt numFmtId="165" formatCode="0.0%"/>
    <numFmt numFmtId="166" formatCode="[$-F800]dddd\,\ mmmm\ dd\,\ yyyy"/>
    <numFmt numFmtId="167" formatCode="m/yyyy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u/>
      <sz val="11"/>
      <color theme="8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AEC7"/>
        <bgColor theme="1"/>
      </patternFill>
    </fill>
    <fill>
      <patternFill patternType="solid">
        <fgColor rgb="FF5B6770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9" fontId="5" fillId="0" borderId="0" applyFont="0" applyFill="0" applyBorder="0" applyAlignment="0" applyProtection="0"/>
    <xf numFmtId="0" fontId="10" fillId="0" borderId="0"/>
    <xf numFmtId="0" fontId="13" fillId="0" borderId="0"/>
    <xf numFmtId="0" fontId="13" fillId="0" borderId="0"/>
  </cellStyleXfs>
  <cellXfs count="18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165" fontId="8" fillId="0" borderId="0" xfId="2" applyNumberFormat="1" applyFont="1" applyAlignment="1">
      <alignment vertical="top" wrapText="1"/>
    </xf>
    <xf numFmtId="0" fontId="3" fillId="0" borderId="0" xfId="0" applyFont="1" applyFill="1" applyBorder="1" applyAlignment="1">
      <alignment horizontal="left"/>
    </xf>
    <xf numFmtId="0" fontId="0" fillId="0" borderId="4" xfId="0" applyBorder="1"/>
    <xf numFmtId="166" fontId="0" fillId="0" borderId="0" xfId="0" applyNumberFormat="1"/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1" fontId="14" fillId="0" borderId="0" xfId="5" applyNumberFormat="1" applyFont="1" applyFill="1" applyBorder="1" applyAlignment="1">
      <alignment horizontal="center"/>
    </xf>
    <xf numFmtId="0" fontId="6" fillId="3" borderId="13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2" fontId="0" fillId="0" borderId="6" xfId="0" applyNumberFormat="1" applyBorder="1" applyAlignment="1">
      <alignment vertical="center"/>
    </xf>
    <xf numFmtId="2" fontId="0" fillId="0" borderId="8" xfId="0" applyNumberForma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6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3" xfId="0" applyBorder="1" applyAlignment="1"/>
    <xf numFmtId="0" fontId="0" fillId="0" borderId="4" xfId="0" applyBorder="1" applyAlignment="1"/>
    <xf numFmtId="0" fontId="0" fillId="0" borderId="14" xfId="0" applyBorder="1" applyAlignment="1">
      <alignment wrapText="1"/>
    </xf>
    <xf numFmtId="0" fontId="0" fillId="0" borderId="7" xfId="0" applyBorder="1" applyAlignment="1"/>
    <xf numFmtId="0" fontId="6" fillId="0" borderId="4" xfId="0" applyFont="1" applyBorder="1"/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ill="1" applyBorder="1"/>
    <xf numFmtId="0" fontId="12" fillId="0" borderId="0" xfId="0" applyFont="1" applyFill="1" applyBorder="1" applyAlignment="1">
      <alignment horizontal="center" vertical="center"/>
    </xf>
    <xf numFmtId="165" fontId="8" fillId="0" borderId="0" xfId="2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7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16" fillId="0" borderId="0" xfId="4" applyFont="1" applyFill="1" applyBorder="1" applyAlignment="1">
      <alignment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0" xfId="0" applyNumberFormat="1"/>
    <xf numFmtId="165" fontId="8" fillId="0" borderId="0" xfId="2" applyNumberFormat="1" applyFont="1" applyAlignment="1">
      <alignment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12" fillId="0" borderId="4" xfId="0" applyFont="1" applyBorder="1"/>
    <xf numFmtId="0" fontId="6" fillId="0" borderId="19" xfId="0" applyFont="1" applyBorder="1"/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0" fontId="6" fillId="4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15" fontId="0" fillId="0" borderId="4" xfId="0" applyNumberFormat="1" applyFill="1" applyBorder="1"/>
    <xf numFmtId="0" fontId="12" fillId="0" borderId="0" xfId="0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2" fillId="0" borderId="0" xfId="1" applyAlignment="1">
      <alignment horizontal="center"/>
    </xf>
    <xf numFmtId="0" fontId="2" fillId="0" borderId="0" xfId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14" fontId="0" fillId="0" borderId="0" xfId="0" applyNumberFormat="1" applyFill="1" applyAlignment="1">
      <alignment horizontal="left"/>
    </xf>
    <xf numFmtId="0" fontId="1" fillId="5" borderId="0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166" fontId="1" fillId="5" borderId="2" xfId="0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6" fontId="0" fillId="0" borderId="0" xfId="0" applyNumberFormat="1" applyFill="1"/>
    <xf numFmtId="0" fontId="2" fillId="0" borderId="3" xfId="1" applyFill="1" applyBorder="1" applyAlignment="1">
      <alignment horizontal="center"/>
    </xf>
    <xf numFmtId="0" fontId="2" fillId="0" borderId="1" xfId="1" applyFill="1" applyBorder="1" applyAlignment="1">
      <alignment horizontal="left"/>
    </xf>
    <xf numFmtId="0" fontId="18" fillId="0" borderId="1" xfId="1" applyFont="1" applyFill="1" applyBorder="1" applyAlignment="1">
      <alignment horizontal="left"/>
    </xf>
    <xf numFmtId="166" fontId="0" fillId="0" borderId="0" xfId="0" applyNumberFormat="1" applyFill="1" applyAlignment="1">
      <alignment horizontal="right"/>
    </xf>
    <xf numFmtId="0" fontId="18" fillId="0" borderId="3" xfId="1" applyFont="1" applyFill="1" applyBorder="1" applyAlignment="1">
      <alignment horizontal="center"/>
    </xf>
    <xf numFmtId="0" fontId="2" fillId="0" borderId="3" xfId="1" applyFill="1" applyBorder="1" applyAlignment="1">
      <alignment horizontal="center" vertical="center"/>
    </xf>
    <xf numFmtId="166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0" xfId="0" applyFont="1" applyAlignment="1"/>
    <xf numFmtId="0" fontId="7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4" fontId="17" fillId="0" borderId="0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15" fontId="0" fillId="0" borderId="4" xfId="0" applyNumberFormat="1" applyBorder="1" applyAlignment="1">
      <alignment vertical="center"/>
    </xf>
    <xf numFmtId="0" fontId="0" fillId="0" borderId="0" xfId="0" applyFill="1" applyBorder="1" applyAlignment="1"/>
    <xf numFmtId="0" fontId="17" fillId="0" borderId="0" xfId="0" applyFont="1" applyBorder="1" applyAlignment="1">
      <alignment vertical="center"/>
    </xf>
    <xf numFmtId="0" fontId="0" fillId="0" borderId="0" xfId="0" applyBorder="1"/>
    <xf numFmtId="0" fontId="12" fillId="0" borderId="0" xfId="0" applyFont="1" applyBorder="1"/>
    <xf numFmtId="0" fontId="17" fillId="0" borderId="4" xfId="0" applyFont="1" applyFill="1" applyBorder="1" applyAlignment="1">
      <alignment vertical="center"/>
    </xf>
    <xf numFmtId="14" fontId="17" fillId="0" borderId="4" xfId="0" applyNumberFormat="1" applyFont="1" applyFill="1" applyBorder="1" applyAlignment="1">
      <alignment vertical="center"/>
    </xf>
    <xf numFmtId="14" fontId="17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wrapText="1"/>
    </xf>
    <xf numFmtId="0" fontId="0" fillId="0" borderId="27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10" xfId="0" applyFont="1" applyBorder="1" applyAlignment="1">
      <alignment wrapText="1"/>
    </xf>
    <xf numFmtId="0" fontId="0" fillId="0" borderId="11" xfId="0" applyFont="1" applyBorder="1" applyAlignment="1">
      <alignment horizontal="center" wrapText="1"/>
    </xf>
    <xf numFmtId="15" fontId="0" fillId="0" borderId="11" xfId="0" applyNumberFormat="1" applyFill="1" applyBorder="1"/>
    <xf numFmtId="0" fontId="0" fillId="0" borderId="12" xfId="0" applyBorder="1" applyAlignment="1">
      <alignment horizontal="center" vertical="center"/>
    </xf>
    <xf numFmtId="0" fontId="0" fillId="0" borderId="13" xfId="0" applyFont="1" applyBorder="1" applyAlignment="1">
      <alignment wrapText="1"/>
    </xf>
    <xf numFmtId="0" fontId="0" fillId="0" borderId="4" xfId="0" applyFont="1" applyFill="1" applyBorder="1" applyAlignment="1">
      <alignment horizontal="center" wrapText="1"/>
    </xf>
    <xf numFmtId="0" fontId="0" fillId="0" borderId="13" xfId="0" applyFont="1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13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15" fontId="0" fillId="0" borderId="7" xfId="0" applyNumberFormat="1" applyFill="1" applyBorder="1"/>
    <xf numFmtId="0" fontId="0" fillId="0" borderId="13" xfId="0" applyBorder="1"/>
    <xf numFmtId="0" fontId="0" fillId="0" borderId="7" xfId="0" applyBorder="1"/>
    <xf numFmtId="0" fontId="16" fillId="7" borderId="4" xfId="0" applyNumberFormat="1" applyFont="1" applyFill="1" applyBorder="1" applyAlignment="1">
      <alignment horizontal="center" vertical="center"/>
    </xf>
    <xf numFmtId="2" fontId="0" fillId="0" borderId="4" xfId="0" applyNumberFormat="1" applyBorder="1"/>
    <xf numFmtId="2" fontId="14" fillId="7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15" fontId="0" fillId="0" borderId="4" xfId="0" applyNumberForma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7" xfId="0" applyFont="1" applyFill="1" applyBorder="1" applyAlignment="1">
      <alignment horizontal="center" wrapText="1"/>
    </xf>
    <xf numFmtId="0" fontId="19" fillId="6" borderId="0" xfId="0" applyFont="1" applyFill="1" applyBorder="1" applyAlignment="1">
      <alignment horizontal="center"/>
    </xf>
    <xf numFmtId="0" fontId="19" fillId="6" borderId="0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2" fillId="0" borderId="0" xfId="1" applyAlignment="1">
      <alignment horizontal="left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5" fontId="20" fillId="0" borderId="4" xfId="2" applyNumberFormat="1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vertical="center" wrapText="1"/>
    </xf>
    <xf numFmtId="0" fontId="0" fillId="0" borderId="13" xfId="0" applyFill="1" applyBorder="1"/>
    <xf numFmtId="0" fontId="0" fillId="0" borderId="14" xfId="0" applyFill="1" applyBorder="1"/>
    <xf numFmtId="49" fontId="0" fillId="0" borderId="0" xfId="0" applyNumberFormat="1" applyFill="1"/>
  </cellXfs>
  <cellStyles count="6">
    <cellStyle name="Hyperlink" xfId="1" builtinId="8"/>
    <cellStyle name="Normal" xfId="0" builtinId="0"/>
    <cellStyle name="Normal 12" xfId="3" xr:uid="{00000000-0005-0000-0000-000002000000}"/>
    <cellStyle name="Normal_Cancelled" xfId="4" xr:uid="{00000000-0005-0000-0000-000003000000}"/>
    <cellStyle name="Normal_Sheet1" xfId="5" xr:uid="{00000000-0005-0000-0000-000004000000}"/>
    <cellStyle name="Percent" xfId="2" builtinId="5"/>
  </cellStyles>
  <dxfs count="0"/>
  <tableStyles count="0" defaultTableStyle="TableStyleMedium2" defaultPivotStyle="PivotStyleLight16"/>
  <colors>
    <mruColors>
      <color rgb="FF5B6770"/>
      <color rgb="FF00A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://www.ercot.com/gridinfo/resource" TargetMode="External"/><Relationship Id="rId1" Type="http://schemas.openxmlformats.org/officeDocument/2006/relationships/hyperlink" Target="http://www.ercot.com/gridinfo/resource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showGridLines="0" tabSelected="1" workbookViewId="0">
      <selection activeCell="C3" sqref="C3"/>
    </sheetView>
  </sheetViews>
  <sheetFormatPr defaultRowHeight="15" x14ac:dyDescent="0.25"/>
  <cols>
    <col min="1" max="1" width="15.5703125" customWidth="1"/>
    <col min="2" max="2" width="50.140625" bestFit="1" customWidth="1"/>
    <col min="3" max="3" width="16.28515625" bestFit="1" customWidth="1"/>
    <col min="4" max="4" width="30.42578125" style="7" bestFit="1" customWidth="1"/>
  </cols>
  <sheetData>
    <row r="1" spans="1:4" ht="30" x14ac:dyDescent="0.25">
      <c r="A1" s="81" t="s">
        <v>14</v>
      </c>
      <c r="B1" s="82" t="s">
        <v>15</v>
      </c>
      <c r="C1" s="82" t="s">
        <v>18</v>
      </c>
      <c r="D1" s="83" t="s">
        <v>29</v>
      </c>
    </row>
    <row r="2" spans="1:4" x14ac:dyDescent="0.25">
      <c r="A2" s="153" t="s">
        <v>0</v>
      </c>
      <c r="B2" s="153"/>
      <c r="C2" s="153"/>
      <c r="D2" s="153"/>
    </row>
    <row r="3" spans="1:4" x14ac:dyDescent="0.25">
      <c r="A3" s="84">
        <v>4.3</v>
      </c>
      <c r="B3" s="85" t="s">
        <v>1</v>
      </c>
      <c r="C3" s="94" t="str">
        <f>'Start Cases'!B2</f>
        <v>Final</v>
      </c>
      <c r="D3" s="86">
        <f>IF('Start Cases'!B1= "","N/A",'Start Cases'!B1)</f>
        <v>44512</v>
      </c>
    </row>
    <row r="4" spans="1:4" x14ac:dyDescent="0.25">
      <c r="A4" s="87">
        <v>4.3</v>
      </c>
      <c r="B4" s="88" t="s">
        <v>107</v>
      </c>
      <c r="C4" s="94" t="str">
        <f>'Recently Approved RPG Projects'!B2</f>
        <v>Final</v>
      </c>
      <c r="D4" s="86">
        <f>'Recently Approved RPG Projects'!B1</f>
        <v>44454</v>
      </c>
    </row>
    <row r="5" spans="1:4" x14ac:dyDescent="0.25">
      <c r="A5" s="84">
        <v>4.3</v>
      </c>
      <c r="B5" s="88" t="s">
        <v>108</v>
      </c>
      <c r="C5" s="94" t="str">
        <f>'Model Updates &amp; Corrections'!B2</f>
        <v>Final</v>
      </c>
      <c r="D5" s="86">
        <f>'Model Updates &amp; Corrections'!B1</f>
        <v>44390</v>
      </c>
    </row>
    <row r="6" spans="1:4" x14ac:dyDescent="0.25">
      <c r="A6" s="84" t="s">
        <v>2</v>
      </c>
      <c r="B6" s="85" t="s">
        <v>3</v>
      </c>
      <c r="C6" s="94" t="str">
        <f>'Transmission &amp; Gen Outages'!B2</f>
        <v>Final</v>
      </c>
      <c r="D6" s="86">
        <f>IF('Transmission &amp; Gen Outages'!B1= "","N/A",'Transmission &amp; Gen Outages'!B1)</f>
        <v>44335</v>
      </c>
    </row>
    <row r="7" spans="1:4" x14ac:dyDescent="0.25">
      <c r="A7" s="154" t="s">
        <v>4</v>
      </c>
      <c r="B7" s="154"/>
      <c r="C7" s="154"/>
      <c r="D7" s="154"/>
    </row>
    <row r="8" spans="1:4" x14ac:dyDescent="0.25">
      <c r="A8" s="84" t="s">
        <v>5</v>
      </c>
      <c r="B8" s="85" t="s">
        <v>32</v>
      </c>
      <c r="C8" s="94" t="str">
        <f>'Gen Add, Ret. and Mothball'!B2</f>
        <v>Final</v>
      </c>
      <c r="D8" s="86">
        <f>'Gen Add, Ret. and Mothball'!B1</f>
        <v>44479</v>
      </c>
    </row>
    <row r="9" spans="1:4" x14ac:dyDescent="0.25">
      <c r="A9" s="84" t="s">
        <v>6</v>
      </c>
      <c r="B9" s="88" t="s">
        <v>109</v>
      </c>
      <c r="C9" s="94" t="str">
        <f>'Renewable Generation Dispatch'!B2</f>
        <v>Final</v>
      </c>
      <c r="D9" s="86">
        <f>IF('Renewable Generation Dispatch'!B1= "","N/A",'Renewable Generation Dispatch'!B1)</f>
        <v>44390</v>
      </c>
    </row>
    <row r="10" spans="1:4" x14ac:dyDescent="0.25">
      <c r="A10" s="84" t="s">
        <v>7</v>
      </c>
      <c r="B10" s="89" t="s">
        <v>38</v>
      </c>
      <c r="C10" s="94" t="str">
        <f>'Switchable Generation'!B2</f>
        <v>Final</v>
      </c>
      <c r="D10" s="90">
        <f>IF('Switchable Generation'!B1= "","N/A",'Switchable Generation'!B1)</f>
        <v>44329</v>
      </c>
    </row>
    <row r="11" spans="1:4" x14ac:dyDescent="0.25">
      <c r="A11" s="84" t="s">
        <v>8</v>
      </c>
      <c r="B11" s="88" t="s">
        <v>110</v>
      </c>
      <c r="C11" s="94" t="str">
        <f>'DC Tie Modeling &amp; Dispatch'!B2</f>
        <v>Final</v>
      </c>
      <c r="D11" s="86">
        <f>IF('DC Tie Modeling &amp; Dispatch'!B1= "","N/A",'DC Tie Modeling &amp; Dispatch'!B1)</f>
        <v>44390</v>
      </c>
    </row>
    <row r="12" spans="1:4" x14ac:dyDescent="0.25">
      <c r="A12" s="91" t="s">
        <v>9</v>
      </c>
      <c r="B12" s="89" t="s">
        <v>10</v>
      </c>
      <c r="C12" s="94" t="str">
        <f>'Reserve Requirement'!B2</f>
        <v>Final</v>
      </c>
      <c r="D12" s="86">
        <f>IF('Reserve Requirement'!B1= "","N/A",'Reserve Requirement'!B1)</f>
        <v>44390</v>
      </c>
    </row>
    <row r="13" spans="1:4" x14ac:dyDescent="0.25">
      <c r="A13" s="84" t="s">
        <v>11</v>
      </c>
      <c r="B13" s="88" t="s">
        <v>111</v>
      </c>
      <c r="C13" s="94" t="str">
        <f>'Fuel Price Assumptions'!B2</f>
        <v>Final</v>
      </c>
      <c r="D13" s="86">
        <f>IF('Fuel Price Assumptions'!B1= "","N/A",'Fuel Price Assumptions'!B1)</f>
        <v>44329</v>
      </c>
    </row>
    <row r="14" spans="1:4" x14ac:dyDescent="0.25">
      <c r="A14" s="84" t="s">
        <v>11</v>
      </c>
      <c r="B14" s="85" t="s">
        <v>12</v>
      </c>
      <c r="C14" s="94" t="str">
        <f>'Emission Cost Assumptions'!B2</f>
        <v>Final</v>
      </c>
      <c r="D14" s="86">
        <f>IF('Emission Cost Assumptions'!B1= "","N/A",'Emission Cost Assumptions'!B1)</f>
        <v>44329</v>
      </c>
    </row>
    <row r="15" spans="1:4" x14ac:dyDescent="0.25">
      <c r="A15" s="153" t="s">
        <v>13</v>
      </c>
      <c r="B15" s="153"/>
      <c r="C15" s="153"/>
      <c r="D15" s="153"/>
    </row>
    <row r="16" spans="1:4" x14ac:dyDescent="0.25">
      <c r="A16" s="92">
        <v>3.3</v>
      </c>
      <c r="B16" s="89" t="s">
        <v>112</v>
      </c>
      <c r="C16" s="95" t="str">
        <f>'Economic Case-Load Forecast'!B2</f>
        <v>Final</v>
      </c>
      <c r="D16" s="93">
        <f>IF('Economic Case-Load Forecast'!B1= "","N/A",'Economic Case-Load Forecast'!B1)</f>
        <v>44390</v>
      </c>
    </row>
  </sheetData>
  <mergeCells count="3">
    <mergeCell ref="A2:D2"/>
    <mergeCell ref="A7:D7"/>
    <mergeCell ref="A15:D15"/>
  </mergeCells>
  <hyperlinks>
    <hyperlink ref="A3" location="'Start Cases'!A1" display="3.1.1" xr:uid="{00000000-0004-0000-0000-000000000000}"/>
    <hyperlink ref="A4" location="'Recently approved RPG project'!A1" display="3.1.2" xr:uid="{00000000-0004-0000-0000-000001000000}"/>
    <hyperlink ref="A5" location="'Model updates &amp; corrections'!A1" display="3.1.2" xr:uid="{00000000-0004-0000-0000-000002000000}"/>
    <hyperlink ref="A5:B5" location="'Model updates &amp; corrections'!A1" display="3.1.2" xr:uid="{00000000-0004-0000-0000-000003000000}"/>
    <hyperlink ref="A4:B4" location="'Recently Approved RPG Projects'!A1" display="3.1.2" xr:uid="{00000000-0004-0000-0000-000004000000}"/>
    <hyperlink ref="A3:B3" location="'Start Cases'!A1" display="3.1.1" xr:uid="{00000000-0004-0000-0000-000005000000}"/>
    <hyperlink ref="A6:B6" location="'Transmission &amp; Gen Outages'!A1" display="3.1.3" xr:uid="{00000000-0004-0000-0000-000006000000}"/>
    <hyperlink ref="A8:B8" location="'Gen add, ret. and mothball'!A1" display="3.2.1" xr:uid="{00000000-0004-0000-0000-000007000000}"/>
    <hyperlink ref="A9:B9" location="'Renewable Generation Dispatch'!A1" display="3.2.2" xr:uid="{00000000-0004-0000-0000-000008000000}"/>
    <hyperlink ref="A10:B10" location="'Switchable Generation'!A1" display="3.2.3" xr:uid="{00000000-0004-0000-0000-000009000000}"/>
    <hyperlink ref="A11:B11" location="'DC Tie modeling &amp; dispatch'!A1" display="3.2.4" xr:uid="{00000000-0004-0000-0000-00000A000000}"/>
    <hyperlink ref="A12:B12" location="'Reserve Requirement'!A1" display="3.2.5" xr:uid="{00000000-0004-0000-0000-00000B000000}"/>
    <hyperlink ref="A13:B13" location="'Fuel Price Assumptions'!A1" display="3.2.6" xr:uid="{00000000-0004-0000-0000-00000C000000}"/>
    <hyperlink ref="A14:B14" location="'Emission Cost Assumptions'!A1" display="3.2.6" xr:uid="{00000000-0004-0000-0000-00000D000000}"/>
    <hyperlink ref="B10" location="'Switchable Generation'!A1" display="Switchable Generation " xr:uid="{00000000-0004-0000-0000-00000E000000}"/>
    <hyperlink ref="B4" location="'Recently Approved RPG Projects'!A1" display="Recently Approved RPG Projects" xr:uid="{00000000-0004-0000-0000-00000F000000}"/>
    <hyperlink ref="B5" location="'Model updates &amp; corrections'!A1" display="Model Updates/Corrections" xr:uid="{00000000-0004-0000-0000-000010000000}"/>
    <hyperlink ref="B9" location="'Renewable Generation Dispatch'!A1" display="Renewable Generation Dispatch" xr:uid="{00000000-0004-0000-0000-000011000000}"/>
    <hyperlink ref="B11" location="'DC Tie modeling &amp; dispatch'!A1" display="DC Tie Modeling and Dispatch" xr:uid="{00000000-0004-0000-0000-000012000000}"/>
    <hyperlink ref="B13" location="'Fuel Price Assumptions'!A1" display="Fuel Price Assumptions" xr:uid="{00000000-0004-0000-0000-000013000000}"/>
    <hyperlink ref="B16" location="'Economic Case-Load Forecast'!A1" display="Load Forecast (Economic) Weather Year Assumption" xr:uid="{00000000-0004-0000-0000-000014000000}"/>
    <hyperlink ref="A16" location="'Economic Case-Load Forecast'!A1" display="3.3.1" xr:uid="{00000000-0004-0000-0000-000015000000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"/>
  <sheetViews>
    <sheetView workbookViewId="0">
      <selection activeCell="B3" sqref="B3"/>
    </sheetView>
  </sheetViews>
  <sheetFormatPr defaultRowHeight="15" x14ac:dyDescent="0.25"/>
  <cols>
    <col min="1" max="1" width="18.140625" customWidth="1"/>
    <col min="2" max="2" width="9.7109375" bestFit="1" customWidth="1"/>
    <col min="3" max="3" width="9.140625" customWidth="1"/>
  </cols>
  <sheetData>
    <row r="1" spans="1:7" x14ac:dyDescent="0.25">
      <c r="A1" t="s">
        <v>16</v>
      </c>
      <c r="B1" s="80">
        <v>44390</v>
      </c>
      <c r="C1" s="75" t="s">
        <v>17</v>
      </c>
    </row>
    <row r="2" spans="1:7" x14ac:dyDescent="0.25">
      <c r="A2" t="s">
        <v>18</v>
      </c>
      <c r="B2" s="15" t="s">
        <v>410</v>
      </c>
    </row>
    <row r="4" spans="1:7" x14ac:dyDescent="0.25">
      <c r="C4" s="14"/>
      <c r="D4" s="14"/>
      <c r="E4" s="14"/>
      <c r="F4" s="14"/>
      <c r="G4" s="14"/>
    </row>
    <row r="5" spans="1:7" x14ac:dyDescent="0.25">
      <c r="A5" s="62" t="s">
        <v>69</v>
      </c>
      <c r="B5" s="6" t="s">
        <v>398</v>
      </c>
    </row>
    <row r="6" spans="1:7" ht="15" customHeight="1" x14ac:dyDescent="0.25">
      <c r="A6" s="182" t="s">
        <v>397</v>
      </c>
      <c r="B6" s="183"/>
      <c r="C6" s="184"/>
      <c r="D6" s="184"/>
      <c r="E6" s="184"/>
      <c r="F6" s="184"/>
      <c r="G6" s="184"/>
    </row>
    <row r="7" spans="1:7" ht="15" customHeight="1" x14ac:dyDescent="0.25">
      <c r="A7" s="183"/>
      <c r="B7" s="183"/>
      <c r="C7" s="184"/>
      <c r="D7" s="184"/>
      <c r="E7" s="184"/>
      <c r="F7" s="184"/>
      <c r="G7" s="184"/>
    </row>
    <row r="8" spans="1:7" ht="15" customHeight="1" x14ac:dyDescent="0.25">
      <c r="A8" s="183"/>
      <c r="B8" s="183"/>
      <c r="C8" s="184"/>
      <c r="D8" s="184"/>
      <c r="E8" s="184"/>
      <c r="F8" s="184"/>
      <c r="G8" s="184"/>
    </row>
    <row r="9" spans="1:7" ht="15" customHeight="1" x14ac:dyDescent="0.25">
      <c r="A9" s="183"/>
      <c r="B9" s="183"/>
      <c r="C9" s="184"/>
      <c r="D9" s="184"/>
      <c r="E9" s="184"/>
      <c r="F9" s="184"/>
      <c r="G9" s="184"/>
    </row>
    <row r="11" spans="1:7" ht="15" customHeight="1" x14ac:dyDescent="0.25"/>
  </sheetData>
  <mergeCells count="1">
    <mergeCell ref="A6:G9"/>
  </mergeCells>
  <hyperlinks>
    <hyperlink ref="C1" location="Index!A1" display="Back" xr:uid="{00000000-0004-0000-09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2"/>
  <sheetViews>
    <sheetView workbookViewId="0">
      <selection activeCell="B3" sqref="B3"/>
    </sheetView>
  </sheetViews>
  <sheetFormatPr defaultRowHeight="15" x14ac:dyDescent="0.25"/>
  <cols>
    <col min="1" max="1" width="18.140625" customWidth="1"/>
    <col min="2" max="2" width="11.5703125" customWidth="1"/>
    <col min="3" max="13" width="8.7109375" customWidth="1"/>
  </cols>
  <sheetData>
    <row r="1" spans="1:14" x14ac:dyDescent="0.25">
      <c r="A1" t="s">
        <v>16</v>
      </c>
      <c r="B1" s="80">
        <v>44329</v>
      </c>
      <c r="C1" s="75" t="s">
        <v>17</v>
      </c>
    </row>
    <row r="2" spans="1:14" x14ac:dyDescent="0.25">
      <c r="A2" t="s">
        <v>18</v>
      </c>
      <c r="B2" s="15" t="s">
        <v>410</v>
      </c>
    </row>
    <row r="3" spans="1:14" ht="15.75" customHeight="1" x14ac:dyDescent="0.25">
      <c r="A3" t="s">
        <v>37</v>
      </c>
      <c r="B3" s="13" t="s">
        <v>401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4" s="11" customFormat="1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4" ht="15.75" thickBot="1" x14ac:dyDescent="0.3"/>
    <row r="6" spans="1:14" x14ac:dyDescent="0.25">
      <c r="A6" s="65" t="s">
        <v>55</v>
      </c>
      <c r="B6" s="66" t="s">
        <v>57</v>
      </c>
      <c r="C6" s="67" t="s">
        <v>58</v>
      </c>
      <c r="D6" s="67" t="s">
        <v>59</v>
      </c>
      <c r="E6" s="67" t="s">
        <v>60</v>
      </c>
      <c r="F6" s="67" t="s">
        <v>61</v>
      </c>
      <c r="G6" s="67" t="s">
        <v>62</v>
      </c>
      <c r="H6" s="67" t="s">
        <v>63</v>
      </c>
      <c r="I6" s="67" t="s">
        <v>64</v>
      </c>
      <c r="J6" s="67" t="s">
        <v>65</v>
      </c>
      <c r="K6" s="67" t="s">
        <v>66</v>
      </c>
      <c r="L6" s="67" t="s">
        <v>67</v>
      </c>
      <c r="M6" s="67" t="s">
        <v>68</v>
      </c>
      <c r="N6" s="68" t="s">
        <v>44</v>
      </c>
    </row>
    <row r="7" spans="1:14" x14ac:dyDescent="0.25">
      <c r="A7" s="144">
        <v>2021</v>
      </c>
      <c r="B7" s="145">
        <v>3.3500461122165173</v>
      </c>
      <c r="C7" s="145">
        <v>3.11918235637875</v>
      </c>
      <c r="D7" s="145">
        <v>2.9871783584100369</v>
      </c>
      <c r="E7" s="145">
        <v>3.0441993668911747</v>
      </c>
      <c r="F7" s="145">
        <v>3.0926236209743414</v>
      </c>
      <c r="G7" s="145">
        <v>3.1462213957272711</v>
      </c>
      <c r="H7" s="145">
        <v>3.0350053757949693</v>
      </c>
      <c r="I7" s="145">
        <v>3.0440687243395632</v>
      </c>
      <c r="J7" s="145">
        <v>3.0214284667477962</v>
      </c>
      <c r="K7" s="145">
        <v>3.1723288129881966</v>
      </c>
      <c r="L7" s="145">
        <v>3.1912041358937921</v>
      </c>
      <c r="M7" s="145">
        <v>3.3977332736375896</v>
      </c>
      <c r="N7" s="146">
        <v>3.133435</v>
      </c>
    </row>
    <row r="8" spans="1:14" x14ac:dyDescent="0.25">
      <c r="A8" s="144">
        <v>2022</v>
      </c>
      <c r="B8" s="145">
        <v>3.5258611627970047</v>
      </c>
      <c r="C8" s="145">
        <v>3.282881357940747</v>
      </c>
      <c r="D8" s="145">
        <v>3.1439496076957107</v>
      </c>
      <c r="E8" s="145">
        <v>3.2039631575193996</v>
      </c>
      <c r="F8" s="145">
        <v>3.2549287833914224</v>
      </c>
      <c r="G8" s="145">
        <v>3.3113394434490724</v>
      </c>
      <c r="H8" s="145">
        <v>3.194286653062044</v>
      </c>
      <c r="I8" s="145">
        <v>3.2038256586660991</v>
      </c>
      <c r="J8" s="145">
        <v>3.1799972090613515</v>
      </c>
      <c r="K8" s="145">
        <v>3.3388170140549076</v>
      </c>
      <c r="L8" s="145">
        <v>3.358682939997061</v>
      </c>
      <c r="M8" s="145">
        <v>3.5760510123651783</v>
      </c>
      <c r="N8" s="146">
        <v>3.297882</v>
      </c>
    </row>
    <row r="9" spans="1:14" x14ac:dyDescent="0.25">
      <c r="A9" s="144">
        <v>2023</v>
      </c>
      <c r="B9" s="145">
        <v>3.315213890601576</v>
      </c>
      <c r="C9" s="145">
        <v>3.0867505487392686</v>
      </c>
      <c r="D9" s="145">
        <v>2.9561190669560897</v>
      </c>
      <c r="E9" s="145">
        <v>3.012547197507315</v>
      </c>
      <c r="F9" s="145">
        <v>3.0604679587150816</v>
      </c>
      <c r="G9" s="145">
        <v>3.1135084487305105</v>
      </c>
      <c r="H9" s="145">
        <v>3.0034488012550797</v>
      </c>
      <c r="I9" s="145">
        <v>3.0124179133162032</v>
      </c>
      <c r="J9" s="145">
        <v>2.9900130585945579</v>
      </c>
      <c r="K9" s="145">
        <v>3.1393444132073953</v>
      </c>
      <c r="L9" s="145">
        <v>3.1580234792829418</v>
      </c>
      <c r="M9" s="145">
        <v>3.3624052230939814</v>
      </c>
      <c r="N9" s="146">
        <v>3.1008550000000001</v>
      </c>
    </row>
    <row r="10" spans="1:14" x14ac:dyDescent="0.25">
      <c r="A10" s="144">
        <v>2024</v>
      </c>
      <c r="B10" s="145">
        <v>3.1562696950574227</v>
      </c>
      <c r="C10" s="145">
        <v>2.9387597707669282</v>
      </c>
      <c r="D10" s="145">
        <v>2.8143912682273</v>
      </c>
      <c r="E10" s="145">
        <v>2.8681140156230218</v>
      </c>
      <c r="F10" s="145">
        <v>2.9137372699152841</v>
      </c>
      <c r="G10" s="145">
        <v>2.9642347933846724</v>
      </c>
      <c r="H10" s="145">
        <v>2.8594518317301616</v>
      </c>
      <c r="I10" s="145">
        <v>2.8679909298168198</v>
      </c>
      <c r="J10" s="145">
        <v>2.8466602506167331</v>
      </c>
      <c r="K10" s="145">
        <v>2.9888320816477756</v>
      </c>
      <c r="L10" s="145">
        <v>3.006615600941466</v>
      </c>
      <c r="M10" s="145">
        <v>3.2011984922724133</v>
      </c>
      <c r="N10" s="146">
        <v>2.952188</v>
      </c>
    </row>
    <row r="11" spans="1:14" x14ac:dyDescent="0.25">
      <c r="A11" s="144">
        <v>2025</v>
      </c>
      <c r="B11" s="145">
        <v>3.3123390028200355</v>
      </c>
      <c r="C11" s="145">
        <v>3.0840737798398647</v>
      </c>
      <c r="D11" s="145">
        <v>2.9535555790886967</v>
      </c>
      <c r="E11" s="145">
        <v>3.0099347762834596</v>
      </c>
      <c r="F11" s="145">
        <v>3.0578139815568508</v>
      </c>
      <c r="G11" s="145">
        <v>3.1108084759105505</v>
      </c>
      <c r="H11" s="145">
        <v>3.0008442699801328</v>
      </c>
      <c r="I11" s="145">
        <v>3.0098056042050363</v>
      </c>
      <c r="J11" s="145">
        <v>2.9874201785293626</v>
      </c>
      <c r="K11" s="145">
        <v>3.1366220359510852</v>
      </c>
      <c r="L11" s="145">
        <v>3.1552849039107325</v>
      </c>
      <c r="M11" s="145">
        <v>3.3594894119241907</v>
      </c>
      <c r="N11" s="146">
        <v>3.098166</v>
      </c>
    </row>
    <row r="12" spans="1:14" x14ac:dyDescent="0.25">
      <c r="A12" s="144">
        <v>2026</v>
      </c>
      <c r="B12" s="145">
        <v>3.5136527791683667</v>
      </c>
      <c r="C12" s="145">
        <v>3.2715142980440239</v>
      </c>
      <c r="D12" s="145">
        <v>3.1330636025050222</v>
      </c>
      <c r="E12" s="145">
        <v>3.1928693538915822</v>
      </c>
      <c r="F12" s="145">
        <v>3.2436585099924513</v>
      </c>
      <c r="G12" s="145">
        <v>3.2998738467100912</v>
      </c>
      <c r="H12" s="145">
        <v>3.1832263545761319</v>
      </c>
      <c r="I12" s="145">
        <v>3.1927323311315456</v>
      </c>
      <c r="J12" s="145">
        <v>3.1689863881374158</v>
      </c>
      <c r="K12" s="145">
        <v>3.3272562755313664</v>
      </c>
      <c r="L12" s="145">
        <v>3.3470534152015023</v>
      </c>
      <c r="M12" s="145">
        <v>3.5636688451104983</v>
      </c>
      <c r="N12" s="146">
        <v>3.2864629999999999</v>
      </c>
    </row>
  </sheetData>
  <hyperlinks>
    <hyperlink ref="C1" location="Index!A1" display="Back" xr:uid="{00000000-0004-0000-0A00-00000000000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9"/>
  <sheetViews>
    <sheetView workbookViewId="0">
      <selection activeCell="B3" sqref="B3"/>
    </sheetView>
  </sheetViews>
  <sheetFormatPr defaultRowHeight="15" x14ac:dyDescent="0.25"/>
  <cols>
    <col min="1" max="1" width="17.85546875" bestFit="1" customWidth="1"/>
    <col min="2" max="2" width="15.140625" customWidth="1"/>
  </cols>
  <sheetData>
    <row r="1" spans="1:3" x14ac:dyDescent="0.25">
      <c r="A1" s="8" t="s">
        <v>16</v>
      </c>
      <c r="B1" s="80">
        <v>44329</v>
      </c>
      <c r="C1" s="75" t="s">
        <v>17</v>
      </c>
    </row>
    <row r="2" spans="1:3" x14ac:dyDescent="0.25">
      <c r="A2" t="s">
        <v>18</v>
      </c>
      <c r="B2" s="15" t="s">
        <v>410</v>
      </c>
    </row>
    <row r="3" spans="1:3" x14ac:dyDescent="0.25">
      <c r="A3" s="14" t="s">
        <v>37</v>
      </c>
      <c r="B3" t="s">
        <v>402</v>
      </c>
    </row>
    <row r="4" spans="1:3" s="14" customFormat="1" x14ac:dyDescent="0.25"/>
    <row r="5" spans="1:3" s="14" customFormat="1" ht="15.75" thickBot="1" x14ac:dyDescent="0.3"/>
    <row r="6" spans="1:3" x14ac:dyDescent="0.25">
      <c r="A6" s="19" t="s">
        <v>56</v>
      </c>
      <c r="B6" s="20" t="s">
        <v>40</v>
      </c>
    </row>
    <row r="7" spans="1:3" x14ac:dyDescent="0.25">
      <c r="A7" s="17" t="s">
        <v>403</v>
      </c>
      <c r="B7" s="21">
        <v>0</v>
      </c>
    </row>
    <row r="8" spans="1:3" x14ac:dyDescent="0.25">
      <c r="A8" s="17" t="s">
        <v>39</v>
      </c>
      <c r="B8" s="21">
        <v>0</v>
      </c>
    </row>
    <row r="9" spans="1:3" ht="15.75" thickBot="1" x14ac:dyDescent="0.3">
      <c r="A9" s="18" t="s">
        <v>41</v>
      </c>
      <c r="B9" s="22">
        <v>0</v>
      </c>
    </row>
  </sheetData>
  <hyperlinks>
    <hyperlink ref="C1" location="Index!A1" display="Back" xr:uid="{00000000-0004-0000-0B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4"/>
  <sheetViews>
    <sheetView zoomScaleNormal="100" workbookViewId="0">
      <selection activeCell="B3" sqref="B3"/>
    </sheetView>
  </sheetViews>
  <sheetFormatPr defaultRowHeight="15" x14ac:dyDescent="0.25"/>
  <cols>
    <col min="1" max="1" width="24.140625" bestFit="1" customWidth="1"/>
    <col min="2" max="2" width="11.42578125" customWidth="1"/>
    <col min="3" max="3" width="9.140625" customWidth="1"/>
  </cols>
  <sheetData>
    <row r="1" spans="1:3" x14ac:dyDescent="0.25">
      <c r="A1" t="s">
        <v>16</v>
      </c>
      <c r="B1" s="80">
        <v>44390</v>
      </c>
      <c r="C1" s="75" t="s">
        <v>17</v>
      </c>
    </row>
    <row r="2" spans="1:3" x14ac:dyDescent="0.25">
      <c r="A2" t="s">
        <v>18</v>
      </c>
      <c r="B2" t="s">
        <v>410</v>
      </c>
    </row>
    <row r="3" spans="1:3" s="14" customFormat="1" x14ac:dyDescent="0.25"/>
    <row r="5" spans="1:3" s="14" customFormat="1" x14ac:dyDescent="0.25">
      <c r="A5" s="3" t="s">
        <v>43</v>
      </c>
    </row>
    <row r="6" spans="1:3" s="14" customFormat="1" x14ac:dyDescent="0.25">
      <c r="A6" s="14" t="s">
        <v>42</v>
      </c>
      <c r="B6" s="15" t="s">
        <v>103</v>
      </c>
    </row>
    <row r="7" spans="1:3" x14ac:dyDescent="0.25">
      <c r="A7" t="s">
        <v>96</v>
      </c>
      <c r="B7" s="15"/>
    </row>
    <row r="8" spans="1:3" s="14" customFormat="1" x14ac:dyDescent="0.25">
      <c r="B8" s="15"/>
    </row>
    <row r="9" spans="1:3" x14ac:dyDescent="0.25">
      <c r="A9" s="14" t="s">
        <v>104</v>
      </c>
    </row>
    <row r="14" spans="1:3" x14ac:dyDescent="0.25">
      <c r="B14" s="54"/>
      <c r="C14" s="54"/>
    </row>
  </sheetData>
  <hyperlinks>
    <hyperlink ref="C1" location="Index!A1" display="Back" xr:uid="{00000000-0004-0000-0C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B2" sqref="B2"/>
    </sheetView>
  </sheetViews>
  <sheetFormatPr defaultRowHeight="15" x14ac:dyDescent="0.25"/>
  <cols>
    <col min="1" max="1" width="41.5703125" style="14" bestFit="1" customWidth="1"/>
    <col min="2" max="2" width="10.7109375" style="15" bestFit="1" customWidth="1"/>
    <col min="3" max="16384" width="9.140625" style="14"/>
  </cols>
  <sheetData>
    <row r="1" spans="1:3" x14ac:dyDescent="0.25">
      <c r="A1" s="14" t="s">
        <v>16</v>
      </c>
      <c r="B1" s="80">
        <v>44512</v>
      </c>
      <c r="C1" s="75" t="s">
        <v>17</v>
      </c>
    </row>
    <row r="2" spans="1:3" x14ac:dyDescent="0.25">
      <c r="A2" s="14" t="s">
        <v>18</v>
      </c>
      <c r="B2" s="15" t="s">
        <v>410</v>
      </c>
    </row>
    <row r="5" spans="1:3" x14ac:dyDescent="0.25">
      <c r="A5" s="9" t="s">
        <v>363</v>
      </c>
      <c r="B5" s="47"/>
    </row>
  </sheetData>
  <hyperlinks>
    <hyperlink ref="C1" location="Index!A1" display="Back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topLeftCell="A7" workbookViewId="0">
      <selection activeCell="I17" sqref="I17"/>
    </sheetView>
  </sheetViews>
  <sheetFormatPr defaultRowHeight="15" x14ac:dyDescent="0.25"/>
  <cols>
    <col min="1" max="1" width="67" style="14" bestFit="1" customWidth="1"/>
    <col min="2" max="2" width="12.28515625" style="14" bestFit="1" customWidth="1"/>
    <col min="3" max="3" width="13.28515625" style="14" bestFit="1" customWidth="1"/>
    <col min="4" max="5" width="9.7109375" style="14" bestFit="1" customWidth="1"/>
    <col min="6" max="16384" width="9.140625" style="14"/>
  </cols>
  <sheetData>
    <row r="1" spans="1:5" x14ac:dyDescent="0.25">
      <c r="A1" s="14" t="s">
        <v>16</v>
      </c>
      <c r="B1" s="80">
        <v>44454</v>
      </c>
      <c r="C1" s="75" t="s">
        <v>17</v>
      </c>
    </row>
    <row r="2" spans="1:5" x14ac:dyDescent="0.25">
      <c r="A2" s="14" t="s">
        <v>18</v>
      </c>
      <c r="B2" s="29" t="s">
        <v>410</v>
      </c>
    </row>
    <row r="3" spans="1:5" x14ac:dyDescent="0.25">
      <c r="B3" s="29"/>
    </row>
    <row r="4" spans="1:5" ht="15.75" thickBot="1" x14ac:dyDescent="0.3"/>
    <row r="5" spans="1:5" ht="15.75" thickBot="1" x14ac:dyDescent="0.3">
      <c r="A5" s="115" t="s">
        <v>46</v>
      </c>
      <c r="B5" s="116" t="s">
        <v>89</v>
      </c>
      <c r="C5" s="117" t="s">
        <v>90</v>
      </c>
      <c r="D5" s="117" t="s">
        <v>179</v>
      </c>
      <c r="E5" s="118" t="s">
        <v>180</v>
      </c>
    </row>
    <row r="6" spans="1:5" x14ac:dyDescent="0.25">
      <c r="A6" s="120" t="s">
        <v>181</v>
      </c>
      <c r="B6" s="121" t="s">
        <v>116</v>
      </c>
      <c r="C6" s="122">
        <v>43846</v>
      </c>
      <c r="D6" s="102" t="s">
        <v>87</v>
      </c>
      <c r="E6" s="123" t="s">
        <v>87</v>
      </c>
    </row>
    <row r="7" spans="1:5" x14ac:dyDescent="0.25">
      <c r="A7" s="124" t="s">
        <v>182</v>
      </c>
      <c r="B7" s="119" t="s">
        <v>183</v>
      </c>
      <c r="C7" s="71">
        <v>43934</v>
      </c>
      <c r="D7" s="42" t="s">
        <v>87</v>
      </c>
      <c r="E7" s="103" t="s">
        <v>87</v>
      </c>
    </row>
    <row r="8" spans="1:5" x14ac:dyDescent="0.25">
      <c r="A8" s="124" t="s">
        <v>184</v>
      </c>
      <c r="B8" s="119" t="s">
        <v>183</v>
      </c>
      <c r="C8" s="71">
        <v>43934</v>
      </c>
      <c r="D8" s="42" t="s">
        <v>87</v>
      </c>
      <c r="E8" s="103" t="s">
        <v>87</v>
      </c>
    </row>
    <row r="9" spans="1:5" x14ac:dyDescent="0.25">
      <c r="A9" s="124" t="s">
        <v>378</v>
      </c>
      <c r="B9" s="119" t="s">
        <v>115</v>
      </c>
      <c r="C9" s="106">
        <v>44038</v>
      </c>
      <c r="D9" s="42" t="s">
        <v>87</v>
      </c>
      <c r="E9" s="103" t="s">
        <v>87</v>
      </c>
    </row>
    <row r="10" spans="1:5" x14ac:dyDescent="0.25">
      <c r="A10" s="124" t="s">
        <v>185</v>
      </c>
      <c r="B10" s="119" t="s">
        <v>183</v>
      </c>
      <c r="C10" s="71">
        <v>44084</v>
      </c>
      <c r="D10" s="70" t="s">
        <v>87</v>
      </c>
      <c r="E10" s="104" t="s">
        <v>87</v>
      </c>
    </row>
    <row r="11" spans="1:5" x14ac:dyDescent="0.25">
      <c r="A11" s="124" t="s">
        <v>186</v>
      </c>
      <c r="B11" s="119" t="s">
        <v>117</v>
      </c>
      <c r="C11" s="71">
        <v>44090</v>
      </c>
      <c r="D11" s="42" t="s">
        <v>87</v>
      </c>
      <c r="E11" s="103" t="s">
        <v>87</v>
      </c>
    </row>
    <row r="12" spans="1:5" x14ac:dyDescent="0.25">
      <c r="A12" s="124" t="s">
        <v>187</v>
      </c>
      <c r="B12" s="119" t="s">
        <v>116</v>
      </c>
      <c r="C12" s="71">
        <v>44098</v>
      </c>
      <c r="D12" s="42" t="s">
        <v>87</v>
      </c>
      <c r="E12" s="103" t="s">
        <v>87</v>
      </c>
    </row>
    <row r="13" spans="1:5" ht="45" x14ac:dyDescent="0.25">
      <c r="A13" s="124" t="s">
        <v>188</v>
      </c>
      <c r="B13" s="147" t="s">
        <v>116</v>
      </c>
      <c r="C13" s="148">
        <v>44153</v>
      </c>
      <c r="D13" s="42" t="s">
        <v>87</v>
      </c>
      <c r="E13" s="103" t="s">
        <v>87</v>
      </c>
    </row>
    <row r="14" spans="1:5" x14ac:dyDescent="0.25">
      <c r="A14" s="124" t="s">
        <v>189</v>
      </c>
      <c r="B14" s="119" t="s">
        <v>183</v>
      </c>
      <c r="C14" s="71">
        <v>44217</v>
      </c>
      <c r="D14" s="42" t="s">
        <v>87</v>
      </c>
      <c r="E14" s="103" t="s">
        <v>87</v>
      </c>
    </row>
    <row r="15" spans="1:5" x14ac:dyDescent="0.25">
      <c r="A15" s="124" t="s">
        <v>190</v>
      </c>
      <c r="B15" s="119" t="s">
        <v>191</v>
      </c>
      <c r="C15" s="71">
        <v>43972</v>
      </c>
      <c r="D15" s="42" t="s">
        <v>87</v>
      </c>
      <c r="E15" s="103" t="s">
        <v>87</v>
      </c>
    </row>
    <row r="16" spans="1:5" x14ac:dyDescent="0.25">
      <c r="A16" s="124" t="s">
        <v>377</v>
      </c>
      <c r="B16" s="119" t="s">
        <v>183</v>
      </c>
      <c r="C16" s="71">
        <v>44248</v>
      </c>
      <c r="D16" s="42" t="s">
        <v>87</v>
      </c>
      <c r="E16" s="103" t="s">
        <v>87</v>
      </c>
    </row>
    <row r="17" spans="1:5" x14ac:dyDescent="0.25">
      <c r="A17" s="124" t="s">
        <v>192</v>
      </c>
      <c r="B17" s="119" t="s">
        <v>86</v>
      </c>
      <c r="C17" s="71">
        <v>44489</v>
      </c>
      <c r="D17" s="42"/>
      <c r="E17" s="103" t="s">
        <v>87</v>
      </c>
    </row>
    <row r="18" spans="1:5" x14ac:dyDescent="0.25">
      <c r="A18" s="124" t="s">
        <v>118</v>
      </c>
      <c r="B18" s="119" t="s">
        <v>86</v>
      </c>
      <c r="C18" s="71">
        <v>43482</v>
      </c>
      <c r="D18" s="6"/>
      <c r="E18" s="103" t="s">
        <v>87</v>
      </c>
    </row>
    <row r="19" spans="1:5" x14ac:dyDescent="0.25">
      <c r="A19" s="124" t="s">
        <v>119</v>
      </c>
      <c r="B19" s="119" t="s">
        <v>86</v>
      </c>
      <c r="C19" s="71">
        <v>43770</v>
      </c>
      <c r="D19" s="6"/>
      <c r="E19" s="103" t="s">
        <v>87</v>
      </c>
    </row>
    <row r="20" spans="1:5" x14ac:dyDescent="0.25">
      <c r="A20" s="124" t="s">
        <v>193</v>
      </c>
      <c r="B20" s="119" t="s">
        <v>86</v>
      </c>
      <c r="C20" s="71">
        <v>44136</v>
      </c>
      <c r="D20" s="6"/>
      <c r="E20" s="103" t="s">
        <v>87</v>
      </c>
    </row>
    <row r="21" spans="1:5" x14ac:dyDescent="0.25">
      <c r="A21" s="124" t="s">
        <v>194</v>
      </c>
      <c r="B21" s="119" t="s">
        <v>86</v>
      </c>
      <c r="C21" s="71">
        <v>44247</v>
      </c>
      <c r="D21" s="6"/>
      <c r="E21" s="103" t="s">
        <v>87</v>
      </c>
    </row>
    <row r="22" spans="1:5" x14ac:dyDescent="0.25">
      <c r="A22" s="126" t="s">
        <v>376</v>
      </c>
      <c r="B22" s="125" t="s">
        <v>183</v>
      </c>
      <c r="C22" s="71">
        <v>44331</v>
      </c>
      <c r="D22" s="42" t="s">
        <v>87</v>
      </c>
      <c r="E22" s="103" t="s">
        <v>87</v>
      </c>
    </row>
    <row r="23" spans="1:5" x14ac:dyDescent="0.25">
      <c r="A23" s="142" t="s">
        <v>385</v>
      </c>
      <c r="B23" s="125" t="s">
        <v>116</v>
      </c>
      <c r="C23" s="71">
        <v>44379</v>
      </c>
      <c r="D23" s="42" t="s">
        <v>87</v>
      </c>
      <c r="E23" s="103" t="s">
        <v>87</v>
      </c>
    </row>
    <row r="24" spans="1:5" x14ac:dyDescent="0.25">
      <c r="A24" s="142" t="s">
        <v>399</v>
      </c>
      <c r="B24" s="6" t="s">
        <v>400</v>
      </c>
      <c r="C24" s="71">
        <v>44357</v>
      </c>
      <c r="D24" s="42" t="s">
        <v>87</v>
      </c>
      <c r="E24" s="103" t="s">
        <v>87</v>
      </c>
    </row>
    <row r="25" spans="1:5" x14ac:dyDescent="0.25">
      <c r="A25" s="185" t="s">
        <v>408</v>
      </c>
      <c r="B25" s="125" t="s">
        <v>86</v>
      </c>
      <c r="C25" s="71">
        <v>44454</v>
      </c>
      <c r="D25" s="6"/>
      <c r="E25" s="103" t="s">
        <v>87</v>
      </c>
    </row>
    <row r="26" spans="1:5" ht="15.75" thickBot="1" x14ac:dyDescent="0.3">
      <c r="A26" s="186" t="s">
        <v>409</v>
      </c>
      <c r="B26" s="152" t="s">
        <v>183</v>
      </c>
      <c r="C26" s="141">
        <v>44434</v>
      </c>
      <c r="D26" s="143"/>
      <c r="E26" s="105" t="s">
        <v>87</v>
      </c>
    </row>
  </sheetData>
  <sortState xmlns:xlrd2="http://schemas.microsoft.com/office/spreadsheetml/2017/richdata2" ref="A5:E15">
    <sortCondition ref="B5:B15"/>
    <sortCondition ref="A5:A15"/>
  </sortState>
  <hyperlinks>
    <hyperlink ref="C1" location="Index!A1" display="Back" xr:uid="{00000000-0004-0000-0200-000000000000}"/>
  </hyperlink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"/>
  <sheetViews>
    <sheetView workbookViewId="0">
      <selection activeCell="B3" sqref="B3"/>
    </sheetView>
  </sheetViews>
  <sheetFormatPr defaultRowHeight="15" x14ac:dyDescent="0.25"/>
  <cols>
    <col min="1" max="1" width="42.140625" style="23" customWidth="1"/>
    <col min="2" max="2" width="16" style="9" bestFit="1" customWidth="1"/>
    <col min="3" max="4" width="9.7109375" style="9" bestFit="1" customWidth="1"/>
    <col min="5" max="5" width="47.85546875" style="23" customWidth="1"/>
    <col min="6" max="16384" width="9.140625" style="9"/>
  </cols>
  <sheetData>
    <row r="1" spans="1:5" x14ac:dyDescent="0.25">
      <c r="A1" s="23" t="s">
        <v>16</v>
      </c>
      <c r="B1" s="80">
        <v>44390</v>
      </c>
      <c r="C1" s="76" t="s">
        <v>17</v>
      </c>
    </row>
    <row r="2" spans="1:5" x14ac:dyDescent="0.25">
      <c r="A2" s="23" t="s">
        <v>18</v>
      </c>
      <c r="B2" s="9" t="s">
        <v>410</v>
      </c>
    </row>
    <row r="5" spans="1:5" ht="21.75" thickBot="1" x14ac:dyDescent="0.3">
      <c r="A5" s="163" t="s">
        <v>386</v>
      </c>
      <c r="B5" s="163"/>
      <c r="C5" s="163"/>
      <c r="D5" s="163"/>
      <c r="E5" s="163"/>
    </row>
    <row r="6" spans="1:5" x14ac:dyDescent="0.25">
      <c r="A6" s="164" t="s">
        <v>33</v>
      </c>
      <c r="B6" s="166" t="s">
        <v>34</v>
      </c>
      <c r="C6" s="161" t="s">
        <v>179</v>
      </c>
      <c r="D6" s="161" t="s">
        <v>180</v>
      </c>
      <c r="E6" s="159" t="s">
        <v>35</v>
      </c>
    </row>
    <row r="7" spans="1:5" x14ac:dyDescent="0.25">
      <c r="A7" s="165"/>
      <c r="B7" s="167"/>
      <c r="C7" s="169"/>
      <c r="D7" s="169"/>
      <c r="E7" s="168"/>
    </row>
    <row r="8" spans="1:5" ht="30" x14ac:dyDescent="0.25">
      <c r="A8" s="127" t="s">
        <v>393</v>
      </c>
      <c r="B8" s="128" t="s">
        <v>86</v>
      </c>
      <c r="C8" s="128" t="s">
        <v>87</v>
      </c>
      <c r="D8" s="128" t="s">
        <v>87</v>
      </c>
      <c r="E8" s="129" t="s">
        <v>387</v>
      </c>
    </row>
    <row r="9" spans="1:5" ht="30" x14ac:dyDescent="0.25">
      <c r="A9" s="130" t="s">
        <v>177</v>
      </c>
      <c r="B9" s="128" t="s">
        <v>174</v>
      </c>
      <c r="C9" s="128" t="s">
        <v>87</v>
      </c>
      <c r="D9" s="128" t="s">
        <v>87</v>
      </c>
      <c r="E9" s="129" t="s">
        <v>178</v>
      </c>
    </row>
    <row r="10" spans="1:5" x14ac:dyDescent="0.25">
      <c r="A10" s="130" t="s">
        <v>394</v>
      </c>
      <c r="B10" s="128" t="s">
        <v>117</v>
      </c>
      <c r="C10" s="128" t="s">
        <v>87</v>
      </c>
      <c r="D10" s="128" t="s">
        <v>87</v>
      </c>
      <c r="E10" s="129" t="s">
        <v>388</v>
      </c>
    </row>
    <row r="11" spans="1:5" x14ac:dyDescent="0.25">
      <c r="A11" s="130" t="s">
        <v>395</v>
      </c>
      <c r="B11" s="128" t="s">
        <v>86</v>
      </c>
      <c r="C11" s="128" t="s">
        <v>87</v>
      </c>
      <c r="D11" s="128" t="s">
        <v>87</v>
      </c>
      <c r="E11" s="129" t="s">
        <v>389</v>
      </c>
    </row>
    <row r="12" spans="1:5" ht="15.75" thickBot="1" x14ac:dyDescent="0.3">
      <c r="A12" s="131" t="s">
        <v>390</v>
      </c>
      <c r="B12" s="132" t="s">
        <v>391</v>
      </c>
      <c r="C12" s="132"/>
      <c r="D12" s="132" t="s">
        <v>87</v>
      </c>
      <c r="E12" s="133" t="s">
        <v>392</v>
      </c>
    </row>
    <row r="13" spans="1:5" x14ac:dyDescent="0.25">
      <c r="A13" s="136"/>
      <c r="B13" s="134"/>
      <c r="C13" s="134"/>
      <c r="D13" s="134"/>
      <c r="E13" s="135"/>
    </row>
    <row r="14" spans="1:5" x14ac:dyDescent="0.25">
      <c r="A14" s="136"/>
      <c r="B14" s="134"/>
      <c r="C14" s="134"/>
      <c r="D14" s="134"/>
      <c r="E14" s="135"/>
    </row>
    <row r="15" spans="1:5" x14ac:dyDescent="0.25">
      <c r="A15" s="137"/>
      <c r="B15" s="134"/>
      <c r="C15" s="134"/>
      <c r="D15" s="134"/>
      <c r="E15" s="135"/>
    </row>
    <row r="16" spans="1:5" ht="15.75" thickBot="1" x14ac:dyDescent="0.3">
      <c r="A16" s="138"/>
      <c r="B16" s="95"/>
      <c r="C16" s="95"/>
      <c r="D16" s="95"/>
      <c r="E16" s="139"/>
    </row>
    <row r="17" spans="1:5" x14ac:dyDescent="0.25">
      <c r="A17" s="155" t="s">
        <v>36</v>
      </c>
      <c r="B17" s="157" t="s">
        <v>34</v>
      </c>
      <c r="C17" s="161" t="s">
        <v>179</v>
      </c>
      <c r="D17" s="161" t="s">
        <v>180</v>
      </c>
      <c r="E17" s="159" t="s">
        <v>35</v>
      </c>
    </row>
    <row r="18" spans="1:5" ht="15.75" thickBot="1" x14ac:dyDescent="0.3">
      <c r="A18" s="156"/>
      <c r="B18" s="158"/>
      <c r="C18" s="162"/>
      <c r="D18" s="162"/>
      <c r="E18" s="160"/>
    </row>
    <row r="19" spans="1:5" x14ac:dyDescent="0.25">
      <c r="A19" s="138"/>
      <c r="B19" s="95"/>
      <c r="C19" s="95"/>
      <c r="D19" s="95"/>
      <c r="E19" s="139"/>
    </row>
    <row r="20" spans="1:5" ht="15.75" thickBot="1" x14ac:dyDescent="0.3">
      <c r="A20" s="138"/>
      <c r="B20" s="140"/>
      <c r="C20" s="140"/>
      <c r="D20" s="140"/>
      <c r="E20" s="138"/>
    </row>
    <row r="21" spans="1:5" x14ac:dyDescent="0.25">
      <c r="A21" s="155" t="s">
        <v>85</v>
      </c>
      <c r="B21" s="157" t="s">
        <v>34</v>
      </c>
      <c r="C21" s="161" t="s">
        <v>179</v>
      </c>
      <c r="D21" s="161" t="s">
        <v>180</v>
      </c>
      <c r="E21" s="159" t="s">
        <v>35</v>
      </c>
    </row>
    <row r="22" spans="1:5" ht="15.75" thickBot="1" x14ac:dyDescent="0.3">
      <c r="A22" s="156"/>
      <c r="B22" s="158"/>
      <c r="C22" s="162"/>
      <c r="D22" s="162"/>
      <c r="E22" s="160"/>
    </row>
  </sheetData>
  <sortState xmlns:xlrd2="http://schemas.microsoft.com/office/spreadsheetml/2017/richdata2" ref="A23:E25">
    <sortCondition ref="B23:B25"/>
    <sortCondition ref="A23:A25"/>
  </sortState>
  <mergeCells count="16">
    <mergeCell ref="A17:A18"/>
    <mergeCell ref="B17:B18"/>
    <mergeCell ref="E17:E18"/>
    <mergeCell ref="A5:E5"/>
    <mergeCell ref="A6:A7"/>
    <mergeCell ref="B6:B7"/>
    <mergeCell ref="E6:E7"/>
    <mergeCell ref="C6:C7"/>
    <mergeCell ref="D6:D7"/>
    <mergeCell ref="C17:C18"/>
    <mergeCell ref="D17:D18"/>
    <mergeCell ref="A21:A22"/>
    <mergeCell ref="B21:B22"/>
    <mergeCell ref="E21:E22"/>
    <mergeCell ref="C21:C22"/>
    <mergeCell ref="D21:D22"/>
  </mergeCells>
  <hyperlinks>
    <hyperlink ref="C1" location="Index!A1" display="Back" xr:uid="{00000000-0004-0000-0300-000000000000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"/>
  <sheetViews>
    <sheetView workbookViewId="0">
      <selection activeCell="B3" sqref="B3"/>
    </sheetView>
  </sheetViews>
  <sheetFormatPr defaultRowHeight="15" x14ac:dyDescent="0.25"/>
  <cols>
    <col min="1" max="1" width="27.85546875" bestFit="1" customWidth="1"/>
    <col min="2" max="2" width="26.42578125" bestFit="1" customWidth="1"/>
    <col min="3" max="3" width="9.7109375" bestFit="1" customWidth="1"/>
    <col min="5" max="5" width="70.42578125" customWidth="1"/>
  </cols>
  <sheetData>
    <row r="1" spans="1:5" x14ac:dyDescent="0.25">
      <c r="A1" t="s">
        <v>16</v>
      </c>
      <c r="B1" s="80">
        <v>44335</v>
      </c>
      <c r="C1" s="75" t="s">
        <v>17</v>
      </c>
    </row>
    <row r="2" spans="1:5" x14ac:dyDescent="0.25">
      <c r="A2" t="s">
        <v>18</v>
      </c>
      <c r="B2" t="s">
        <v>410</v>
      </c>
    </row>
    <row r="3" spans="1:5" s="14" customFormat="1" x14ac:dyDescent="0.25"/>
    <row r="4" spans="1:5" x14ac:dyDescent="0.25">
      <c r="A4" s="14"/>
      <c r="B4" s="14"/>
      <c r="C4" s="14"/>
      <c r="D4" s="14"/>
      <c r="E4" s="14"/>
    </row>
    <row r="5" spans="1:5" x14ac:dyDescent="0.25">
      <c r="A5" s="34" t="s">
        <v>100</v>
      </c>
      <c r="B5" s="34" t="s">
        <v>101</v>
      </c>
      <c r="C5" s="58" t="s">
        <v>179</v>
      </c>
      <c r="D5" s="58" t="s">
        <v>180</v>
      </c>
      <c r="E5" s="58" t="s">
        <v>102</v>
      </c>
    </row>
    <row r="6" spans="1:5" s="14" customFormat="1" ht="45" x14ac:dyDescent="0.25">
      <c r="A6" s="73" t="s">
        <v>146</v>
      </c>
      <c r="B6" s="74" t="s">
        <v>147</v>
      </c>
      <c r="C6" s="69" t="s">
        <v>87</v>
      </c>
      <c r="D6" s="69" t="s">
        <v>87</v>
      </c>
      <c r="E6" s="59" t="s">
        <v>148</v>
      </c>
    </row>
    <row r="7" spans="1:5" s="14" customFormat="1" ht="45" x14ac:dyDescent="0.25">
      <c r="A7" s="56" t="s">
        <v>142</v>
      </c>
      <c r="B7" s="57" t="s">
        <v>105</v>
      </c>
      <c r="C7" s="69" t="s">
        <v>87</v>
      </c>
      <c r="D7" s="69" t="s">
        <v>87</v>
      </c>
      <c r="E7" s="59" t="s">
        <v>124</v>
      </c>
    </row>
    <row r="8" spans="1:5" s="14" customFormat="1" ht="60" x14ac:dyDescent="0.25">
      <c r="A8" s="56" t="s">
        <v>145</v>
      </c>
      <c r="B8" s="57" t="s">
        <v>379</v>
      </c>
      <c r="C8" s="69" t="s">
        <v>87</v>
      </c>
      <c r="D8" s="69" t="s">
        <v>87</v>
      </c>
      <c r="E8" s="59" t="s">
        <v>151</v>
      </c>
    </row>
    <row r="10" spans="1:5" ht="30" x14ac:dyDescent="0.25">
      <c r="A10" s="1" t="s">
        <v>97</v>
      </c>
    </row>
  </sheetData>
  <hyperlinks>
    <hyperlink ref="C1" location="Index!A1" display="Back" xr:uid="{00000000-0004-0000-0400-000000000000}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11"/>
  <sheetViews>
    <sheetView topLeftCell="A73" workbookViewId="0">
      <selection activeCell="B2" sqref="B2"/>
    </sheetView>
  </sheetViews>
  <sheetFormatPr defaultRowHeight="15" x14ac:dyDescent="0.25"/>
  <cols>
    <col min="1" max="1" width="26.28515625" style="1" customWidth="1"/>
    <col min="2" max="2" width="30.28515625" style="14" bestFit="1" customWidth="1"/>
    <col min="3" max="3" width="23" style="14" bestFit="1" customWidth="1"/>
    <col min="4" max="4" width="12.42578125" style="14" bestFit="1" customWidth="1"/>
    <col min="5" max="5" width="14" style="14" customWidth="1"/>
    <col min="6" max="6" width="12.7109375" style="14" bestFit="1" customWidth="1"/>
    <col min="7" max="7" width="14.7109375" style="14" customWidth="1"/>
    <col min="8" max="8" width="17" style="14" customWidth="1"/>
    <col min="9" max="9" width="10.5703125" style="14" bestFit="1" customWidth="1"/>
    <col min="10" max="10" width="9.5703125" style="14" bestFit="1" customWidth="1"/>
    <col min="11" max="11" width="41.7109375" style="14" customWidth="1"/>
    <col min="12" max="16384" width="9.140625" style="14"/>
  </cols>
  <sheetData>
    <row r="1" spans="1:11" x14ac:dyDescent="0.25">
      <c r="A1" s="1" t="s">
        <v>16</v>
      </c>
      <c r="B1" s="80">
        <v>44479</v>
      </c>
      <c r="C1" s="75" t="s">
        <v>17</v>
      </c>
    </row>
    <row r="2" spans="1:11" x14ac:dyDescent="0.25">
      <c r="A2" s="1" t="s">
        <v>18</v>
      </c>
      <c r="B2" s="15" t="s">
        <v>410</v>
      </c>
    </row>
    <row r="3" spans="1:11" x14ac:dyDescent="0.25">
      <c r="A3" s="1" t="s">
        <v>126</v>
      </c>
      <c r="B3" s="80">
        <v>44287</v>
      </c>
    </row>
    <row r="4" spans="1:11" x14ac:dyDescent="0.25">
      <c r="B4" s="80"/>
    </row>
    <row r="6" spans="1:11" x14ac:dyDescent="0.25">
      <c r="A6" s="98" t="s">
        <v>156</v>
      </c>
    </row>
    <row r="7" spans="1:11" ht="66.75" customHeight="1" x14ac:dyDescent="0.25">
      <c r="A7" s="37" t="s">
        <v>45</v>
      </c>
      <c r="B7" s="38" t="s">
        <v>46</v>
      </c>
      <c r="C7" s="38" t="s">
        <v>47</v>
      </c>
      <c r="D7" s="39" t="s">
        <v>48</v>
      </c>
      <c r="E7" s="38" t="s">
        <v>49</v>
      </c>
      <c r="F7" s="40" t="s">
        <v>50</v>
      </c>
      <c r="G7" s="37" t="s">
        <v>51</v>
      </c>
      <c r="H7" s="37" t="s">
        <v>52</v>
      </c>
      <c r="I7" s="38">
        <v>2023</v>
      </c>
      <c r="J7" s="38">
        <v>2026</v>
      </c>
      <c r="K7" s="38" t="s">
        <v>35</v>
      </c>
    </row>
    <row r="8" spans="1:11" x14ac:dyDescent="0.25">
      <c r="A8" s="111" t="s">
        <v>195</v>
      </c>
      <c r="B8" s="111" t="s">
        <v>242</v>
      </c>
      <c r="C8" s="111" t="s">
        <v>127</v>
      </c>
      <c r="D8" s="112">
        <v>44418</v>
      </c>
      <c r="E8" s="111" t="s">
        <v>307</v>
      </c>
      <c r="F8" s="111">
        <v>82.3</v>
      </c>
      <c r="G8" s="6"/>
      <c r="H8" s="6" t="s">
        <v>88</v>
      </c>
      <c r="I8" s="6" t="s">
        <v>87</v>
      </c>
      <c r="J8" s="6" t="s">
        <v>87</v>
      </c>
      <c r="K8" s="41"/>
    </row>
    <row r="9" spans="1:11" x14ac:dyDescent="0.25">
      <c r="A9" s="111" t="s">
        <v>196</v>
      </c>
      <c r="B9" s="111" t="s">
        <v>243</v>
      </c>
      <c r="C9" s="111" t="s">
        <v>289</v>
      </c>
      <c r="D9" s="112">
        <v>44561</v>
      </c>
      <c r="E9" s="111" t="s">
        <v>307</v>
      </c>
      <c r="F9" s="111">
        <v>438.75</v>
      </c>
      <c r="G9" s="6"/>
      <c r="H9" s="6" t="s">
        <v>88</v>
      </c>
      <c r="I9" s="6" t="s">
        <v>87</v>
      </c>
      <c r="J9" s="6" t="s">
        <v>87</v>
      </c>
      <c r="K9" s="41"/>
    </row>
    <row r="10" spans="1:11" x14ac:dyDescent="0.25">
      <c r="A10" s="111" t="s">
        <v>172</v>
      </c>
      <c r="B10" s="111" t="s">
        <v>173</v>
      </c>
      <c r="C10" s="111" t="s">
        <v>95</v>
      </c>
      <c r="D10" s="112">
        <v>44378</v>
      </c>
      <c r="E10" s="111" t="s">
        <v>307</v>
      </c>
      <c r="F10" s="111">
        <v>250</v>
      </c>
      <c r="G10" s="6"/>
      <c r="H10" s="6" t="s">
        <v>88</v>
      </c>
      <c r="I10" s="6" t="s">
        <v>87</v>
      </c>
      <c r="J10" s="6" t="s">
        <v>87</v>
      </c>
      <c r="K10" s="41"/>
    </row>
    <row r="11" spans="1:11" x14ac:dyDescent="0.25">
      <c r="A11" s="111" t="s">
        <v>197</v>
      </c>
      <c r="B11" s="111" t="s">
        <v>244</v>
      </c>
      <c r="C11" s="111" t="s">
        <v>98</v>
      </c>
      <c r="D11" s="112">
        <v>44561</v>
      </c>
      <c r="E11" s="111" t="s">
        <v>307</v>
      </c>
      <c r="F11" s="111">
        <v>45.73</v>
      </c>
      <c r="G11" s="6"/>
      <c r="H11" s="6" t="s">
        <v>88</v>
      </c>
      <c r="I11" s="6" t="s">
        <v>87</v>
      </c>
      <c r="J11" s="6" t="s">
        <v>87</v>
      </c>
      <c r="K11" s="41"/>
    </row>
    <row r="12" spans="1:11" x14ac:dyDescent="0.25">
      <c r="A12" s="111" t="s">
        <v>198</v>
      </c>
      <c r="B12" s="111" t="s">
        <v>245</v>
      </c>
      <c r="C12" s="111" t="s">
        <v>135</v>
      </c>
      <c r="D12" s="112">
        <v>44378</v>
      </c>
      <c r="E12" s="111" t="s">
        <v>308</v>
      </c>
      <c r="F12" s="111">
        <v>225.6</v>
      </c>
      <c r="G12" s="6"/>
      <c r="H12" s="6" t="s">
        <v>88</v>
      </c>
      <c r="I12" s="6" t="s">
        <v>87</v>
      </c>
      <c r="J12" s="6" t="s">
        <v>87</v>
      </c>
      <c r="K12" s="41"/>
    </row>
    <row r="13" spans="1:11" x14ac:dyDescent="0.25">
      <c r="A13" s="111" t="s">
        <v>199</v>
      </c>
      <c r="B13" s="111" t="s">
        <v>246</v>
      </c>
      <c r="C13" s="111" t="s">
        <v>132</v>
      </c>
      <c r="D13" s="112">
        <v>44407</v>
      </c>
      <c r="E13" s="111" t="s">
        <v>307</v>
      </c>
      <c r="F13" s="111">
        <v>50</v>
      </c>
      <c r="G13" s="6"/>
      <c r="H13" s="6" t="s">
        <v>88</v>
      </c>
      <c r="I13" s="6" t="s">
        <v>87</v>
      </c>
      <c r="J13" s="6" t="s">
        <v>87</v>
      </c>
      <c r="K13" s="41"/>
    </row>
    <row r="14" spans="1:11" x14ac:dyDescent="0.25">
      <c r="A14" s="111" t="s">
        <v>200</v>
      </c>
      <c r="B14" s="111" t="s">
        <v>247</v>
      </c>
      <c r="C14" s="111" t="s">
        <v>290</v>
      </c>
      <c r="D14" s="112">
        <v>44348</v>
      </c>
      <c r="E14" s="111" t="s">
        <v>307</v>
      </c>
      <c r="F14" s="111">
        <v>147.63</v>
      </c>
      <c r="G14" s="6"/>
      <c r="H14" s="6" t="s">
        <v>88</v>
      </c>
      <c r="I14" s="6" t="s">
        <v>87</v>
      </c>
      <c r="J14" s="6" t="s">
        <v>87</v>
      </c>
      <c r="K14" s="41"/>
    </row>
    <row r="15" spans="1:11" x14ac:dyDescent="0.25">
      <c r="A15" s="111" t="s">
        <v>201</v>
      </c>
      <c r="B15" s="111" t="s">
        <v>248</v>
      </c>
      <c r="C15" s="111" t="s">
        <v>133</v>
      </c>
      <c r="D15" s="112">
        <v>44470</v>
      </c>
      <c r="E15" s="111" t="s">
        <v>307</v>
      </c>
      <c r="F15" s="111">
        <v>250</v>
      </c>
      <c r="G15" s="6"/>
      <c r="H15" s="6" t="s">
        <v>88</v>
      </c>
      <c r="I15" s="6" t="s">
        <v>87</v>
      </c>
      <c r="J15" s="6" t="s">
        <v>87</v>
      </c>
      <c r="K15" s="41"/>
    </row>
    <row r="16" spans="1:11" x14ac:dyDescent="0.25">
      <c r="A16" s="111" t="s">
        <v>202</v>
      </c>
      <c r="B16" s="111" t="s">
        <v>249</v>
      </c>
      <c r="C16" s="111" t="s">
        <v>291</v>
      </c>
      <c r="D16" s="112">
        <v>44500</v>
      </c>
      <c r="E16" s="111" t="s">
        <v>307</v>
      </c>
      <c r="F16" s="111">
        <v>136.85</v>
      </c>
      <c r="G16" s="6"/>
      <c r="H16" s="6" t="s">
        <v>88</v>
      </c>
      <c r="I16" s="6" t="s">
        <v>87</v>
      </c>
      <c r="J16" s="6" t="s">
        <v>87</v>
      </c>
      <c r="K16" s="41"/>
    </row>
    <row r="17" spans="1:11" x14ac:dyDescent="0.25">
      <c r="A17" s="111" t="s">
        <v>203</v>
      </c>
      <c r="B17" s="111" t="s">
        <v>250</v>
      </c>
      <c r="C17" s="111" t="s">
        <v>131</v>
      </c>
      <c r="D17" s="112">
        <v>44561</v>
      </c>
      <c r="E17" s="111" t="s">
        <v>307</v>
      </c>
      <c r="F17" s="111">
        <v>203.35</v>
      </c>
      <c r="G17" s="6"/>
      <c r="H17" s="6" t="s">
        <v>88</v>
      </c>
      <c r="I17" s="6" t="s">
        <v>87</v>
      </c>
      <c r="J17" s="6" t="s">
        <v>87</v>
      </c>
      <c r="K17" s="41"/>
    </row>
    <row r="18" spans="1:11" x14ac:dyDescent="0.25">
      <c r="A18" s="111" t="s">
        <v>204</v>
      </c>
      <c r="B18" s="111" t="s">
        <v>251</v>
      </c>
      <c r="C18" s="111" t="s">
        <v>292</v>
      </c>
      <c r="D18" s="112">
        <v>44348</v>
      </c>
      <c r="E18" s="111" t="s">
        <v>72</v>
      </c>
      <c r="F18" s="111">
        <v>510</v>
      </c>
      <c r="G18" s="6"/>
      <c r="H18" s="6" t="s">
        <v>88</v>
      </c>
      <c r="I18" s="6" t="s">
        <v>87</v>
      </c>
      <c r="J18" s="6" t="s">
        <v>87</v>
      </c>
      <c r="K18" s="41"/>
    </row>
    <row r="19" spans="1:11" x14ac:dyDescent="0.25">
      <c r="A19" s="111" t="s">
        <v>205</v>
      </c>
      <c r="B19" s="111" t="s">
        <v>252</v>
      </c>
      <c r="C19" s="111" t="s">
        <v>293</v>
      </c>
      <c r="D19" s="112">
        <v>44347</v>
      </c>
      <c r="E19" s="111" t="s">
        <v>307</v>
      </c>
      <c r="F19" s="111">
        <v>202.64</v>
      </c>
      <c r="G19" s="6"/>
      <c r="H19" s="6" t="s">
        <v>88</v>
      </c>
      <c r="I19" s="6" t="s">
        <v>87</v>
      </c>
      <c r="J19" s="6" t="s">
        <v>87</v>
      </c>
      <c r="K19" s="41"/>
    </row>
    <row r="20" spans="1:11" x14ac:dyDescent="0.25">
      <c r="A20" s="111" t="s">
        <v>206</v>
      </c>
      <c r="B20" s="111" t="s">
        <v>253</v>
      </c>
      <c r="C20" s="111" t="s">
        <v>294</v>
      </c>
      <c r="D20" s="112">
        <v>44331</v>
      </c>
      <c r="E20" s="111" t="s">
        <v>309</v>
      </c>
      <c r="F20" s="111">
        <v>100.49</v>
      </c>
      <c r="G20" s="6"/>
      <c r="H20" s="6" t="s">
        <v>88</v>
      </c>
      <c r="I20" s="6" t="s">
        <v>87</v>
      </c>
      <c r="J20" s="6" t="s">
        <v>87</v>
      </c>
      <c r="K20" s="41"/>
    </row>
    <row r="21" spans="1:11" x14ac:dyDescent="0.25">
      <c r="A21" s="111" t="s">
        <v>207</v>
      </c>
      <c r="B21" s="111" t="s">
        <v>254</v>
      </c>
      <c r="C21" s="111" t="s">
        <v>131</v>
      </c>
      <c r="D21" s="112">
        <v>44348</v>
      </c>
      <c r="E21" s="111" t="s">
        <v>309</v>
      </c>
      <c r="F21" s="111">
        <v>102.4</v>
      </c>
      <c r="G21" s="6"/>
      <c r="H21" s="6" t="s">
        <v>88</v>
      </c>
      <c r="I21" s="6" t="s">
        <v>87</v>
      </c>
      <c r="J21" s="6" t="s">
        <v>87</v>
      </c>
      <c r="K21" s="41"/>
    </row>
    <row r="22" spans="1:11" x14ac:dyDescent="0.25">
      <c r="A22" s="111" t="s">
        <v>208</v>
      </c>
      <c r="B22" s="111" t="s">
        <v>255</v>
      </c>
      <c r="C22" s="111" t="s">
        <v>290</v>
      </c>
      <c r="D22" s="112">
        <v>44348</v>
      </c>
      <c r="E22" s="111" t="s">
        <v>309</v>
      </c>
      <c r="F22" s="111">
        <v>51.74</v>
      </c>
      <c r="G22" s="6"/>
      <c r="H22" s="6" t="s">
        <v>88</v>
      </c>
      <c r="I22" s="6" t="s">
        <v>87</v>
      </c>
      <c r="J22" s="6" t="s">
        <v>87</v>
      </c>
      <c r="K22" s="6"/>
    </row>
    <row r="23" spans="1:11" x14ac:dyDescent="0.25">
      <c r="A23" s="111" t="s">
        <v>209</v>
      </c>
      <c r="B23" s="111" t="s">
        <v>256</v>
      </c>
      <c r="C23" s="111" t="s">
        <v>295</v>
      </c>
      <c r="D23" s="112">
        <v>44439</v>
      </c>
      <c r="E23" s="111" t="s">
        <v>308</v>
      </c>
      <c r="F23" s="111">
        <v>202</v>
      </c>
      <c r="G23" s="6"/>
      <c r="H23" s="6" t="s">
        <v>88</v>
      </c>
      <c r="I23" s="6" t="s">
        <v>87</v>
      </c>
      <c r="J23" s="6" t="s">
        <v>87</v>
      </c>
      <c r="K23" s="6"/>
    </row>
    <row r="24" spans="1:11" x14ac:dyDescent="0.25">
      <c r="A24" s="111" t="s">
        <v>210</v>
      </c>
      <c r="B24" s="111" t="s">
        <v>257</v>
      </c>
      <c r="C24" s="111" t="s">
        <v>295</v>
      </c>
      <c r="D24" s="112">
        <v>44498</v>
      </c>
      <c r="E24" s="111" t="s">
        <v>308</v>
      </c>
      <c r="F24" s="111">
        <v>100</v>
      </c>
      <c r="G24" s="6"/>
      <c r="H24" s="6" t="s">
        <v>88</v>
      </c>
      <c r="I24" s="6" t="s">
        <v>87</v>
      </c>
      <c r="J24" s="6" t="s">
        <v>87</v>
      </c>
      <c r="K24" s="6"/>
    </row>
    <row r="25" spans="1:11" x14ac:dyDescent="0.25">
      <c r="A25" s="111" t="s">
        <v>211</v>
      </c>
      <c r="B25" s="111" t="s">
        <v>258</v>
      </c>
      <c r="C25" s="111" t="s">
        <v>133</v>
      </c>
      <c r="D25" s="112">
        <v>44652</v>
      </c>
      <c r="E25" s="111" t="s">
        <v>307</v>
      </c>
      <c r="F25" s="111">
        <v>110</v>
      </c>
      <c r="G25" s="6"/>
      <c r="H25" s="6" t="s">
        <v>88</v>
      </c>
      <c r="I25" s="6" t="s">
        <v>87</v>
      </c>
      <c r="J25" s="6" t="s">
        <v>87</v>
      </c>
      <c r="K25" s="6"/>
    </row>
    <row r="26" spans="1:11" x14ac:dyDescent="0.25">
      <c r="A26" s="111" t="s">
        <v>212</v>
      </c>
      <c r="B26" s="111" t="s">
        <v>259</v>
      </c>
      <c r="C26" s="111" t="s">
        <v>296</v>
      </c>
      <c r="D26" s="112">
        <v>44531</v>
      </c>
      <c r="E26" s="111" t="s">
        <v>308</v>
      </c>
      <c r="F26" s="111">
        <v>366.6</v>
      </c>
      <c r="G26" s="6"/>
      <c r="H26" s="6" t="s">
        <v>88</v>
      </c>
      <c r="I26" s="6" t="s">
        <v>87</v>
      </c>
      <c r="J26" s="6" t="s">
        <v>87</v>
      </c>
      <c r="K26" s="6"/>
    </row>
    <row r="27" spans="1:11" x14ac:dyDescent="0.25">
      <c r="A27" s="111" t="s">
        <v>213</v>
      </c>
      <c r="B27" s="111" t="s">
        <v>260</v>
      </c>
      <c r="C27" s="111" t="s">
        <v>297</v>
      </c>
      <c r="D27" s="112">
        <v>44285</v>
      </c>
      <c r="E27" s="111" t="s">
        <v>308</v>
      </c>
      <c r="F27" s="111">
        <v>15.96</v>
      </c>
      <c r="G27" s="6"/>
      <c r="H27" s="6" t="s">
        <v>88</v>
      </c>
      <c r="I27" s="6" t="s">
        <v>87</v>
      </c>
      <c r="J27" s="6" t="s">
        <v>87</v>
      </c>
      <c r="K27" s="6"/>
    </row>
    <row r="28" spans="1:11" x14ac:dyDescent="0.25">
      <c r="A28" s="111" t="s">
        <v>214</v>
      </c>
      <c r="B28" s="111" t="s">
        <v>261</v>
      </c>
      <c r="C28" s="111" t="s">
        <v>106</v>
      </c>
      <c r="D28" s="112">
        <v>44439</v>
      </c>
      <c r="E28" s="111" t="s">
        <v>307</v>
      </c>
      <c r="F28" s="111">
        <v>222</v>
      </c>
      <c r="G28" s="6"/>
      <c r="H28" s="6" t="s">
        <v>88</v>
      </c>
      <c r="I28" s="6" t="s">
        <v>87</v>
      </c>
      <c r="J28" s="6" t="s">
        <v>87</v>
      </c>
      <c r="K28" s="6"/>
    </row>
    <row r="29" spans="1:11" x14ac:dyDescent="0.25">
      <c r="A29" s="111" t="s">
        <v>215</v>
      </c>
      <c r="B29" s="111" t="s">
        <v>262</v>
      </c>
      <c r="C29" s="111" t="s">
        <v>106</v>
      </c>
      <c r="D29" s="112">
        <v>44298</v>
      </c>
      <c r="E29" s="111" t="s">
        <v>307</v>
      </c>
      <c r="F29" s="111">
        <v>28</v>
      </c>
      <c r="G29" s="6"/>
      <c r="H29" s="6" t="s">
        <v>88</v>
      </c>
      <c r="I29" s="6" t="s">
        <v>87</v>
      </c>
      <c r="J29" s="6" t="s">
        <v>87</v>
      </c>
      <c r="K29" s="6"/>
    </row>
    <row r="30" spans="1:11" x14ac:dyDescent="0.25">
      <c r="A30" s="111" t="s">
        <v>216</v>
      </c>
      <c r="B30" s="111" t="s">
        <v>263</v>
      </c>
      <c r="C30" s="111" t="s">
        <v>132</v>
      </c>
      <c r="D30" s="112">
        <v>44652</v>
      </c>
      <c r="E30" s="111" t="s">
        <v>307</v>
      </c>
      <c r="F30" s="111">
        <v>256</v>
      </c>
      <c r="G30" s="6"/>
      <c r="H30" s="6" t="s">
        <v>88</v>
      </c>
      <c r="I30" s="6" t="s">
        <v>87</v>
      </c>
      <c r="J30" s="6" t="s">
        <v>87</v>
      </c>
      <c r="K30" s="6"/>
    </row>
    <row r="31" spans="1:11" x14ac:dyDescent="0.25">
      <c r="A31" s="111" t="s">
        <v>217</v>
      </c>
      <c r="B31" s="111" t="s">
        <v>264</v>
      </c>
      <c r="C31" s="111" t="s">
        <v>292</v>
      </c>
      <c r="D31" s="112">
        <v>44696</v>
      </c>
      <c r="E31" s="111" t="s">
        <v>72</v>
      </c>
      <c r="F31" s="111">
        <v>14</v>
      </c>
      <c r="G31" s="6"/>
      <c r="H31" s="6" t="s">
        <v>88</v>
      </c>
      <c r="I31" s="6" t="s">
        <v>87</v>
      </c>
      <c r="J31" s="6" t="s">
        <v>87</v>
      </c>
      <c r="K31" s="6"/>
    </row>
    <row r="32" spans="1:11" x14ac:dyDescent="0.25">
      <c r="A32" s="111" t="s">
        <v>218</v>
      </c>
      <c r="B32" s="111" t="s">
        <v>265</v>
      </c>
      <c r="C32" s="111" t="s">
        <v>134</v>
      </c>
      <c r="D32" s="112">
        <v>44561</v>
      </c>
      <c r="E32" s="111" t="s">
        <v>307</v>
      </c>
      <c r="F32" s="111">
        <v>250</v>
      </c>
      <c r="G32" s="6"/>
      <c r="H32" s="6" t="s">
        <v>88</v>
      </c>
      <c r="I32" s="6" t="s">
        <v>87</v>
      </c>
      <c r="J32" s="6" t="s">
        <v>87</v>
      </c>
      <c r="K32" s="6"/>
    </row>
    <row r="33" spans="1:11" x14ac:dyDescent="0.25">
      <c r="A33" s="111" t="s">
        <v>219</v>
      </c>
      <c r="B33" s="111" t="s">
        <v>266</v>
      </c>
      <c r="C33" s="111" t="s">
        <v>134</v>
      </c>
      <c r="D33" s="112">
        <v>44561</v>
      </c>
      <c r="E33" s="111" t="s">
        <v>307</v>
      </c>
      <c r="F33" s="111">
        <v>250</v>
      </c>
      <c r="G33" s="6"/>
      <c r="H33" s="6" t="s">
        <v>88</v>
      </c>
      <c r="I33" s="6" t="s">
        <v>87</v>
      </c>
      <c r="J33" s="6" t="s">
        <v>87</v>
      </c>
      <c r="K33" s="6"/>
    </row>
    <row r="34" spans="1:11" x14ac:dyDescent="0.25">
      <c r="A34" s="111" t="s">
        <v>220</v>
      </c>
      <c r="B34" s="111" t="s">
        <v>267</v>
      </c>
      <c r="C34" s="111" t="s">
        <v>129</v>
      </c>
      <c r="D34" s="112">
        <v>44347</v>
      </c>
      <c r="E34" s="111" t="s">
        <v>308</v>
      </c>
      <c r="F34" s="111">
        <v>9</v>
      </c>
      <c r="G34" s="6"/>
      <c r="H34" s="6" t="s">
        <v>88</v>
      </c>
      <c r="I34" s="6" t="s">
        <v>87</v>
      </c>
      <c r="J34" s="6" t="s">
        <v>87</v>
      </c>
      <c r="K34" s="6"/>
    </row>
    <row r="35" spans="1:11" x14ac:dyDescent="0.25">
      <c r="A35" s="111" t="s">
        <v>221</v>
      </c>
      <c r="B35" s="111" t="s">
        <v>268</v>
      </c>
      <c r="C35" s="111" t="s">
        <v>128</v>
      </c>
      <c r="D35" s="112">
        <v>44712</v>
      </c>
      <c r="E35" s="111" t="s">
        <v>307</v>
      </c>
      <c r="F35" s="111">
        <v>355.27</v>
      </c>
      <c r="G35" s="6"/>
      <c r="H35" s="6" t="s">
        <v>88</v>
      </c>
      <c r="I35" s="6" t="s">
        <v>87</v>
      </c>
      <c r="J35" s="6" t="s">
        <v>87</v>
      </c>
      <c r="K35" s="6"/>
    </row>
    <row r="36" spans="1:11" x14ac:dyDescent="0.25">
      <c r="A36" s="111" t="s">
        <v>222</v>
      </c>
      <c r="B36" s="111" t="s">
        <v>269</v>
      </c>
      <c r="C36" s="111" t="s">
        <v>298</v>
      </c>
      <c r="D36" s="112">
        <v>44545</v>
      </c>
      <c r="E36" s="111" t="s">
        <v>308</v>
      </c>
      <c r="F36" s="111">
        <v>200.2</v>
      </c>
      <c r="G36" s="6"/>
      <c r="H36" s="6" t="s">
        <v>88</v>
      </c>
      <c r="I36" s="6" t="s">
        <v>87</v>
      </c>
      <c r="J36" s="6" t="s">
        <v>87</v>
      </c>
      <c r="K36" s="6"/>
    </row>
    <row r="37" spans="1:11" x14ac:dyDescent="0.25">
      <c r="A37" s="111" t="s">
        <v>223</v>
      </c>
      <c r="B37" s="111" t="s">
        <v>270</v>
      </c>
      <c r="C37" s="111" t="s">
        <v>128</v>
      </c>
      <c r="D37" s="112">
        <v>44392</v>
      </c>
      <c r="E37" s="111" t="s">
        <v>307</v>
      </c>
      <c r="F37" s="111">
        <v>514</v>
      </c>
      <c r="G37" s="6"/>
      <c r="H37" s="6" t="s">
        <v>88</v>
      </c>
      <c r="I37" s="6" t="s">
        <v>87</v>
      </c>
      <c r="J37" s="6" t="s">
        <v>87</v>
      </c>
      <c r="K37" s="6"/>
    </row>
    <row r="38" spans="1:11" x14ac:dyDescent="0.25">
      <c r="A38" s="111" t="s">
        <v>224</v>
      </c>
      <c r="B38" s="111" t="s">
        <v>271</v>
      </c>
      <c r="C38" s="111" t="s">
        <v>299</v>
      </c>
      <c r="D38" s="112">
        <v>44560</v>
      </c>
      <c r="E38" s="111" t="s">
        <v>307</v>
      </c>
      <c r="F38" s="111">
        <v>195</v>
      </c>
      <c r="G38" s="6"/>
      <c r="H38" s="6" t="s">
        <v>88</v>
      </c>
      <c r="I38" s="6" t="s">
        <v>87</v>
      </c>
      <c r="J38" s="6" t="s">
        <v>87</v>
      </c>
      <c r="K38" s="6"/>
    </row>
    <row r="39" spans="1:11" x14ac:dyDescent="0.25">
      <c r="A39" s="111" t="s">
        <v>225</v>
      </c>
      <c r="B39" s="111" t="s">
        <v>272</v>
      </c>
      <c r="C39" s="111" t="s">
        <v>128</v>
      </c>
      <c r="D39" s="112">
        <v>44652</v>
      </c>
      <c r="E39" s="111" t="s">
        <v>307</v>
      </c>
      <c r="F39" s="111">
        <v>230</v>
      </c>
      <c r="G39" s="61"/>
      <c r="H39" s="6" t="s">
        <v>88</v>
      </c>
      <c r="I39" s="61" t="s">
        <v>87</v>
      </c>
      <c r="J39" s="61" t="s">
        <v>87</v>
      </c>
      <c r="K39" s="61"/>
    </row>
    <row r="40" spans="1:11" x14ac:dyDescent="0.25">
      <c r="A40" s="111" t="s">
        <v>226</v>
      </c>
      <c r="B40" s="111" t="s">
        <v>273</v>
      </c>
      <c r="C40" s="111" t="s">
        <v>136</v>
      </c>
      <c r="D40" s="112">
        <v>44392</v>
      </c>
      <c r="E40" s="111" t="s">
        <v>308</v>
      </c>
      <c r="F40" s="111">
        <v>20</v>
      </c>
      <c r="G40" s="61"/>
      <c r="H40" s="6" t="s">
        <v>88</v>
      </c>
      <c r="I40" s="61" t="s">
        <v>87</v>
      </c>
      <c r="J40" s="61" t="s">
        <v>87</v>
      </c>
      <c r="K40" s="61"/>
    </row>
    <row r="41" spans="1:11" x14ac:dyDescent="0.25">
      <c r="A41" s="111" t="s">
        <v>227</v>
      </c>
      <c r="B41" s="111" t="s">
        <v>274</v>
      </c>
      <c r="C41" s="111" t="s">
        <v>300</v>
      </c>
      <c r="D41" s="112">
        <v>44507</v>
      </c>
      <c r="E41" s="111" t="s">
        <v>307</v>
      </c>
      <c r="F41" s="111">
        <v>129.24</v>
      </c>
      <c r="G41" s="61"/>
      <c r="H41" s="6" t="s">
        <v>88</v>
      </c>
      <c r="I41" s="61" t="s">
        <v>87</v>
      </c>
      <c r="J41" s="61" t="s">
        <v>87</v>
      </c>
      <c r="K41" s="61"/>
    </row>
    <row r="42" spans="1:11" x14ac:dyDescent="0.25">
      <c r="A42" s="111" t="s">
        <v>228</v>
      </c>
      <c r="B42" s="111" t="s">
        <v>275</v>
      </c>
      <c r="C42" s="111" t="s">
        <v>131</v>
      </c>
      <c r="D42" s="112">
        <v>44378</v>
      </c>
      <c r="E42" s="111" t="s">
        <v>309</v>
      </c>
      <c r="F42" s="111">
        <v>50</v>
      </c>
      <c r="G42" s="61"/>
      <c r="H42" s="6" t="s">
        <v>88</v>
      </c>
      <c r="I42" s="61" t="s">
        <v>87</v>
      </c>
      <c r="J42" s="61" t="s">
        <v>87</v>
      </c>
      <c r="K42" s="61"/>
    </row>
    <row r="43" spans="1:11" x14ac:dyDescent="0.25">
      <c r="A43" s="111" t="s">
        <v>229</v>
      </c>
      <c r="B43" s="111" t="s">
        <v>276</v>
      </c>
      <c r="C43" s="111" t="s">
        <v>301</v>
      </c>
      <c r="D43" s="112">
        <v>44348</v>
      </c>
      <c r="E43" s="111" t="s">
        <v>309</v>
      </c>
      <c r="F43" s="111">
        <v>100.49</v>
      </c>
      <c r="G43" s="60"/>
      <c r="H43" s="6" t="s">
        <v>88</v>
      </c>
      <c r="I43" s="61" t="s">
        <v>87</v>
      </c>
      <c r="J43" s="61" t="s">
        <v>87</v>
      </c>
      <c r="K43" s="61"/>
    </row>
    <row r="44" spans="1:11" x14ac:dyDescent="0.25">
      <c r="A44" s="111" t="s">
        <v>230</v>
      </c>
      <c r="B44" s="111" t="s">
        <v>277</v>
      </c>
      <c r="C44" s="111" t="s">
        <v>106</v>
      </c>
      <c r="D44" s="112">
        <v>44347</v>
      </c>
      <c r="E44" s="111" t="s">
        <v>308</v>
      </c>
      <c r="F44" s="111">
        <v>0</v>
      </c>
      <c r="G44" s="60"/>
      <c r="H44" s="6" t="s">
        <v>88</v>
      </c>
      <c r="I44" s="61" t="s">
        <v>87</v>
      </c>
      <c r="J44" s="61" t="s">
        <v>87</v>
      </c>
      <c r="K44" s="61"/>
    </row>
    <row r="45" spans="1:11" x14ac:dyDescent="0.25">
      <c r="A45" s="111" t="s">
        <v>231</v>
      </c>
      <c r="B45" s="111" t="s">
        <v>278</v>
      </c>
      <c r="C45" s="111" t="s">
        <v>302</v>
      </c>
      <c r="D45" s="112">
        <v>44350</v>
      </c>
      <c r="E45" s="111" t="s">
        <v>72</v>
      </c>
      <c r="F45" s="111">
        <v>21</v>
      </c>
      <c r="G45" s="60"/>
      <c r="H45" s="6" t="s">
        <v>88</v>
      </c>
      <c r="I45" s="61" t="s">
        <v>87</v>
      </c>
      <c r="J45" s="61" t="s">
        <v>87</v>
      </c>
      <c r="K45" s="61"/>
    </row>
    <row r="46" spans="1:11" x14ac:dyDescent="0.25">
      <c r="A46" s="111" t="s">
        <v>232</v>
      </c>
      <c r="B46" s="111" t="s">
        <v>279</v>
      </c>
      <c r="C46" s="111" t="s">
        <v>302</v>
      </c>
      <c r="D46" s="112">
        <v>44350</v>
      </c>
      <c r="E46" s="111" t="s">
        <v>72</v>
      </c>
      <c r="F46" s="111">
        <v>58</v>
      </c>
      <c r="G46" s="60"/>
      <c r="H46" s="6" t="s">
        <v>88</v>
      </c>
      <c r="I46" s="61" t="s">
        <v>87</v>
      </c>
      <c r="J46" s="61" t="s">
        <v>87</v>
      </c>
      <c r="K46" s="61"/>
    </row>
    <row r="47" spans="1:11" x14ac:dyDescent="0.25">
      <c r="A47" s="111" t="s">
        <v>233</v>
      </c>
      <c r="B47" s="111" t="s">
        <v>280</v>
      </c>
      <c r="C47" s="111" t="s">
        <v>302</v>
      </c>
      <c r="D47" s="112">
        <v>44408</v>
      </c>
      <c r="E47" s="111" t="s">
        <v>72</v>
      </c>
      <c r="F47" s="111">
        <v>33</v>
      </c>
      <c r="G47" s="60"/>
      <c r="H47" s="6" t="s">
        <v>88</v>
      </c>
      <c r="I47" s="61" t="s">
        <v>87</v>
      </c>
      <c r="J47" s="61" t="s">
        <v>87</v>
      </c>
      <c r="K47" s="61"/>
    </row>
    <row r="48" spans="1:11" x14ac:dyDescent="0.25">
      <c r="A48" s="111" t="s">
        <v>234</v>
      </c>
      <c r="B48" s="111" t="s">
        <v>281</v>
      </c>
      <c r="C48" s="111" t="s">
        <v>137</v>
      </c>
      <c r="D48" s="112">
        <v>44623</v>
      </c>
      <c r="E48" s="111" t="s">
        <v>309</v>
      </c>
      <c r="F48" s="111">
        <v>101.52</v>
      </c>
      <c r="G48" s="60"/>
      <c r="H48" s="6" t="s">
        <v>88</v>
      </c>
      <c r="I48" s="61" t="s">
        <v>87</v>
      </c>
      <c r="J48" s="61" t="s">
        <v>87</v>
      </c>
      <c r="K48" s="61"/>
    </row>
    <row r="49" spans="1:11" x14ac:dyDescent="0.25">
      <c r="A49" s="111" t="s">
        <v>235</v>
      </c>
      <c r="B49" s="111" t="s">
        <v>282</v>
      </c>
      <c r="C49" s="111" t="s">
        <v>130</v>
      </c>
      <c r="D49" s="112">
        <v>44378</v>
      </c>
      <c r="E49" s="111" t="s">
        <v>72</v>
      </c>
      <c r="F49" s="111">
        <v>102</v>
      </c>
      <c r="G49" s="60"/>
      <c r="H49" s="6" t="s">
        <v>88</v>
      </c>
      <c r="I49" s="61" t="s">
        <v>87</v>
      </c>
      <c r="J49" s="61" t="s">
        <v>87</v>
      </c>
      <c r="K49" s="61"/>
    </row>
    <row r="50" spans="1:11" x14ac:dyDescent="0.25">
      <c r="A50" s="111" t="s">
        <v>236</v>
      </c>
      <c r="B50" s="111" t="s">
        <v>283</v>
      </c>
      <c r="C50" s="111" t="s">
        <v>131</v>
      </c>
      <c r="D50" s="112">
        <v>44713</v>
      </c>
      <c r="E50" s="111" t="s">
        <v>307</v>
      </c>
      <c r="F50" s="111">
        <v>203.2</v>
      </c>
      <c r="G50" s="60"/>
      <c r="H50" s="6" t="s">
        <v>88</v>
      </c>
      <c r="I50" s="61" t="s">
        <v>87</v>
      </c>
      <c r="J50" s="61" t="s">
        <v>87</v>
      </c>
      <c r="K50" s="61"/>
    </row>
    <row r="51" spans="1:11" x14ac:dyDescent="0.25">
      <c r="A51" s="111" t="s">
        <v>237</v>
      </c>
      <c r="B51" s="111" t="s">
        <v>284</v>
      </c>
      <c r="C51" s="111" t="s">
        <v>303</v>
      </c>
      <c r="D51" s="112">
        <v>44470</v>
      </c>
      <c r="E51" s="111" t="s">
        <v>307</v>
      </c>
      <c r="F51" s="111">
        <v>135.99</v>
      </c>
      <c r="G51" s="60"/>
      <c r="H51" s="6" t="s">
        <v>88</v>
      </c>
      <c r="I51" s="61" t="s">
        <v>87</v>
      </c>
      <c r="J51" s="61" t="s">
        <v>87</v>
      </c>
      <c r="K51" s="61"/>
    </row>
    <row r="52" spans="1:11" x14ac:dyDescent="0.25">
      <c r="A52" s="111" t="s">
        <v>238</v>
      </c>
      <c r="B52" s="111" t="s">
        <v>285</v>
      </c>
      <c r="C52" s="111" t="s">
        <v>304</v>
      </c>
      <c r="D52" s="112">
        <v>44560</v>
      </c>
      <c r="E52" s="111" t="s">
        <v>307</v>
      </c>
      <c r="F52" s="111">
        <v>210</v>
      </c>
      <c r="G52" s="60"/>
      <c r="H52" s="6" t="s">
        <v>88</v>
      </c>
      <c r="I52" s="61" t="s">
        <v>87</v>
      </c>
      <c r="J52" s="61" t="s">
        <v>87</v>
      </c>
      <c r="K52" s="61"/>
    </row>
    <row r="53" spans="1:11" x14ac:dyDescent="0.25">
      <c r="A53" s="111" t="s">
        <v>239</v>
      </c>
      <c r="B53" s="111" t="s">
        <v>286</v>
      </c>
      <c r="C53" s="111" t="s">
        <v>298</v>
      </c>
      <c r="D53" s="112">
        <v>44554</v>
      </c>
      <c r="E53" s="111" t="s">
        <v>308</v>
      </c>
      <c r="F53" s="111">
        <v>262.92</v>
      </c>
      <c r="G53" s="60"/>
      <c r="H53" s="6" t="s">
        <v>88</v>
      </c>
      <c r="I53" s="61" t="s">
        <v>87</v>
      </c>
      <c r="J53" s="61" t="s">
        <v>87</v>
      </c>
      <c r="K53" s="61"/>
    </row>
    <row r="54" spans="1:11" x14ac:dyDescent="0.25">
      <c r="A54" s="111" t="s">
        <v>240</v>
      </c>
      <c r="B54" s="111" t="s">
        <v>287</v>
      </c>
      <c r="C54" s="111" t="s">
        <v>305</v>
      </c>
      <c r="D54" s="112">
        <v>44498</v>
      </c>
      <c r="E54" s="111" t="s">
        <v>309</v>
      </c>
      <c r="F54" s="111">
        <v>51.75</v>
      </c>
      <c r="G54" s="60"/>
      <c r="H54" s="6" t="s">
        <v>88</v>
      </c>
      <c r="I54" s="61" t="s">
        <v>87</v>
      </c>
      <c r="J54" s="61" t="s">
        <v>87</v>
      </c>
      <c r="K54" s="61"/>
    </row>
    <row r="55" spans="1:11" x14ac:dyDescent="0.25">
      <c r="A55" s="111" t="s">
        <v>241</v>
      </c>
      <c r="B55" s="111" t="s">
        <v>288</v>
      </c>
      <c r="C55" s="111" t="s">
        <v>306</v>
      </c>
      <c r="D55" s="112">
        <v>44651</v>
      </c>
      <c r="E55" s="111" t="s">
        <v>307</v>
      </c>
      <c r="F55" s="111">
        <v>220.61</v>
      </c>
      <c r="G55" s="60"/>
      <c r="H55" s="6" t="s">
        <v>88</v>
      </c>
      <c r="I55" s="61" t="s">
        <v>87</v>
      </c>
      <c r="J55" s="61" t="s">
        <v>87</v>
      </c>
      <c r="K55" s="61"/>
    </row>
    <row r="56" spans="1:11" x14ac:dyDescent="0.25">
      <c r="A56" s="111" t="s">
        <v>310</v>
      </c>
      <c r="B56" s="111" t="s">
        <v>323</v>
      </c>
      <c r="C56" s="111" t="s">
        <v>130</v>
      </c>
      <c r="D56" s="112">
        <v>44470</v>
      </c>
      <c r="E56" s="111" t="s">
        <v>72</v>
      </c>
      <c r="F56" s="111">
        <v>100</v>
      </c>
      <c r="G56" s="60"/>
      <c r="H56" s="6" t="s">
        <v>88</v>
      </c>
      <c r="I56" s="61" t="s">
        <v>87</v>
      </c>
      <c r="J56" s="61" t="s">
        <v>87</v>
      </c>
      <c r="K56" s="61"/>
    </row>
    <row r="57" spans="1:11" x14ac:dyDescent="0.25">
      <c r="A57" s="111" t="s">
        <v>311</v>
      </c>
      <c r="B57" s="111" t="s">
        <v>324</v>
      </c>
      <c r="C57" s="111" t="s">
        <v>336</v>
      </c>
      <c r="D57" s="112">
        <v>44392</v>
      </c>
      <c r="E57" s="111" t="s">
        <v>72</v>
      </c>
      <c r="F57" s="111">
        <v>100</v>
      </c>
      <c r="G57" s="60"/>
      <c r="H57" s="6" t="s">
        <v>88</v>
      </c>
      <c r="I57" s="61" t="s">
        <v>87</v>
      </c>
      <c r="J57" s="61" t="s">
        <v>87</v>
      </c>
      <c r="K57" s="61"/>
    </row>
    <row r="58" spans="1:11" x14ac:dyDescent="0.25">
      <c r="A58" s="111" t="s">
        <v>312</v>
      </c>
      <c r="B58" s="111" t="s">
        <v>325</v>
      </c>
      <c r="C58" s="111" t="s">
        <v>99</v>
      </c>
      <c r="D58" s="112">
        <v>44834</v>
      </c>
      <c r="E58" s="111" t="s">
        <v>308</v>
      </c>
      <c r="F58" s="111">
        <v>301.74</v>
      </c>
      <c r="G58" s="60"/>
      <c r="H58" s="6" t="s">
        <v>88</v>
      </c>
      <c r="I58" s="61" t="s">
        <v>87</v>
      </c>
      <c r="J58" s="61" t="s">
        <v>87</v>
      </c>
      <c r="K58" s="61"/>
    </row>
    <row r="59" spans="1:11" x14ac:dyDescent="0.25">
      <c r="A59" s="111" t="s">
        <v>313</v>
      </c>
      <c r="B59" s="111" t="s">
        <v>326</v>
      </c>
      <c r="C59" s="111" t="s">
        <v>337</v>
      </c>
      <c r="D59" s="112">
        <v>44926</v>
      </c>
      <c r="E59" s="111" t="s">
        <v>307</v>
      </c>
      <c r="F59" s="111">
        <v>374.4</v>
      </c>
      <c r="G59" s="60"/>
      <c r="H59" s="6" t="s">
        <v>88</v>
      </c>
      <c r="I59" s="61" t="s">
        <v>87</v>
      </c>
      <c r="J59" s="61" t="s">
        <v>87</v>
      </c>
      <c r="K59" s="61"/>
    </row>
    <row r="60" spans="1:11" x14ac:dyDescent="0.25">
      <c r="A60" s="111" t="s">
        <v>314</v>
      </c>
      <c r="B60" s="111" t="s">
        <v>327</v>
      </c>
      <c r="C60" s="111" t="s">
        <v>338</v>
      </c>
      <c r="D60" s="112">
        <v>44757</v>
      </c>
      <c r="E60" s="111" t="s">
        <v>307</v>
      </c>
      <c r="F60" s="111">
        <v>103.1</v>
      </c>
      <c r="G60" s="60"/>
      <c r="H60" s="6" t="s">
        <v>88</v>
      </c>
      <c r="I60" s="61" t="s">
        <v>87</v>
      </c>
      <c r="J60" s="61" t="s">
        <v>87</v>
      </c>
      <c r="K60" s="61"/>
    </row>
    <row r="61" spans="1:11" x14ac:dyDescent="0.25">
      <c r="A61" s="111" t="s">
        <v>315</v>
      </c>
      <c r="B61" s="111" t="s">
        <v>328</v>
      </c>
      <c r="C61" s="111" t="s">
        <v>128</v>
      </c>
      <c r="D61" s="112">
        <v>44687</v>
      </c>
      <c r="E61" s="111" t="s">
        <v>307</v>
      </c>
      <c r="F61" s="111">
        <v>609.74</v>
      </c>
      <c r="G61" s="60"/>
      <c r="H61" s="6" t="s">
        <v>88</v>
      </c>
      <c r="I61" s="61" t="s">
        <v>87</v>
      </c>
      <c r="J61" s="61" t="s">
        <v>87</v>
      </c>
      <c r="K61" s="61"/>
    </row>
    <row r="62" spans="1:11" x14ac:dyDescent="0.25">
      <c r="A62" s="111" t="s">
        <v>316</v>
      </c>
      <c r="B62" s="111" t="s">
        <v>329</v>
      </c>
      <c r="C62" s="111" t="s">
        <v>339</v>
      </c>
      <c r="D62" s="112">
        <v>44440</v>
      </c>
      <c r="E62" s="111" t="s">
        <v>309</v>
      </c>
      <c r="F62" s="111">
        <v>25.12</v>
      </c>
      <c r="G62" s="60"/>
      <c r="H62" s="6" t="s">
        <v>88</v>
      </c>
      <c r="I62" s="61" t="s">
        <v>87</v>
      </c>
      <c r="J62" s="61" t="s">
        <v>87</v>
      </c>
      <c r="K62" s="61"/>
    </row>
    <row r="63" spans="1:11" x14ac:dyDescent="0.25">
      <c r="A63" s="111" t="s">
        <v>317</v>
      </c>
      <c r="B63" s="111" t="s">
        <v>330</v>
      </c>
      <c r="C63" s="111" t="s">
        <v>340</v>
      </c>
      <c r="D63" s="112">
        <v>44409</v>
      </c>
      <c r="E63" s="111" t="s">
        <v>309</v>
      </c>
      <c r="F63" s="111">
        <v>100.98</v>
      </c>
      <c r="G63" s="60"/>
      <c r="H63" s="6" t="s">
        <v>88</v>
      </c>
      <c r="I63" s="61" t="s">
        <v>87</v>
      </c>
      <c r="J63" s="61" t="s">
        <v>87</v>
      </c>
      <c r="K63" s="61"/>
    </row>
    <row r="64" spans="1:11" x14ac:dyDescent="0.25">
      <c r="A64" s="111" t="s">
        <v>318</v>
      </c>
      <c r="B64" s="111" t="s">
        <v>331</v>
      </c>
      <c r="C64" s="111" t="s">
        <v>341</v>
      </c>
      <c r="D64" s="112">
        <v>44409</v>
      </c>
      <c r="E64" s="111" t="s">
        <v>309</v>
      </c>
      <c r="F64" s="111">
        <v>100.98</v>
      </c>
      <c r="G64" s="60"/>
      <c r="H64" s="6" t="s">
        <v>88</v>
      </c>
      <c r="I64" s="61" t="s">
        <v>87</v>
      </c>
      <c r="J64" s="61" t="s">
        <v>87</v>
      </c>
      <c r="K64" s="61"/>
    </row>
    <row r="65" spans="1:11" x14ac:dyDescent="0.25">
      <c r="A65" s="111" t="s">
        <v>319</v>
      </c>
      <c r="B65" s="111" t="s">
        <v>332</v>
      </c>
      <c r="C65" s="111" t="s">
        <v>138</v>
      </c>
      <c r="D65" s="112">
        <v>44409</v>
      </c>
      <c r="E65" s="111" t="s">
        <v>309</v>
      </c>
      <c r="F65" s="111">
        <v>206.97</v>
      </c>
      <c r="G65" s="60"/>
      <c r="H65" s="6" t="s">
        <v>88</v>
      </c>
      <c r="I65" s="61" t="s">
        <v>87</v>
      </c>
      <c r="J65" s="61" t="s">
        <v>87</v>
      </c>
      <c r="K65" s="61"/>
    </row>
    <row r="66" spans="1:11" x14ac:dyDescent="0.25">
      <c r="A66" s="111" t="s">
        <v>320</v>
      </c>
      <c r="B66" s="111" t="s">
        <v>333</v>
      </c>
      <c r="C66" s="111" t="s">
        <v>94</v>
      </c>
      <c r="D66" s="112">
        <v>44530</v>
      </c>
      <c r="E66" s="111" t="s">
        <v>308</v>
      </c>
      <c r="F66" s="111">
        <v>348</v>
      </c>
      <c r="G66" s="60"/>
      <c r="H66" s="6" t="s">
        <v>88</v>
      </c>
      <c r="I66" s="61" t="s">
        <v>87</v>
      </c>
      <c r="J66" s="61" t="s">
        <v>87</v>
      </c>
      <c r="K66" s="61"/>
    </row>
    <row r="67" spans="1:11" x14ac:dyDescent="0.25">
      <c r="A67" s="111" t="s">
        <v>321</v>
      </c>
      <c r="B67" s="111" t="s">
        <v>334</v>
      </c>
      <c r="C67" s="111" t="s">
        <v>342</v>
      </c>
      <c r="D67" s="112">
        <v>44834</v>
      </c>
      <c r="E67" s="111" t="s">
        <v>309</v>
      </c>
      <c r="F67" s="111">
        <v>202.4</v>
      </c>
      <c r="G67" s="60"/>
      <c r="H67" s="6" t="s">
        <v>88</v>
      </c>
      <c r="I67" s="61" t="s">
        <v>87</v>
      </c>
      <c r="J67" s="61" t="s">
        <v>87</v>
      </c>
      <c r="K67" s="61"/>
    </row>
    <row r="68" spans="1:11" x14ac:dyDescent="0.25">
      <c r="A68" s="111" t="s">
        <v>322</v>
      </c>
      <c r="B68" s="111" t="s">
        <v>335</v>
      </c>
      <c r="C68" s="111" t="s">
        <v>343</v>
      </c>
      <c r="D68" s="112">
        <v>44834</v>
      </c>
      <c r="E68" s="111" t="s">
        <v>309</v>
      </c>
      <c r="F68" s="111">
        <v>202.41</v>
      </c>
      <c r="G68" s="60"/>
      <c r="H68" s="6" t="s">
        <v>88</v>
      </c>
      <c r="I68" s="61" t="s">
        <v>87</v>
      </c>
      <c r="J68" s="61" t="s">
        <v>87</v>
      </c>
      <c r="K68" s="61"/>
    </row>
    <row r="69" spans="1:11" x14ac:dyDescent="0.25">
      <c r="A69" s="111" t="s">
        <v>344</v>
      </c>
      <c r="B69" s="111" t="s">
        <v>352</v>
      </c>
      <c r="C69" s="111" t="s">
        <v>360</v>
      </c>
      <c r="D69" s="112">
        <v>44910</v>
      </c>
      <c r="E69" s="111" t="s">
        <v>307</v>
      </c>
      <c r="F69" s="111">
        <v>324.72000000000003</v>
      </c>
      <c r="G69" s="60"/>
      <c r="H69" s="6" t="s">
        <v>88</v>
      </c>
      <c r="I69" s="61" t="s">
        <v>87</v>
      </c>
      <c r="J69" s="61" t="s">
        <v>87</v>
      </c>
      <c r="K69" s="61"/>
    </row>
    <row r="70" spans="1:11" x14ac:dyDescent="0.25">
      <c r="A70" s="111" t="s">
        <v>345</v>
      </c>
      <c r="B70" s="111" t="s">
        <v>353</v>
      </c>
      <c r="C70" s="111" t="s">
        <v>95</v>
      </c>
      <c r="D70" s="112">
        <v>44591</v>
      </c>
      <c r="E70" s="111" t="s">
        <v>307</v>
      </c>
      <c r="F70" s="111">
        <v>200</v>
      </c>
      <c r="G70" s="60"/>
      <c r="H70" s="6" t="s">
        <v>88</v>
      </c>
      <c r="I70" s="61" t="s">
        <v>87</v>
      </c>
      <c r="J70" s="61" t="s">
        <v>87</v>
      </c>
      <c r="K70" s="61"/>
    </row>
    <row r="71" spans="1:11" x14ac:dyDescent="0.25">
      <c r="A71" s="111" t="s">
        <v>346</v>
      </c>
      <c r="B71" s="111" t="s">
        <v>354</v>
      </c>
      <c r="C71" s="111" t="s">
        <v>134</v>
      </c>
      <c r="D71" s="112">
        <v>44713</v>
      </c>
      <c r="E71" s="111" t="s">
        <v>307</v>
      </c>
      <c r="F71" s="111">
        <v>300</v>
      </c>
      <c r="G71" s="60"/>
      <c r="H71" s="6" t="s">
        <v>88</v>
      </c>
      <c r="I71" s="61" t="s">
        <v>87</v>
      </c>
      <c r="J71" s="61" t="s">
        <v>87</v>
      </c>
      <c r="K71" s="61"/>
    </row>
    <row r="72" spans="1:11" x14ac:dyDescent="0.25">
      <c r="A72" s="111" t="s">
        <v>347</v>
      </c>
      <c r="B72" s="111" t="s">
        <v>355</v>
      </c>
      <c r="C72" s="111" t="s">
        <v>134</v>
      </c>
      <c r="D72" s="112">
        <v>45107</v>
      </c>
      <c r="E72" s="111" t="s">
        <v>307</v>
      </c>
      <c r="F72" s="111">
        <v>310</v>
      </c>
      <c r="G72" s="60"/>
      <c r="H72" s="6" t="s">
        <v>88</v>
      </c>
      <c r="I72" s="61" t="s">
        <v>87</v>
      </c>
      <c r="J72" s="61" t="s">
        <v>87</v>
      </c>
      <c r="K72" s="61"/>
    </row>
    <row r="73" spans="1:11" x14ac:dyDescent="0.25">
      <c r="A73" s="111" t="s">
        <v>348</v>
      </c>
      <c r="B73" s="111" t="s">
        <v>356</v>
      </c>
      <c r="C73" s="111" t="s">
        <v>134</v>
      </c>
      <c r="D73" s="112">
        <v>45107</v>
      </c>
      <c r="E73" s="111" t="s">
        <v>307</v>
      </c>
      <c r="F73" s="111">
        <v>200</v>
      </c>
      <c r="G73" s="60"/>
      <c r="H73" s="6" t="s">
        <v>88</v>
      </c>
      <c r="I73" s="61" t="s">
        <v>87</v>
      </c>
      <c r="J73" s="61" t="s">
        <v>87</v>
      </c>
      <c r="K73" s="61"/>
    </row>
    <row r="74" spans="1:11" x14ac:dyDescent="0.25">
      <c r="A74" s="111" t="s">
        <v>349</v>
      </c>
      <c r="B74" s="111" t="s">
        <v>357</v>
      </c>
      <c r="C74" s="111" t="s">
        <v>134</v>
      </c>
      <c r="D74" s="112">
        <v>45107</v>
      </c>
      <c r="E74" s="111" t="s">
        <v>307</v>
      </c>
      <c r="F74" s="111">
        <v>90</v>
      </c>
      <c r="G74" s="60"/>
      <c r="H74" s="6" t="s">
        <v>88</v>
      </c>
      <c r="I74" s="61" t="s">
        <v>87</v>
      </c>
      <c r="J74" s="61" t="s">
        <v>87</v>
      </c>
      <c r="K74" s="61"/>
    </row>
    <row r="75" spans="1:11" x14ac:dyDescent="0.25">
      <c r="A75" s="111" t="s">
        <v>350</v>
      </c>
      <c r="B75" s="111" t="s">
        <v>358</v>
      </c>
      <c r="C75" s="111" t="s">
        <v>361</v>
      </c>
      <c r="D75" s="112">
        <v>44561</v>
      </c>
      <c r="E75" s="111" t="s">
        <v>308</v>
      </c>
      <c r="F75" s="111">
        <v>350.15</v>
      </c>
      <c r="G75" s="60"/>
      <c r="H75" s="6" t="s">
        <v>88</v>
      </c>
      <c r="I75" s="61" t="s">
        <v>87</v>
      </c>
      <c r="J75" s="61" t="s">
        <v>87</v>
      </c>
      <c r="K75" s="61"/>
    </row>
    <row r="76" spans="1:11" x14ac:dyDescent="0.25">
      <c r="A76" s="111" t="s">
        <v>351</v>
      </c>
      <c r="B76" s="111" t="s">
        <v>359</v>
      </c>
      <c r="C76" s="111" t="s">
        <v>362</v>
      </c>
      <c r="D76" s="112">
        <v>44530</v>
      </c>
      <c r="E76" s="111" t="s">
        <v>308</v>
      </c>
      <c r="F76" s="111">
        <v>300</v>
      </c>
      <c r="G76" s="60"/>
      <c r="H76" s="6" t="s">
        <v>88</v>
      </c>
      <c r="I76" s="61" t="s">
        <v>87</v>
      </c>
      <c r="J76" s="61" t="s">
        <v>87</v>
      </c>
      <c r="K76" s="61"/>
    </row>
    <row r="77" spans="1:11" x14ac:dyDescent="0.25">
      <c r="A77" s="108"/>
      <c r="B77" s="108"/>
      <c r="C77" s="108"/>
      <c r="D77" s="101"/>
      <c r="E77" s="108"/>
      <c r="F77" s="108"/>
      <c r="G77" s="108"/>
      <c r="H77" s="109"/>
      <c r="I77" s="110"/>
      <c r="J77" s="110"/>
      <c r="K77" s="110"/>
    </row>
    <row r="78" spans="1:11" x14ac:dyDescent="0.25">
      <c r="A78" s="14"/>
    </row>
    <row r="79" spans="1:11" x14ac:dyDescent="0.25">
      <c r="A79" s="48" t="s">
        <v>170</v>
      </c>
    </row>
    <row r="80" spans="1:11" x14ac:dyDescent="0.25">
      <c r="A80" s="51" t="s">
        <v>158</v>
      </c>
      <c r="B80" s="51" t="s">
        <v>46</v>
      </c>
      <c r="C80" s="51" t="s">
        <v>49</v>
      </c>
      <c r="D80" s="51" t="s">
        <v>47</v>
      </c>
      <c r="E80" s="51" t="s">
        <v>159</v>
      </c>
      <c r="F80" s="37" t="s">
        <v>163</v>
      </c>
    </row>
    <row r="81" spans="1:10" x14ac:dyDescent="0.25">
      <c r="A81" s="56" t="s">
        <v>160</v>
      </c>
      <c r="B81" s="56" t="s">
        <v>161</v>
      </c>
      <c r="C81" s="56" t="s">
        <v>20</v>
      </c>
      <c r="D81" s="56" t="s">
        <v>162</v>
      </c>
      <c r="E81" s="112">
        <v>43732.403287037036</v>
      </c>
      <c r="F81" s="59">
        <v>248</v>
      </c>
    </row>
    <row r="82" spans="1:10" x14ac:dyDescent="0.25">
      <c r="A82" s="56" t="s">
        <v>164</v>
      </c>
      <c r="B82" s="56" t="s">
        <v>165</v>
      </c>
      <c r="C82" s="56" t="s">
        <v>20</v>
      </c>
      <c r="D82" s="56" t="s">
        <v>166</v>
      </c>
      <c r="E82" s="112">
        <v>43819.578136570002</v>
      </c>
      <c r="F82" s="59">
        <v>302.5</v>
      </c>
    </row>
    <row r="83" spans="1:10" x14ac:dyDescent="0.25">
      <c r="A83" s="56" t="s">
        <v>366</v>
      </c>
      <c r="B83" s="56" t="s">
        <v>367</v>
      </c>
      <c r="C83" s="56" t="s">
        <v>19</v>
      </c>
      <c r="D83" s="56" t="s">
        <v>106</v>
      </c>
      <c r="E83" s="112">
        <v>44012.525416659999</v>
      </c>
      <c r="F83" s="59">
        <v>250</v>
      </c>
    </row>
    <row r="84" spans="1:10" x14ac:dyDescent="0.25">
      <c r="A84" s="56" t="s">
        <v>368</v>
      </c>
      <c r="B84" s="56" t="s">
        <v>369</v>
      </c>
      <c r="C84" s="56" t="s">
        <v>19</v>
      </c>
      <c r="D84" s="56" t="s">
        <v>106</v>
      </c>
      <c r="E84" s="112">
        <v>43543.702847220004</v>
      </c>
      <c r="F84" s="59">
        <v>100</v>
      </c>
    </row>
    <row r="85" spans="1:10" x14ac:dyDescent="0.25">
      <c r="A85" s="56" t="s">
        <v>370</v>
      </c>
      <c r="B85" s="56" t="s">
        <v>371</v>
      </c>
      <c r="C85" s="56" t="s">
        <v>19</v>
      </c>
      <c r="D85" s="56" t="s">
        <v>106</v>
      </c>
      <c r="E85" s="112">
        <v>43543.702708329998</v>
      </c>
      <c r="F85" s="59">
        <v>100</v>
      </c>
    </row>
    <row r="86" spans="1:10" x14ac:dyDescent="0.25">
      <c r="A86" s="49"/>
      <c r="B86" s="49"/>
      <c r="C86" s="49"/>
      <c r="D86" s="49"/>
      <c r="E86" s="101"/>
      <c r="F86" s="100"/>
    </row>
    <row r="87" spans="1:10" x14ac:dyDescent="0.25">
      <c r="A87" s="99"/>
      <c r="B87" s="99"/>
      <c r="C87" s="99"/>
      <c r="D87" s="99"/>
      <c r="E87" s="99"/>
      <c r="F87" s="99"/>
    </row>
    <row r="88" spans="1:10" x14ac:dyDescent="0.25">
      <c r="A88" s="48" t="s">
        <v>171</v>
      </c>
    </row>
    <row r="89" spans="1:10" x14ac:dyDescent="0.25">
      <c r="A89" s="51" t="s">
        <v>158</v>
      </c>
      <c r="B89" s="51" t="s">
        <v>46</v>
      </c>
      <c r="C89" s="51" t="s">
        <v>49</v>
      </c>
      <c r="D89" s="51" t="s">
        <v>47</v>
      </c>
      <c r="E89" s="51" t="s">
        <v>159</v>
      </c>
      <c r="F89" s="37" t="s">
        <v>163</v>
      </c>
    </row>
    <row r="90" spans="1:10" x14ac:dyDescent="0.25">
      <c r="A90" s="56" t="s">
        <v>167</v>
      </c>
      <c r="B90" s="56" t="s">
        <v>168</v>
      </c>
      <c r="C90" s="56" t="s">
        <v>20</v>
      </c>
      <c r="D90" s="56" t="s">
        <v>169</v>
      </c>
      <c r="E90" s="112">
        <v>43964.712881940002</v>
      </c>
      <c r="F90" s="59">
        <v>280.89999999999998</v>
      </c>
      <c r="G90" s="43"/>
      <c r="H90" s="43"/>
      <c r="I90" s="43"/>
      <c r="J90" s="44"/>
    </row>
    <row r="91" spans="1:10" x14ac:dyDescent="0.25">
      <c r="A91" s="56" t="s">
        <v>364</v>
      </c>
      <c r="B91" s="56" t="s">
        <v>365</v>
      </c>
      <c r="C91" s="56" t="s">
        <v>19</v>
      </c>
      <c r="D91" s="56" t="s">
        <v>339</v>
      </c>
      <c r="E91" s="112">
        <v>44273.55195601</v>
      </c>
      <c r="F91" s="59">
        <v>104.56</v>
      </c>
      <c r="G91" s="43"/>
      <c r="H91" s="43"/>
      <c r="I91" s="43"/>
      <c r="J91" s="44"/>
    </row>
    <row r="92" spans="1:10" x14ac:dyDescent="0.25">
      <c r="A92" s="49"/>
      <c r="B92" s="49"/>
      <c r="C92" s="49"/>
      <c r="D92" s="49"/>
      <c r="E92" s="113"/>
      <c r="F92" s="100"/>
      <c r="G92" s="43"/>
      <c r="H92" s="43"/>
      <c r="I92" s="43"/>
      <c r="J92" s="44"/>
    </row>
    <row r="93" spans="1:10" x14ac:dyDescent="0.25">
      <c r="A93" s="49"/>
      <c r="B93" s="49"/>
      <c r="C93" s="49"/>
      <c r="D93" s="49"/>
      <c r="E93" s="101"/>
      <c r="F93" s="100"/>
      <c r="G93" s="43"/>
      <c r="H93" s="43"/>
      <c r="I93" s="43"/>
      <c r="J93" s="44"/>
    </row>
    <row r="94" spans="1:10" x14ac:dyDescent="0.25">
      <c r="A94" s="48" t="s">
        <v>139</v>
      </c>
    </row>
    <row r="95" spans="1:10" x14ac:dyDescent="0.25">
      <c r="A95" s="51" t="s">
        <v>53</v>
      </c>
      <c r="B95" s="38" t="s">
        <v>54</v>
      </c>
      <c r="C95" s="38">
        <v>2023</v>
      </c>
      <c r="D95" s="38">
        <v>2026</v>
      </c>
      <c r="E95" s="38" t="s">
        <v>35</v>
      </c>
      <c r="F95"/>
      <c r="G95"/>
      <c r="H95"/>
      <c r="I95"/>
    </row>
    <row r="96" spans="1:10" x14ac:dyDescent="0.25">
      <c r="A96" s="49" t="s">
        <v>141</v>
      </c>
      <c r="B96" s="45">
        <v>748</v>
      </c>
      <c r="C96" s="45" t="s">
        <v>87</v>
      </c>
      <c r="D96" s="45" t="s">
        <v>87</v>
      </c>
      <c r="E96" s="72" t="s">
        <v>121</v>
      </c>
    </row>
    <row r="97" spans="1:9" x14ac:dyDescent="0.25">
      <c r="A97" s="49" t="s">
        <v>123</v>
      </c>
      <c r="B97" s="45">
        <v>650</v>
      </c>
      <c r="C97" s="45" t="s">
        <v>87</v>
      </c>
      <c r="D97" s="45" t="s">
        <v>87</v>
      </c>
      <c r="E97" s="14" t="s">
        <v>120</v>
      </c>
    </row>
    <row r="98" spans="1:9" x14ac:dyDescent="0.25">
      <c r="A98" s="49" t="s">
        <v>125</v>
      </c>
      <c r="B98" s="45">
        <v>80.3</v>
      </c>
      <c r="C98" s="45" t="s">
        <v>87</v>
      </c>
      <c r="D98" s="45" t="s">
        <v>87</v>
      </c>
      <c r="E98" s="14" t="s">
        <v>122</v>
      </c>
    </row>
    <row r="99" spans="1:9" x14ac:dyDescent="0.25">
      <c r="A99" s="49" t="s">
        <v>144</v>
      </c>
      <c r="B99" s="45">
        <v>35</v>
      </c>
      <c r="C99" s="45" t="s">
        <v>87</v>
      </c>
      <c r="D99" s="45" t="s">
        <v>87</v>
      </c>
      <c r="E99" s="72" t="s">
        <v>149</v>
      </c>
    </row>
    <row r="100" spans="1:9" x14ac:dyDescent="0.25">
      <c r="A100" s="114" t="s">
        <v>373</v>
      </c>
      <c r="B100" s="45">
        <v>22</v>
      </c>
      <c r="C100" s="45" t="s">
        <v>87</v>
      </c>
      <c r="D100" s="45" t="s">
        <v>87</v>
      </c>
      <c r="E100" s="107" t="s">
        <v>374</v>
      </c>
    </row>
    <row r="101" spans="1:9" x14ac:dyDescent="0.25">
      <c r="A101" s="114" t="s">
        <v>383</v>
      </c>
      <c r="B101" s="45">
        <v>63</v>
      </c>
      <c r="C101" s="45" t="s">
        <v>87</v>
      </c>
      <c r="D101" s="45" t="s">
        <v>87</v>
      </c>
      <c r="E101" s="107" t="s">
        <v>384</v>
      </c>
    </row>
    <row r="102" spans="1:9" x14ac:dyDescent="0.25">
      <c r="A102" s="187" t="s">
        <v>407</v>
      </c>
      <c r="B102" s="149">
        <v>150</v>
      </c>
      <c r="C102" s="149" t="s">
        <v>87</v>
      </c>
      <c r="D102" s="149" t="s">
        <v>87</v>
      </c>
      <c r="E102" s="14" t="s">
        <v>404</v>
      </c>
    </row>
    <row r="103" spans="1:9" s="151" customFormat="1" x14ac:dyDescent="0.25">
      <c r="A103" s="187" t="s">
        <v>405</v>
      </c>
      <c r="B103" s="150">
        <v>69</v>
      </c>
      <c r="C103" s="149" t="s">
        <v>87</v>
      </c>
      <c r="D103" s="149" t="s">
        <v>87</v>
      </c>
      <c r="E103" s="151" t="s">
        <v>406</v>
      </c>
    </row>
    <row r="104" spans="1:9" x14ac:dyDescent="0.25">
      <c r="A104" s="49"/>
      <c r="B104" s="45"/>
      <c r="C104" s="45"/>
      <c r="D104" s="45"/>
    </row>
    <row r="105" spans="1:9" x14ac:dyDescent="0.25">
      <c r="A105" s="50" t="s">
        <v>140</v>
      </c>
      <c r="B105" s="16"/>
      <c r="C105" s="10"/>
      <c r="D105" s="10"/>
    </row>
    <row r="106" spans="1:9" x14ac:dyDescent="0.25">
      <c r="A106" s="51" t="s">
        <v>53</v>
      </c>
      <c r="B106" s="38" t="s">
        <v>54</v>
      </c>
      <c r="C106" s="38">
        <v>2023</v>
      </c>
      <c r="D106" s="38">
        <v>2026</v>
      </c>
      <c r="E106" s="38" t="s">
        <v>35</v>
      </c>
      <c r="F106"/>
      <c r="G106"/>
      <c r="H106"/>
      <c r="I106"/>
    </row>
    <row r="107" spans="1:9" x14ac:dyDescent="0.25">
      <c r="A107" s="49" t="s">
        <v>143</v>
      </c>
      <c r="B107" s="45">
        <v>840</v>
      </c>
      <c r="C107" s="45" t="s">
        <v>87</v>
      </c>
      <c r="D107" s="45" t="s">
        <v>87</v>
      </c>
      <c r="E107" s="72" t="s">
        <v>150</v>
      </c>
    </row>
    <row r="108" spans="1:9" x14ac:dyDescent="0.25">
      <c r="A108" s="114" t="s">
        <v>175</v>
      </c>
      <c r="B108" s="94">
        <v>470</v>
      </c>
      <c r="C108" s="45" t="s">
        <v>87</v>
      </c>
      <c r="D108" s="45" t="s">
        <v>87</v>
      </c>
      <c r="E108" s="107" t="s">
        <v>176</v>
      </c>
    </row>
    <row r="109" spans="1:9" x14ac:dyDescent="0.25">
      <c r="A109" s="49" t="s">
        <v>372</v>
      </c>
      <c r="B109" s="45">
        <v>71</v>
      </c>
      <c r="C109" s="45" t="s">
        <v>87</v>
      </c>
      <c r="D109" s="45" t="s">
        <v>87</v>
      </c>
      <c r="E109" s="107" t="s">
        <v>375</v>
      </c>
    </row>
    <row r="110" spans="1:9" x14ac:dyDescent="0.25">
      <c r="A110" s="114" t="s">
        <v>380</v>
      </c>
      <c r="B110" s="45">
        <v>32</v>
      </c>
      <c r="C110" s="45" t="s">
        <v>87</v>
      </c>
      <c r="D110" s="45" t="s">
        <v>87</v>
      </c>
      <c r="E110" s="72" t="s">
        <v>150</v>
      </c>
    </row>
    <row r="111" spans="1:9" x14ac:dyDescent="0.25">
      <c r="A111" s="1" t="s">
        <v>381</v>
      </c>
      <c r="B111" s="45">
        <v>125</v>
      </c>
      <c r="C111" s="45" t="s">
        <v>87</v>
      </c>
      <c r="D111" s="45" t="s">
        <v>87</v>
      </c>
      <c r="E111" s="14" t="s">
        <v>382</v>
      </c>
    </row>
  </sheetData>
  <autoFilter ref="A7:K76" xr:uid="{00000000-0009-0000-0000-000005000000}"/>
  <hyperlinks>
    <hyperlink ref="C1" location="Index!A1" display="Back" xr:uid="{00000000-0004-0000-0500-000000000000}"/>
  </hyperlinks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0"/>
  <sheetViews>
    <sheetView workbookViewId="0">
      <selection activeCell="B3" sqref="B3"/>
    </sheetView>
  </sheetViews>
  <sheetFormatPr defaultRowHeight="15" x14ac:dyDescent="0.25"/>
  <cols>
    <col min="1" max="1" width="30.140625" style="14" bestFit="1" customWidth="1"/>
    <col min="2" max="2" width="23.5703125" style="14" bestFit="1" customWidth="1"/>
    <col min="3" max="7" width="9.140625" style="14"/>
    <col min="8" max="8" width="9.5703125" style="14" customWidth="1"/>
    <col min="9" max="16384" width="9.140625" style="14"/>
  </cols>
  <sheetData>
    <row r="1" spans="1:8" x14ac:dyDescent="0.25">
      <c r="A1" s="14" t="s">
        <v>16</v>
      </c>
      <c r="B1" s="80">
        <v>44390</v>
      </c>
      <c r="C1" s="75" t="s">
        <v>17</v>
      </c>
    </row>
    <row r="2" spans="1:8" x14ac:dyDescent="0.25">
      <c r="A2" s="14" t="s">
        <v>18</v>
      </c>
      <c r="B2" s="15" t="s">
        <v>410</v>
      </c>
    </row>
    <row r="3" spans="1:8" x14ac:dyDescent="0.25">
      <c r="B3" s="15"/>
    </row>
    <row r="5" spans="1:8" ht="18.75" x14ac:dyDescent="0.25">
      <c r="A5" s="171" t="s">
        <v>19</v>
      </c>
      <c r="B5" s="171"/>
      <c r="C5" s="171"/>
      <c r="D5" s="171"/>
      <c r="E5" s="171"/>
      <c r="F5" s="171"/>
    </row>
    <row r="6" spans="1:8" ht="15" customHeight="1" x14ac:dyDescent="0.25">
      <c r="A6" s="172" t="s">
        <v>157</v>
      </c>
      <c r="B6" s="172"/>
      <c r="C6" s="172"/>
      <c r="D6" s="172"/>
      <c r="E6" s="172"/>
      <c r="F6" s="172"/>
    </row>
    <row r="7" spans="1:8" x14ac:dyDescent="0.25">
      <c r="A7" s="14" t="s">
        <v>152</v>
      </c>
    </row>
    <row r="8" spans="1:8" x14ac:dyDescent="0.25">
      <c r="A8" s="14" t="s">
        <v>91</v>
      </c>
      <c r="B8" s="14">
        <v>2013</v>
      </c>
    </row>
    <row r="9" spans="1:8" ht="15" customHeight="1" x14ac:dyDescent="0.25">
      <c r="A9" s="14" t="s">
        <v>92</v>
      </c>
      <c r="B9" s="36" t="s">
        <v>396</v>
      </c>
      <c r="C9" s="55"/>
      <c r="D9" s="55"/>
      <c r="E9" s="55"/>
      <c r="F9" s="55"/>
    </row>
    <row r="10" spans="1:8" x14ac:dyDescent="0.25">
      <c r="A10" s="55"/>
      <c r="B10" s="55"/>
      <c r="C10" s="55"/>
      <c r="D10" s="55"/>
      <c r="E10" s="55"/>
      <c r="F10" s="55"/>
      <c r="G10" s="4"/>
      <c r="H10" s="4"/>
    </row>
    <row r="11" spans="1:8" x14ac:dyDescent="0.25">
      <c r="A11" s="46"/>
      <c r="B11" s="46"/>
      <c r="C11" s="46"/>
    </row>
    <row r="12" spans="1:8" ht="18.75" x14ac:dyDescent="0.25">
      <c r="A12" s="171" t="s">
        <v>20</v>
      </c>
      <c r="B12" s="171"/>
      <c r="C12" s="171"/>
      <c r="D12" s="171"/>
      <c r="E12" s="171"/>
      <c r="F12" s="171"/>
    </row>
    <row r="13" spans="1:8" ht="15" customHeight="1" x14ac:dyDescent="0.25">
      <c r="A13" s="172" t="s">
        <v>157</v>
      </c>
      <c r="B13" s="172"/>
      <c r="C13" s="172"/>
      <c r="D13" s="172"/>
      <c r="E13" s="172"/>
      <c r="F13" s="172"/>
    </row>
    <row r="14" spans="1:8" x14ac:dyDescent="0.25">
      <c r="A14" s="14" t="s">
        <v>152</v>
      </c>
    </row>
    <row r="15" spans="1:8" x14ac:dyDescent="0.25">
      <c r="A15" s="14" t="s">
        <v>91</v>
      </c>
      <c r="B15" s="14">
        <v>2013</v>
      </c>
    </row>
    <row r="16" spans="1:8" x14ac:dyDescent="0.25">
      <c r="A16" s="14" t="s">
        <v>92</v>
      </c>
      <c r="B16" s="36" t="s">
        <v>396</v>
      </c>
    </row>
    <row r="17" spans="1:6" x14ac:dyDescent="0.25">
      <c r="A17" s="5"/>
      <c r="B17" s="2"/>
      <c r="C17" s="2"/>
    </row>
    <row r="18" spans="1:6" ht="18.75" x14ac:dyDescent="0.25">
      <c r="A18" s="171" t="s">
        <v>21</v>
      </c>
      <c r="B18" s="171"/>
      <c r="C18" s="171"/>
      <c r="D18" s="171"/>
      <c r="E18" s="171"/>
      <c r="F18" s="171"/>
    </row>
    <row r="19" spans="1:6" ht="15" customHeight="1" x14ac:dyDescent="0.25">
      <c r="A19" s="170" t="s">
        <v>93</v>
      </c>
      <c r="B19" s="170"/>
      <c r="C19" s="170"/>
      <c r="D19" s="170"/>
      <c r="E19" s="170"/>
      <c r="F19" s="170"/>
    </row>
    <row r="20" spans="1:6" x14ac:dyDescent="0.25">
      <c r="A20" s="170"/>
      <c r="B20" s="170"/>
      <c r="C20" s="170"/>
      <c r="D20" s="170"/>
      <c r="E20" s="170"/>
      <c r="F20" s="170"/>
    </row>
  </sheetData>
  <mergeCells count="6">
    <mergeCell ref="A19:F20"/>
    <mergeCell ref="A18:F18"/>
    <mergeCell ref="A5:F5"/>
    <mergeCell ref="A12:F12"/>
    <mergeCell ref="A6:F6"/>
    <mergeCell ref="A13:F13"/>
  </mergeCells>
  <hyperlinks>
    <hyperlink ref="C1" location="Index!A1" display="Back" xr:uid="{00000000-0004-0000-0600-000000000000}"/>
    <hyperlink ref="A6" r:id="rId1" xr:uid="{00000000-0004-0000-0600-000001000000}"/>
    <hyperlink ref="A13" r:id="rId2" xr:uid="{00000000-0004-0000-0600-000002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3"/>
  <sheetViews>
    <sheetView workbookViewId="0">
      <selection activeCell="B3" sqref="B3"/>
    </sheetView>
  </sheetViews>
  <sheetFormatPr defaultRowHeight="15" x14ac:dyDescent="0.25"/>
  <cols>
    <col min="1" max="1" width="49.140625" bestFit="1" customWidth="1"/>
    <col min="2" max="2" width="17" bestFit="1" customWidth="1"/>
    <col min="3" max="3" width="9.140625" customWidth="1"/>
  </cols>
  <sheetData>
    <row r="1" spans="1:8" x14ac:dyDescent="0.25">
      <c r="A1" t="s">
        <v>16</v>
      </c>
      <c r="B1" s="80">
        <v>44329</v>
      </c>
      <c r="C1" s="75" t="s">
        <v>17</v>
      </c>
    </row>
    <row r="2" spans="1:8" x14ac:dyDescent="0.25">
      <c r="A2" t="s">
        <v>18</v>
      </c>
      <c r="B2" s="14" t="s">
        <v>410</v>
      </c>
    </row>
    <row r="3" spans="1:8" s="14" customFormat="1" x14ac:dyDescent="0.25"/>
    <row r="4" spans="1:8" s="14" customFormat="1" x14ac:dyDescent="0.25"/>
    <row r="5" spans="1:8" ht="15.75" thickBot="1" x14ac:dyDescent="0.3">
      <c r="A5" t="s">
        <v>28</v>
      </c>
    </row>
    <row r="6" spans="1:8" ht="30" x14ac:dyDescent="0.25">
      <c r="A6" s="28" t="s">
        <v>22</v>
      </c>
      <c r="B6" s="27" t="s">
        <v>23</v>
      </c>
      <c r="C6" s="25" t="s">
        <v>24</v>
      </c>
      <c r="D6" s="25" t="s">
        <v>25</v>
      </c>
      <c r="E6" s="25" t="s">
        <v>26</v>
      </c>
      <c r="F6" s="25" t="s">
        <v>27</v>
      </c>
      <c r="G6" s="25">
        <v>2023</v>
      </c>
      <c r="H6" s="64">
        <v>2026</v>
      </c>
    </row>
    <row r="7" spans="1:8" x14ac:dyDescent="0.25">
      <c r="A7" s="30" t="s">
        <v>70</v>
      </c>
      <c r="B7" s="31" t="s">
        <v>82</v>
      </c>
      <c r="C7" s="52" t="s">
        <v>71</v>
      </c>
      <c r="D7" s="52" t="s">
        <v>72</v>
      </c>
      <c r="E7" s="52" t="s">
        <v>73</v>
      </c>
      <c r="F7" s="52">
        <v>2016</v>
      </c>
      <c r="G7" s="52">
        <v>54</v>
      </c>
      <c r="H7" s="96">
        <v>54</v>
      </c>
    </row>
    <row r="8" spans="1:8" x14ac:dyDescent="0.25">
      <c r="A8" s="30" t="s">
        <v>74</v>
      </c>
      <c r="B8" s="31" t="s">
        <v>83</v>
      </c>
      <c r="C8" s="52" t="s">
        <v>71</v>
      </c>
      <c r="D8" s="52" t="s">
        <v>72</v>
      </c>
      <c r="E8" s="52" t="s">
        <v>73</v>
      </c>
      <c r="F8" s="52">
        <v>2016</v>
      </c>
      <c r="G8" s="52">
        <v>54</v>
      </c>
      <c r="H8" s="96">
        <v>54</v>
      </c>
    </row>
    <row r="9" spans="1:8" x14ac:dyDescent="0.25">
      <c r="A9" s="30" t="s">
        <v>75</v>
      </c>
      <c r="B9" s="31" t="s">
        <v>84</v>
      </c>
      <c r="C9" s="52" t="s">
        <v>71</v>
      </c>
      <c r="D9" s="52" t="s">
        <v>72</v>
      </c>
      <c r="E9" s="52" t="s">
        <v>73</v>
      </c>
      <c r="F9" s="52">
        <v>2016</v>
      </c>
      <c r="G9" s="52">
        <v>54</v>
      </c>
      <c r="H9" s="96">
        <v>54</v>
      </c>
    </row>
    <row r="10" spans="1:8" x14ac:dyDescent="0.25">
      <c r="A10" s="30" t="s">
        <v>76</v>
      </c>
      <c r="B10" s="31" t="s">
        <v>77</v>
      </c>
      <c r="C10" s="52" t="s">
        <v>71</v>
      </c>
      <c r="D10" s="52" t="s">
        <v>72</v>
      </c>
      <c r="E10" s="52" t="s">
        <v>73</v>
      </c>
      <c r="F10" s="52">
        <v>2016</v>
      </c>
      <c r="G10" s="52">
        <v>190</v>
      </c>
      <c r="H10" s="96">
        <v>190</v>
      </c>
    </row>
    <row r="11" spans="1:8" x14ac:dyDescent="0.25">
      <c r="A11" s="30" t="s">
        <v>78</v>
      </c>
      <c r="B11" s="31" t="s">
        <v>79</v>
      </c>
      <c r="C11" s="52" t="s">
        <v>71</v>
      </c>
      <c r="D11" s="52" t="s">
        <v>72</v>
      </c>
      <c r="E11" s="52" t="s">
        <v>73</v>
      </c>
      <c r="F11" s="52">
        <v>2016</v>
      </c>
      <c r="G11" s="52">
        <v>190</v>
      </c>
      <c r="H11" s="96">
        <v>190</v>
      </c>
    </row>
    <row r="12" spans="1:8" x14ac:dyDescent="0.25">
      <c r="A12" s="30"/>
      <c r="B12" s="31"/>
      <c r="C12" s="52"/>
      <c r="D12" s="52"/>
      <c r="E12" s="52"/>
      <c r="F12" s="52"/>
      <c r="G12" s="52"/>
      <c r="H12" s="96"/>
    </row>
    <row r="13" spans="1:8" ht="15.75" thickBot="1" x14ac:dyDescent="0.3">
      <c r="A13" s="32" t="s">
        <v>80</v>
      </c>
      <c r="B13" s="33" t="s">
        <v>81</v>
      </c>
      <c r="C13" s="53"/>
      <c r="D13" s="53" t="s">
        <v>72</v>
      </c>
      <c r="E13" s="53"/>
      <c r="F13" s="53"/>
      <c r="G13" s="53">
        <f>-SUM(G7:G11)</f>
        <v>-542</v>
      </c>
      <c r="H13" s="97">
        <f t="shared" ref="H13" si="0">-SUM(H7:H11)</f>
        <v>-542</v>
      </c>
    </row>
  </sheetData>
  <hyperlinks>
    <hyperlink ref="C1" location="Index!A1" display="Back" xr:uid="{00000000-0004-0000-0700-000000000000}"/>
  </hyperlinks>
  <pageMargins left="0.7" right="0.7" top="0.75" bottom="0.75" header="0.3" footer="0.3"/>
  <ignoredErrors>
    <ignoredError sqref="G13:H13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0"/>
  <sheetViews>
    <sheetView workbookViewId="0">
      <selection activeCell="B3" sqref="B3"/>
    </sheetView>
  </sheetViews>
  <sheetFormatPr defaultRowHeight="15" x14ac:dyDescent="0.25"/>
  <cols>
    <col min="1" max="1" width="17.85546875" bestFit="1" customWidth="1"/>
    <col min="2" max="2" width="14.7109375" bestFit="1" customWidth="1"/>
    <col min="3" max="5" width="13.7109375" customWidth="1"/>
  </cols>
  <sheetData>
    <row r="1" spans="1:5" x14ac:dyDescent="0.25">
      <c r="A1" s="14" t="s">
        <v>16</v>
      </c>
      <c r="B1" s="80">
        <v>44390</v>
      </c>
      <c r="C1" s="75" t="s">
        <v>17</v>
      </c>
    </row>
    <row r="2" spans="1:5" x14ac:dyDescent="0.25">
      <c r="A2" t="s">
        <v>18</v>
      </c>
      <c r="B2" s="15" t="s">
        <v>410</v>
      </c>
    </row>
    <row r="3" spans="1:5" s="14" customFormat="1" x14ac:dyDescent="0.25">
      <c r="B3" s="15"/>
    </row>
    <row r="4" spans="1:5" s="14" customFormat="1" x14ac:dyDescent="0.25">
      <c r="B4" s="15"/>
    </row>
    <row r="5" spans="1:5" ht="15.75" thickBot="1" x14ac:dyDescent="0.3">
      <c r="A5" s="26" t="s">
        <v>69</v>
      </c>
    </row>
    <row r="6" spans="1:5" ht="45" customHeight="1" thickBot="1" x14ac:dyDescent="0.3">
      <c r="A6" s="175" t="s">
        <v>153</v>
      </c>
      <c r="B6" s="176"/>
      <c r="C6" s="176"/>
      <c r="D6" s="176"/>
      <c r="E6" s="177"/>
    </row>
    <row r="7" spans="1:5" ht="45" customHeight="1" x14ac:dyDescent="0.25">
      <c r="A7" s="63" t="s">
        <v>30</v>
      </c>
      <c r="B7" s="77" t="s">
        <v>154</v>
      </c>
      <c r="C7" s="173" t="s">
        <v>155</v>
      </c>
      <c r="D7" s="173"/>
      <c r="E7" s="174"/>
    </row>
    <row r="8" spans="1:5" ht="45" customHeight="1" x14ac:dyDescent="0.25">
      <c r="A8" s="78" t="s">
        <v>31</v>
      </c>
      <c r="B8" s="24" t="s">
        <v>154</v>
      </c>
      <c r="C8" s="178" t="s">
        <v>155</v>
      </c>
      <c r="D8" s="178"/>
      <c r="E8" s="179"/>
    </row>
    <row r="9" spans="1:5" ht="45" customHeight="1" x14ac:dyDescent="0.25">
      <c r="A9" s="78" t="s">
        <v>113</v>
      </c>
      <c r="B9" s="24" t="s">
        <v>154</v>
      </c>
      <c r="C9" s="178" t="s">
        <v>155</v>
      </c>
      <c r="D9" s="178"/>
      <c r="E9" s="179"/>
    </row>
    <row r="10" spans="1:5" ht="45" customHeight="1" thickBot="1" x14ac:dyDescent="0.3">
      <c r="A10" s="79" t="s">
        <v>114</v>
      </c>
      <c r="B10" s="35" t="s">
        <v>154</v>
      </c>
      <c r="C10" s="180" t="s">
        <v>155</v>
      </c>
      <c r="D10" s="180"/>
      <c r="E10" s="181"/>
    </row>
  </sheetData>
  <mergeCells count="5">
    <mergeCell ref="C7:E7"/>
    <mergeCell ref="A6:E6"/>
    <mergeCell ref="C8:E8"/>
    <mergeCell ref="C9:E9"/>
    <mergeCell ref="C10:E10"/>
  </mergeCells>
  <hyperlinks>
    <hyperlink ref="C1" location="Index!A1" display="Back" xr:uid="{00000000-0004-0000-0800-000000000000}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Index</vt:lpstr>
      <vt:lpstr>Start Cases</vt:lpstr>
      <vt:lpstr>Recently Approved RPG Projects</vt:lpstr>
      <vt:lpstr>Model Updates &amp; Corrections</vt:lpstr>
      <vt:lpstr>Transmission &amp; Gen Outages</vt:lpstr>
      <vt:lpstr>Gen Add, Ret. and Mothball</vt:lpstr>
      <vt:lpstr>Renewable Generation Dispatch</vt:lpstr>
      <vt:lpstr>Switchable Generation</vt:lpstr>
      <vt:lpstr>DC Tie Modeling &amp; Dispatch</vt:lpstr>
      <vt:lpstr>Reserve Requirement</vt:lpstr>
      <vt:lpstr>Fuel Price Assumptions</vt:lpstr>
      <vt:lpstr>Emission Cost Assumptions</vt:lpstr>
      <vt:lpstr>Economic Case-Load Forecast</vt:lpstr>
      <vt:lpstr>Load_Forecast__Economic__Weather_Year_Assumption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Borkar, Sandeep</dc:creator>
  <cp:lastModifiedBy>Cheng, Yong</cp:lastModifiedBy>
  <dcterms:created xsi:type="dcterms:W3CDTF">2016-10-04T14:07:58Z</dcterms:created>
  <dcterms:modified xsi:type="dcterms:W3CDTF">2021-11-12T15:52:58Z</dcterms:modified>
</cp:coreProperties>
</file>