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P:\2023 RTP\Report\Final\"/>
    </mc:Choice>
  </mc:AlternateContent>
  <xr:revisionPtr revIDLastSave="0" documentId="13_ncr:1_{41B721D9-5F19-4D7D-A6B0-1B0B2123237B}" xr6:coauthVersionLast="47" xr6:coauthVersionMax="47" xr10:uidLastSave="{00000000-0000-0000-0000-000000000000}"/>
  <bookViews>
    <workbookView xWindow="28680" yWindow="-120" windowWidth="29040" windowHeight="17640" tabRatio="800" xr2:uid="{00000000-000D-0000-FFFF-FFFF00000000}"/>
  </bookViews>
  <sheets>
    <sheet name="Index" sheetId="1" r:id="rId1"/>
    <sheet name="Start Cases" sheetId="25" r:id="rId2"/>
    <sheet name="RPG Projects Moved or Removed" sheetId="21" r:id="rId3"/>
    <sheet name="Recently Approved RPG Projects" sheetId="22" r:id="rId4"/>
    <sheet name="Model Updates &amp; Corrections" sheetId="5" r:id="rId5"/>
    <sheet name="Transmission &amp; Gen Outages" sheetId="6" r:id="rId6"/>
    <sheet name="Temp. for Dynamic Ratings" sheetId="16" r:id="rId7"/>
    <sheet name="Gen Add. Ret. and Mothball" sheetId="23" r:id="rId8"/>
    <sheet name="Renewable Generation Dispatch" sheetId="24" r:id="rId9"/>
    <sheet name="Switchable Generation" sheetId="9" r:id="rId10"/>
    <sheet name="DC Tie Modeling &amp; Dispatch" sheetId="10" r:id="rId11"/>
    <sheet name="Reserve Requirement" sheetId="11" r:id="rId12"/>
    <sheet name="Fuel Price Assumptions" sheetId="12" r:id="rId13"/>
    <sheet name="Reliability Case-Load Forecast" sheetId="14" r:id="rId14"/>
    <sheet name="Sensitivity Analysis" sheetId="19" r:id="rId15"/>
  </sheets>
  <definedNames>
    <definedName name="_xlnm._FilterDatabase" localSheetId="7" hidden="1">'Gen Add. Ret. and Mothball'!$A$7:$M$7</definedName>
    <definedName name="_xlnm._FilterDatabase" localSheetId="2" hidden="1">'RPG Projects Moved or Removed'!$A$6:$S$26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8" i="19" l="1"/>
  <c r="I12" i="19"/>
  <c r="I11" i="19"/>
  <c r="J15" i="14"/>
  <c r="J16" i="14"/>
  <c r="J17" i="14"/>
  <c r="J14" i="14"/>
  <c r="J8" i="14"/>
  <c r="J9" i="14"/>
  <c r="J10" i="14"/>
  <c r="J7" i="14"/>
  <c r="J29" i="14"/>
  <c r="J24" i="14"/>
  <c r="J23" i="14"/>
  <c r="J22" i="14"/>
  <c r="J21" i="14"/>
  <c r="N7" i="12" l="1"/>
  <c r="H11" i="9" l="1"/>
  <c r="I11" i="9"/>
  <c r="J11" i="9"/>
  <c r="K11" i="9"/>
  <c r="L11" i="9"/>
  <c r="M11" i="9"/>
  <c r="N11" i="9"/>
  <c r="O11" i="9"/>
  <c r="P11" i="9"/>
  <c r="G11" i="9"/>
  <c r="D19" i="1" l="1"/>
  <c r="C19" i="1"/>
  <c r="D17" i="1"/>
  <c r="C17" i="1"/>
  <c r="D15" i="1"/>
  <c r="C15" i="1"/>
  <c r="D14" i="1"/>
  <c r="C14" i="1"/>
  <c r="D13" i="1"/>
  <c r="C13" i="1" l="1"/>
  <c r="D12" i="1"/>
  <c r="C12" i="1"/>
  <c r="D11" i="1"/>
  <c r="C11" i="1"/>
  <c r="D10" i="1"/>
  <c r="C10" i="1"/>
  <c r="D8" i="1"/>
  <c r="C8" i="1"/>
  <c r="D7" i="1"/>
  <c r="C7" i="1"/>
  <c r="D6" i="1"/>
  <c r="C6" i="1"/>
  <c r="D5" i="1"/>
  <c r="C5" i="1"/>
  <c r="C4" i="1"/>
  <c r="D4" i="1"/>
  <c r="D3" i="1"/>
  <c r="C3" i="1"/>
  <c r="N13" i="12" l="1"/>
  <c r="N12" i="12"/>
  <c r="N11" i="12"/>
  <c r="N10" i="12"/>
  <c r="N9" i="12"/>
  <c r="N8" i="12"/>
</calcChain>
</file>

<file path=xl/sharedStrings.xml><?xml version="1.0" encoding="utf-8"?>
<sst xmlns="http://schemas.openxmlformats.org/spreadsheetml/2006/main" count="1641" uniqueCount="637">
  <si>
    <t>Transmission Topology</t>
  </si>
  <si>
    <t>3.1.1</t>
  </si>
  <si>
    <t>Start Cases</t>
  </si>
  <si>
    <t>3.1.2</t>
  </si>
  <si>
    <t>3.1.3</t>
  </si>
  <si>
    <t>Transmission &amp; Generation Outages</t>
  </si>
  <si>
    <t>Generation</t>
  </si>
  <si>
    <t>3.2.1</t>
  </si>
  <si>
    <t>3.2.2</t>
  </si>
  <si>
    <t>3.2.3</t>
  </si>
  <si>
    <t>3.2.4</t>
  </si>
  <si>
    <t>3.2.5</t>
  </si>
  <si>
    <t>3.2.6</t>
  </si>
  <si>
    <t>Demand</t>
  </si>
  <si>
    <t>RTP Scope Section Number</t>
  </si>
  <si>
    <t>Input Assumption</t>
  </si>
  <si>
    <t>Date Last Updated:</t>
  </si>
  <si>
    <t>Back</t>
  </si>
  <si>
    <t>Status</t>
  </si>
  <si>
    <t>Based on TPIT dated:</t>
  </si>
  <si>
    <t>Weather Zone</t>
  </si>
  <si>
    <t>Coast</t>
  </si>
  <si>
    <t>East</t>
  </si>
  <si>
    <t>Far West</t>
  </si>
  <si>
    <t>North Central</t>
  </si>
  <si>
    <t>North</t>
  </si>
  <si>
    <t>South Central</t>
  </si>
  <si>
    <t>South</t>
  </si>
  <si>
    <t>West</t>
  </si>
  <si>
    <t>3.1.5</t>
  </si>
  <si>
    <t>Solar</t>
  </si>
  <si>
    <t>* SOLARPEAKPCT Values</t>
  </si>
  <si>
    <t>Wind</t>
  </si>
  <si>
    <t>WINDPEAKPCT Values *</t>
  </si>
  <si>
    <t>Summer, Coastal</t>
  </si>
  <si>
    <t>Outside Study Region</t>
  </si>
  <si>
    <t>Inside Study Region</t>
  </si>
  <si>
    <t>Hydro</t>
  </si>
  <si>
    <t>UNIT NAME</t>
  </si>
  <si>
    <t>UNIT CODE</t>
  </si>
  <si>
    <t>COUNTY</t>
  </si>
  <si>
    <t>FUEL</t>
  </si>
  <si>
    <t>ZONE</t>
  </si>
  <si>
    <t>IN SERVICE</t>
  </si>
  <si>
    <t>Date</t>
  </si>
  <si>
    <t>DC_E</t>
  </si>
  <si>
    <t>DC_N</t>
  </si>
  <si>
    <t>DC_L*</t>
  </si>
  <si>
    <t>DC_R*</t>
  </si>
  <si>
    <t>* In the events that thermal overloads are resolved by curtialing the DC Tie exports, the events and the curtailed amounts will be documented.</t>
  </si>
  <si>
    <t>90th Percentile Temperature (degree F)</t>
  </si>
  <si>
    <t>Generation Additions, Retirements and Mothballs</t>
  </si>
  <si>
    <t>Transmission Changes</t>
  </si>
  <si>
    <t>TO</t>
  </si>
  <si>
    <t>Case</t>
  </si>
  <si>
    <t>Comments</t>
  </si>
  <si>
    <t>Generation Changes</t>
  </si>
  <si>
    <t>Load Changes</t>
  </si>
  <si>
    <t>Source</t>
  </si>
  <si>
    <t xml:space="preserve">Switchable Generation </t>
  </si>
  <si>
    <t>Average</t>
  </si>
  <si>
    <t>New generators that met PG 6.9 requirements</t>
  </si>
  <si>
    <t xml:space="preserve">GINR Reference Number                     </t>
  </si>
  <si>
    <t>Project Name</t>
  </si>
  <si>
    <t>County</t>
  </si>
  <si>
    <t>Fuel</t>
  </si>
  <si>
    <t xml:space="preserve">MW For Grid </t>
  </si>
  <si>
    <t>Meets Section 6.9 Requirements (1)(b) through (1)(d)</t>
  </si>
  <si>
    <t>Unit Name</t>
  </si>
  <si>
    <t>MW For Grid</t>
  </si>
  <si>
    <t>Year</t>
  </si>
  <si>
    <t>NCP Total</t>
  </si>
  <si>
    <t>Total</t>
  </si>
  <si>
    <t>Jan</t>
  </si>
  <si>
    <t>Feb</t>
  </si>
  <si>
    <t>Mar</t>
  </si>
  <si>
    <t>Apr</t>
  </si>
  <si>
    <t>May</t>
  </si>
  <si>
    <t>Jun</t>
  </si>
  <si>
    <t>Jul</t>
  </si>
  <si>
    <t>Aug</t>
  </si>
  <si>
    <t>Sep</t>
  </si>
  <si>
    <t>Oct</t>
  </si>
  <si>
    <t>Nov</t>
  </si>
  <si>
    <t>Dec</t>
  </si>
  <si>
    <t>Natural Gas Price Forecast ($/MMBtu)</t>
  </si>
  <si>
    <t>Other Studies</t>
  </si>
  <si>
    <t>Sensitivity Analysis</t>
  </si>
  <si>
    <t>Bus Voltage Changes</t>
  </si>
  <si>
    <t>Reliability Analysis</t>
  </si>
  <si>
    <t>Reliabity Cases</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</si>
  <si>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</si>
  <si>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</si>
  <si>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</si>
  <si>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</si>
  <si>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</si>
  <si>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</si>
  <si>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</si>
  <si>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</si>
  <si>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</si>
  <si>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</si>
  <si>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</si>
  <si>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</si>
  <si>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</si>
  <si>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</si>
  <si>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</si>
  <si>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</si>
  <si>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</si>
  <si>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</si>
  <si>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</si>
  <si>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TDSP</t>
  </si>
  <si>
    <t>Approve Date</t>
  </si>
  <si>
    <t>The reserve requirements used in the reliability models account for the outage of ERCOT's two largest units as well as the increased losses observed during such an G-1 &amp; N-1 outage.</t>
  </si>
  <si>
    <t>Date Last Updated</t>
  </si>
  <si>
    <t>* The methodology for calculating SOLARPEAKPCT values is outlined in ERCOT Protocol Section 3.2.6.2.2. See:http://www.ercot.com/content/wcm/current_guides/53528/03-090118_Nodal.docx</t>
  </si>
  <si>
    <t>* The methodology for calculating WINDPEAKPCT values is outlined in ERCOT Protocol Section 3.2.6.2.2. See:http://www.ercot.com/content/wcm/current_guides/53528/03-090118_Nodal.docx</t>
  </si>
  <si>
    <t>Switchable Capacity Unavailable to ERCOT</t>
  </si>
  <si>
    <t>SWITCH_UNAVAIL</t>
  </si>
  <si>
    <t>Associated TO/RE</t>
  </si>
  <si>
    <t>Notes</t>
  </si>
  <si>
    <t>ERCOT 90th percentile Load Forecast– less losses for RTP (MW)</t>
  </si>
  <si>
    <t xml:space="preserve"> Year </t>
  </si>
  <si>
    <t xml:space="preserve"> Coast </t>
  </si>
  <si>
    <t xml:space="preserve"> East </t>
  </si>
  <si>
    <t xml:space="preserve"> Far West </t>
  </si>
  <si>
    <t xml:space="preserve"> North </t>
  </si>
  <si>
    <t xml:space="preserve"> North Central </t>
  </si>
  <si>
    <t xml:space="preserve"> South Central </t>
  </si>
  <si>
    <t xml:space="preserve"> West </t>
  </si>
  <si>
    <t xml:space="preserve"> NCP Total </t>
  </si>
  <si>
    <t>Summer, Panhandle</t>
  </si>
  <si>
    <t>Summer, Other</t>
  </si>
  <si>
    <t>NOTES: Simple model Settlement Only Distributed Generators (SODGs) were added to reflect those currently operational. Battery models were also added to reflect those currently in the Operations model.</t>
  </si>
  <si>
    <t>Generation Resources Unavailable in Planning Studies Prior to NSO</t>
  </si>
  <si>
    <t>Projected COD</t>
  </si>
  <si>
    <t>4.2.2</t>
  </si>
  <si>
    <t>2024 SUM</t>
  </si>
  <si>
    <t>2027 SUM</t>
  </si>
  <si>
    <t>DC Tie Dispatch - Summer Peak Conditions (MW)</t>
  </si>
  <si>
    <t>DC Tie Dispatch - Minimum Load Conditions (MW)</t>
  </si>
  <si>
    <t>Operational Resources Unavailable to ERCOT (Switchable)</t>
  </si>
  <si>
    <t>Information obtained from the spreadsheet "CDR_Summer_PeakAveWindCapacityPercentages_11_23-2020" posted on the ERCOT website under Resource Adequacy.</t>
  </si>
  <si>
    <t>Unit specific generation MW dispatch modeled using CDR methodology which is based on historical Settlements HSL dispatch levels during the top 20 load hours of the last three years. Note: All Hydro units are offline in the Min case.</t>
  </si>
  <si>
    <t>Inside and Outside Study Region</t>
  </si>
  <si>
    <t>Min Case, Coastal</t>
  </si>
  <si>
    <t>Min Case, Panhandle</t>
  </si>
  <si>
    <t>Min Case, Other</t>
  </si>
  <si>
    <t>Outaged Elements</t>
  </si>
  <si>
    <t>Outage Description</t>
  </si>
  <si>
    <t>SSWG Case Version:</t>
  </si>
  <si>
    <t>On Peak Cases:</t>
  </si>
  <si>
    <t>Off Peak Case:</t>
  </si>
  <si>
    <t>Retired Units</t>
  </si>
  <si>
    <t>Mothballed Units</t>
  </si>
  <si>
    <t>Planned Units Removed Due to Project Cancellation</t>
  </si>
  <si>
    <t>RPG Projects Removed from the RTP Cases</t>
  </si>
  <si>
    <t>RPG Projects With ISD Changes</t>
  </si>
  <si>
    <t>Original Projected In-Service Date (Month/Yr)</t>
  </si>
  <si>
    <t>New Projected In-Service Date (Month/Yr)</t>
  </si>
  <si>
    <t>Model Updates &amp; Corrections</t>
  </si>
  <si>
    <t>Renewable Generation Dispatch</t>
  </si>
  <si>
    <t>DC Tie Modeling and Dispatch</t>
  </si>
  <si>
    <t>Load Forecast (Reliability)
90/10 Forecast
SSWG Forecast
Bounded Higher of Calculations
RTP Summer Peak Case Forecast
RTP Min Load Case Forecast</t>
  </si>
  <si>
    <t>RPG Projects Backed Out For Lack of Approval or Moved Due to ISD Change</t>
  </si>
  <si>
    <t>Recently Approved RPG Projects</t>
  </si>
  <si>
    <t>Temperatures Used in Dynamic Rating Calculation</t>
  </si>
  <si>
    <t>Fuel Price Assumptions</t>
  </si>
  <si>
    <t>Reserve Requirement</t>
  </si>
  <si>
    <t>Sensitivity 1:</t>
  </si>
  <si>
    <t>ERCOT Load (MW)</t>
  </si>
  <si>
    <t>DC Tie Export* (MW)</t>
  </si>
  <si>
    <t>Wind Output (MW)</t>
  </si>
  <si>
    <t>Solar Output (MW)</t>
  </si>
  <si>
    <t>Total Renewable Output (MW)</t>
  </si>
  <si>
    <t>Coastal</t>
  </si>
  <si>
    <t>Panhandle</t>
  </si>
  <si>
    <t>Other</t>
  </si>
  <si>
    <t xml:space="preserve">Sensitivity 2: </t>
  </si>
  <si>
    <t>* negative sign indicating DC tie import.</t>
  </si>
  <si>
    <t xml:space="preserve"> South</t>
  </si>
  <si>
    <t>Reactive Device Changes</t>
  </si>
  <si>
    <t>2025 MIN</t>
  </si>
  <si>
    <t>2025 SUM</t>
  </si>
  <si>
    <t>2028 SUM</t>
  </si>
  <si>
    <t>Transformer Changes</t>
  </si>
  <si>
    <t>ONCOR</t>
  </si>
  <si>
    <t>Vineyard Switch-North Lake Switch 138 kV Line</t>
  </si>
  <si>
    <t>Shamburger North 345/138 kV Sw. Sta.</t>
  </si>
  <si>
    <t>Shamburger North - Shamburger 345 kV Line</t>
  </si>
  <si>
    <t>Morgan Creek - McDonald 138 kV Line</t>
  </si>
  <si>
    <t>Cresson - Rocky Creek 138 kV Line</t>
  </si>
  <si>
    <t>Sherry Sw. - Webb/Kennedale 345 kV DCKT Line</t>
  </si>
  <si>
    <t>Royse South 345/138 kV Switching Station</t>
  </si>
  <si>
    <t>Establish Shamburger North 345/138 kV Sw. Sta.</t>
  </si>
  <si>
    <t>Upgrade existing 345 kV Line</t>
  </si>
  <si>
    <t>Upgrade existing line</t>
  </si>
  <si>
    <t>Construct new line</t>
  </si>
  <si>
    <t>Upgrade the existing 345 kV Line</t>
  </si>
  <si>
    <t xml:space="preserve">Establish new 345/138 kV switching station_x000D_
</t>
  </si>
  <si>
    <t>North Lake Switch</t>
  </si>
  <si>
    <t xml:space="preserve">Vineyard Switch </t>
  </si>
  <si>
    <t>Shamburger North</t>
  </si>
  <si>
    <t>Shamburger</t>
  </si>
  <si>
    <t>Morgan Creek</t>
  </si>
  <si>
    <t>McDonald Rd</t>
  </si>
  <si>
    <t>Cresson</t>
  </si>
  <si>
    <t>Rocky Creek</t>
  </si>
  <si>
    <t>Forney</t>
  </si>
  <si>
    <t>Sherry</t>
  </si>
  <si>
    <t>Webb/Kennedale</t>
  </si>
  <si>
    <t xml:space="preserve">Royse </t>
  </si>
  <si>
    <t xml:space="preserve">Charles Saker
charles.saker@oncor.com
214-743-6896      </t>
  </si>
  <si>
    <t>Charles Saker
charles.saker@oncor.com
214-743-6904</t>
  </si>
  <si>
    <t>Charles Saker
charles.saker@oncor.com
214-743-6905</t>
  </si>
  <si>
    <t>Charles Saker
charles.saker@oncor.com
214-743-6906</t>
  </si>
  <si>
    <t>Charles Saker
charles.saker@oncor.com
214-743-6908</t>
  </si>
  <si>
    <t>Charles Saker
charles.saker@oncor.com
214-743-6911</t>
  </si>
  <si>
    <t>Charles Saker
charles.saker@oncor.com
214-743-6912</t>
  </si>
  <si>
    <t>Charles Saker
charles.saker@oncor.com
214-743-6913</t>
  </si>
  <si>
    <t>Tier 3</t>
  </si>
  <si>
    <t>Tier 2</t>
  </si>
  <si>
    <t>N/A</t>
  </si>
  <si>
    <t>Y</t>
  </si>
  <si>
    <t>3217, 3223, 3226, 2478, 3103, 3201, 3206</t>
  </si>
  <si>
    <t>3103, 3223</t>
  </si>
  <si>
    <t>1881, 2202</t>
  </si>
  <si>
    <t>1911, 1918, 1930, 1929, 1932, 1934</t>
  </si>
  <si>
    <t>AEP</t>
  </si>
  <si>
    <t>X</t>
  </si>
  <si>
    <t>TO/GO</t>
  </si>
  <si>
    <t>Fort Bend</t>
  </si>
  <si>
    <t>Brazoria</t>
  </si>
  <si>
    <t>Falls</t>
  </si>
  <si>
    <t>Wharton</t>
  </si>
  <si>
    <t>Pecos</t>
  </si>
  <si>
    <t>Bell</t>
  </si>
  <si>
    <t>Information obtained from the spreadsheet "CDR_Summer_PeakAveSolarCapacityPercentages_11-23-2021" posted on the ERCOT website under Resource Adequacy. Note: Solar units are offline in the Min case.</t>
  </si>
  <si>
    <t>Final</t>
  </si>
  <si>
    <t>Import</t>
  </si>
  <si>
    <t>ANTELOPE IC 1</t>
  </si>
  <si>
    <t>ANTELOPE IC 2</t>
  </si>
  <si>
    <t>ANTELOPE IC 3</t>
  </si>
  <si>
    <t>ELK STATION CTG 1</t>
  </si>
  <si>
    <t>ELK STATION CTG 2</t>
  </si>
  <si>
    <t>AEEC_ANTLP_1_UNAVAIL</t>
  </si>
  <si>
    <t>AEEC_ANTLP_2_UNAVAIL</t>
  </si>
  <si>
    <t>AEEC_ANTLP_3_UNAVAIL</t>
  </si>
  <si>
    <t>AEEC_ELK_1_UNAVAIL</t>
  </si>
  <si>
    <t>AEEC_ELK_2_UNAVAIL</t>
  </si>
  <si>
    <t>HALE</t>
  </si>
  <si>
    <t>GAS-IC</t>
  </si>
  <si>
    <t>PANHANDLE</t>
  </si>
  <si>
    <t>GAS-GT</t>
  </si>
  <si>
    <t>RPG Project ID</t>
  </si>
  <si>
    <t>RPG Project Name</t>
  </si>
  <si>
    <t>3000 MW</t>
  </si>
  <si>
    <t>AMI_AMISTAG1 (H1)</t>
  </si>
  <si>
    <t>AMI_AMISTAG2 (H2)</t>
  </si>
  <si>
    <t>AUS_AUSTING1 (H2)</t>
  </si>
  <si>
    <t>AUS_AUSTING1 (H1)</t>
  </si>
  <si>
    <t>BUC_BUCHANG1 (H1)</t>
  </si>
  <si>
    <t>BUC_BUCHANG2 (H2)</t>
  </si>
  <si>
    <t>BUC_BUCHANG3 (H3)</t>
  </si>
  <si>
    <t>CAN_CANYHYG1 (H1)</t>
  </si>
  <si>
    <t>CAN_CANYHYG1 (H2)</t>
  </si>
  <si>
    <t>DND_DENISOG1 (H1)</t>
  </si>
  <si>
    <t>DND_DENISOG2 (H2)</t>
  </si>
  <si>
    <t>EA_EAGLE_HY1 (H3)</t>
  </si>
  <si>
    <t>EA_EAGLE_HY1 (H2)</t>
  </si>
  <si>
    <t>EA_EAGLE_HY1 (H1)</t>
  </si>
  <si>
    <t>FAL_FALCONG1 (H1)</t>
  </si>
  <si>
    <t>FAL_FALCONG2 (H2)</t>
  </si>
  <si>
    <t>FAL_FALCONG3 (H3)</t>
  </si>
  <si>
    <t>INKS_INKS_G1 (H1)</t>
  </si>
  <si>
    <t>MAR_MARBFAG1 (H1)</t>
  </si>
  <si>
    <t>MAR_MARBFAG2 (H2)</t>
  </si>
  <si>
    <t>MAR_MARSFOG1 (H1)</t>
  </si>
  <si>
    <t>MAR_MARSFOG2 (H2)</t>
  </si>
  <si>
    <t>MAR_MARSFOG3 (H3)</t>
  </si>
  <si>
    <t>WIR_WIRTZ_G1 (H1)</t>
  </si>
  <si>
    <t>WIR_WIRTZ_G2 (H2)</t>
  </si>
  <si>
    <t>WND_WHITNEY1 (H1)</t>
  </si>
  <si>
    <t>WND_WHITNEY2 (H2)</t>
  </si>
  <si>
    <t>Phase Shifters Changes</t>
  </si>
  <si>
    <t>Synchronous Condensers Changes</t>
  </si>
  <si>
    <t>FACTS Device Changes</t>
  </si>
  <si>
    <t>Confirmed by ONCOR</t>
  </si>
  <si>
    <t>Confirmed by AEP</t>
  </si>
  <si>
    <t>Data provided by AEP</t>
  </si>
  <si>
    <t>FACTS device at Tulsyncon (bus 23917) was removed due to a modeling error</t>
  </si>
  <si>
    <t>FACTS device at North Brady (bus 60201) was removed due to retirement</t>
  </si>
  <si>
    <t>Known outages collected by ERCOT from TSPs and Resource Entities were incorporated based on the TSP and ERCOT technical rationale into the known outages impact studies.</t>
  </si>
  <si>
    <t>High Renewable Light Load</t>
  </si>
  <si>
    <t>2026 MIN</t>
  </si>
  <si>
    <t>2026 SUM</t>
  </si>
  <si>
    <t>2029 SUM</t>
  </si>
  <si>
    <t>23INR0124</t>
  </si>
  <si>
    <t>22INR0223</t>
  </si>
  <si>
    <t>23INR0339</t>
  </si>
  <si>
    <t>18INR0058</t>
  </si>
  <si>
    <t>21INR0220</t>
  </si>
  <si>
    <t>21INR0203</t>
  </si>
  <si>
    <t>22INR0429</t>
  </si>
  <si>
    <t>22INR0549</t>
  </si>
  <si>
    <t>23INR0239</t>
  </si>
  <si>
    <t>23INR0524</t>
  </si>
  <si>
    <t>22INR0349</t>
  </si>
  <si>
    <t>22INR0397</t>
  </si>
  <si>
    <t>22INR0603</t>
  </si>
  <si>
    <t>20INR0080</t>
  </si>
  <si>
    <t>23INR0419</t>
  </si>
  <si>
    <t>21INR0351</t>
  </si>
  <si>
    <t>22INR0524</t>
  </si>
  <si>
    <t>21INR0492</t>
  </si>
  <si>
    <t>23INR0472</t>
  </si>
  <si>
    <t>21INR0253</t>
  </si>
  <si>
    <t>22INR0552</t>
  </si>
  <si>
    <t>23INR0363</t>
  </si>
  <si>
    <t>23INR0007</t>
  </si>
  <si>
    <t>23INR0522</t>
  </si>
  <si>
    <t>22INR0495</t>
  </si>
  <si>
    <t>24INR0147</t>
  </si>
  <si>
    <t>21INR0223</t>
  </si>
  <si>
    <t>21INR0442</t>
  </si>
  <si>
    <t>Copperhead Solar, LLC</t>
  </si>
  <si>
    <t>Battery</t>
  </si>
  <si>
    <t>Eiffel Solar</t>
  </si>
  <si>
    <t>Lamar</t>
  </si>
  <si>
    <t>Remy Jade Power Station</t>
  </si>
  <si>
    <t>Harris</t>
  </si>
  <si>
    <t>Texana Solar</t>
  </si>
  <si>
    <t>Maleza Solar</t>
  </si>
  <si>
    <t xml:space="preserve">Eastbell Milam Solar </t>
  </si>
  <si>
    <t>Milam</t>
  </si>
  <si>
    <t>Sun Valley BESS</t>
  </si>
  <si>
    <t>Hill</t>
  </si>
  <si>
    <t>Tanzanite Storage</t>
  </si>
  <si>
    <t>Henderson</t>
  </si>
  <si>
    <t>Giga Texas Energy Storage</t>
  </si>
  <si>
    <t>Travis</t>
  </si>
  <si>
    <t>Temple II Repower</t>
  </si>
  <si>
    <t>BRP Antlia BESS</t>
  </si>
  <si>
    <t>Val Verde</t>
  </si>
  <si>
    <t>Buckeye Corpus Fuels Solar</t>
  </si>
  <si>
    <t>Nueces</t>
  </si>
  <si>
    <t>Olney BESS</t>
  </si>
  <si>
    <t>Young</t>
  </si>
  <si>
    <t>Frye Solar</t>
  </si>
  <si>
    <t>SOHO BESS</t>
  </si>
  <si>
    <t>Swisher</t>
  </si>
  <si>
    <t>7V Solar</t>
  </si>
  <si>
    <t>Fayette</t>
  </si>
  <si>
    <t>St. Gall I Energy Storage</t>
  </si>
  <si>
    <t>Stockyard Grid Batt</t>
  </si>
  <si>
    <t>Tarrant</t>
  </si>
  <si>
    <t>Frontera Energy Center</t>
  </si>
  <si>
    <t>Hidalgo</t>
  </si>
  <si>
    <t>Ulysses Solar</t>
  </si>
  <si>
    <t>Coke</t>
  </si>
  <si>
    <t>Sowers Storage</t>
  </si>
  <si>
    <t>Kaufman</t>
  </si>
  <si>
    <t>Brazos Bend BESS</t>
  </si>
  <si>
    <t>Outpost Solar</t>
  </si>
  <si>
    <t>Webb</t>
  </si>
  <si>
    <t>Diboll Bess</t>
  </si>
  <si>
    <t>Angelina</t>
  </si>
  <si>
    <t>TIMBERWOLF BESS 2</t>
  </si>
  <si>
    <t>Crane</t>
  </si>
  <si>
    <t>Citadel BESS</t>
  </si>
  <si>
    <t>Tulsita Solar</t>
  </si>
  <si>
    <t>Goliad</t>
  </si>
  <si>
    <t>Myrtle Storage</t>
  </si>
  <si>
    <t>Based on generators met PG Section 6.9 requirements (1)(b) through (1)(d) by 2/1/2023</t>
  </si>
  <si>
    <t>DECKER_DPG2</t>
  </si>
  <si>
    <t>NSO posted</t>
  </si>
  <si>
    <t>COL_COLETOG1</t>
  </si>
  <si>
    <t>https://mis.ercot.com/secure/data-products/grid/generation?id=PG3-1411-M</t>
  </si>
  <si>
    <t>BRAUNIG_VHB1</t>
  </si>
  <si>
    <t>BRAUNIG_VHB2</t>
  </si>
  <si>
    <t>BRAUNIG_VHB3</t>
  </si>
  <si>
    <t>CALAVER_OWS1</t>
  </si>
  <si>
    <t>OLINGR_OLING_1</t>
  </si>
  <si>
    <t>From CDR and NSO posted</t>
  </si>
  <si>
    <t>OCI_ALM1_G1 (BT)</t>
  </si>
  <si>
    <t>CALAVER_JTD1</t>
  </si>
  <si>
    <t>CALAVER_JTD2</t>
  </si>
  <si>
    <t>DOWGEN_DOW_G37</t>
  </si>
  <si>
    <t>DOW_DOW_ST64</t>
  </si>
  <si>
    <t>NACPW_UNIT1</t>
  </si>
  <si>
    <t>PNPI_GT2</t>
  </si>
  <si>
    <t>MCSES_UNIT8</t>
  </si>
  <si>
    <t>STEA_STEAM_1</t>
  </si>
  <si>
    <t>SPNC_SPNCE_4</t>
  </si>
  <si>
    <t>SPNC_SPNCE_5</t>
  </si>
  <si>
    <t>Seasonal Mothballed Units (Offline in the 2026 Min case only)</t>
  </si>
  <si>
    <t xml:space="preserve">Retirement Units back in service </t>
  </si>
  <si>
    <t>TGF_TGFGT_1</t>
  </si>
  <si>
    <t>Information received from Resource Adequacy department</t>
  </si>
  <si>
    <t>Model Corrections/Updates Made to the 2023 RTP Cases</t>
  </si>
  <si>
    <t>Open and changed the limits of the Brown Switch (bus 11444) FACTS device to 0</t>
  </si>
  <si>
    <t>Open and changed the limits of the Brown Switch (bus 11445) FACTS device to 0</t>
  </si>
  <si>
    <t>FACTS device at Beeville (bus 88198) was removed due to retirement</t>
  </si>
  <si>
    <t>FACTS device at Laredo Statcom station (bus 80012) was derated to -50/50</t>
  </si>
  <si>
    <t>21INR0019</t>
  </si>
  <si>
    <t>Zier Solar</t>
  </si>
  <si>
    <t>21INR0027</t>
  </si>
  <si>
    <t>Zier Storage</t>
  </si>
  <si>
    <t>21INR0344</t>
  </si>
  <si>
    <t>Lunis Creek Solar SLF</t>
  </si>
  <si>
    <t>21INR0353</t>
  </si>
  <si>
    <t>Big Elm Solar</t>
  </si>
  <si>
    <t>21INR0532</t>
  </si>
  <si>
    <t>Brazos Wind Repower</t>
  </si>
  <si>
    <t>22INR0327</t>
  </si>
  <si>
    <t>Hummingbird Storage</t>
  </si>
  <si>
    <t>22INR0368</t>
  </si>
  <si>
    <t>Padua Grid BESS</t>
  </si>
  <si>
    <t>22INR0490</t>
  </si>
  <si>
    <t>Callisto I Energy Center</t>
  </si>
  <si>
    <t>23INR0160</t>
  </si>
  <si>
    <t>Grimes County Solar</t>
  </si>
  <si>
    <t>23INR0166</t>
  </si>
  <si>
    <t>Great Kiskadee Storage</t>
  </si>
  <si>
    <t>23INR0506</t>
  </si>
  <si>
    <t>Beachwood II Power Station</t>
  </si>
  <si>
    <t>Kinney</t>
  </si>
  <si>
    <t>Jackson</t>
  </si>
  <si>
    <t>Scurry</t>
  </si>
  <si>
    <t>Denton</t>
  </si>
  <si>
    <t>Bexar</t>
  </si>
  <si>
    <t>Grimes</t>
  </si>
  <si>
    <t>Gas</t>
  </si>
  <si>
    <t>FLCNS_UNIT3</t>
  </si>
  <si>
    <t>Updated missing Marion tertiary winder rating</t>
  </si>
  <si>
    <t>LCRA</t>
  </si>
  <si>
    <t>Sharyland</t>
  </si>
  <si>
    <t>Based on previous year RTP model</t>
  </si>
  <si>
    <t>Based on TO feedback</t>
  </si>
  <si>
    <t>Multiple</t>
  </si>
  <si>
    <t>Based on IHS new load interconnection information provided by the TSPs</t>
  </si>
  <si>
    <t>Applied IHS load forecast</t>
  </si>
  <si>
    <t>Based on IHS load forecast</t>
  </si>
  <si>
    <t>Applied Stanton Loop area load update</t>
  </si>
  <si>
    <t>CNP</t>
  </si>
  <si>
    <t>CNP Clute Substation Addition Project</t>
  </si>
  <si>
    <t>22RPG038</t>
  </si>
  <si>
    <t>AEPSC</t>
  </si>
  <si>
    <t>22RPG040</t>
  </si>
  <si>
    <t>22RPG043</t>
  </si>
  <si>
    <t>22RPG044</t>
  </si>
  <si>
    <t>Lakeway - Marble Falls Transmission Line Strom Hardening Project</t>
  </si>
  <si>
    <t>22RPG023</t>
  </si>
  <si>
    <t>22RPG031</t>
  </si>
  <si>
    <t>REC Tawakoni Area Transmission Project</t>
  </si>
  <si>
    <t>22RPG021</t>
  </si>
  <si>
    <t>22RPG022</t>
  </si>
  <si>
    <t>22RPG037</t>
  </si>
  <si>
    <t>West Columbia to Burke 138 kV ckt 02 Rebuild Project (Partially in)</t>
  </si>
  <si>
    <t>CPS</t>
  </si>
  <si>
    <t>LCRA, PEC</t>
  </si>
  <si>
    <t>REC</t>
  </si>
  <si>
    <t>STEC</t>
  </si>
  <si>
    <t>BRNDN_U1</t>
  </si>
  <si>
    <t>MASSENGL_C3</t>
  </si>
  <si>
    <t>MASSENGL_C1</t>
  </si>
  <si>
    <t>MASSENGL_C2</t>
  </si>
  <si>
    <t>TY_COOKE_G2</t>
  </si>
  <si>
    <t>TY_COOKE_G3</t>
  </si>
  <si>
    <t>CALAVER_OWS2</t>
  </si>
  <si>
    <t>CALAVER_JKS1</t>
  </si>
  <si>
    <t>AEP_TCC_PortLavaca-BrookhollowPortLavaca</t>
  </si>
  <si>
    <t>Rebuild 138 kV Line from Brookhollow to Port Lavaca</t>
  </si>
  <si>
    <t>Lorraine Timmerman
bcogan@aep.com
918-599-2857</t>
  </si>
  <si>
    <t>Tier 1</t>
  </si>
  <si>
    <t>8720, 8133, 8536</t>
  </si>
  <si>
    <t>AEP_TCC_PortLavaca-VictoriaRebuild</t>
  </si>
  <si>
    <t>Retire 69 kV Line on Victoria to Port Lavaca</t>
  </si>
  <si>
    <t>Victoria</t>
  </si>
  <si>
    <t>8135, 8136, 8169</t>
  </si>
  <si>
    <t>AEP_TCC_Asherton-West Batesville138kVLineRebuild</t>
  </si>
  <si>
    <t>Rebuild  36.09 miles from Asherton to West Batesville 138 kV line</t>
  </si>
  <si>
    <t>Brandon K Cogan
bcogan@aep.com
918-599-2857</t>
  </si>
  <si>
    <t>8236, 8285, 8283</t>
  </si>
  <si>
    <t>AEP_TCC_NewBarksdale-Rocksprings</t>
  </si>
  <si>
    <t>New Barksdale to Rocksprings: Rebuild 69 kV line</t>
  </si>
  <si>
    <t>Bill Roberts
bcogan@aep.com
918-599-2857</t>
  </si>
  <si>
    <t>8238, 8365</t>
  </si>
  <si>
    <t>AEP_TCC_Campwood-NewBarksdale</t>
  </si>
  <si>
    <t>Campwood to New Barksdale: Rebuild 69 kV line</t>
  </si>
  <si>
    <t>8633, 8365</t>
  </si>
  <si>
    <t>AEP_TCC_Ganso - Hamilton Road 138 kV Line Rebuild</t>
  </si>
  <si>
    <t>Rebuild 138 kV line from Ganso to Hamilton Road</t>
  </si>
  <si>
    <t>Maverick</t>
  </si>
  <si>
    <t>8255, 8267, 8692</t>
  </si>
  <si>
    <t>AEP_TNC_Eden-North BradyRehab</t>
  </si>
  <si>
    <t>Rehab Eden to North Brady 69 kV line</t>
  </si>
  <si>
    <t>Larry Brown
mlforcum@aep.com
918-599-2674</t>
  </si>
  <si>
    <t>60797, 6372, 6380, 6385</t>
  </si>
  <si>
    <t>Construct a new 138 kV circuit from Vineyard to Northlake</t>
  </si>
  <si>
    <t>2022, 2386, 12012, 12013, 15030, 15035, 15040</t>
  </si>
  <si>
    <t>Brookhollow</t>
  </si>
  <si>
    <t>Port Lavaca</t>
  </si>
  <si>
    <t>Asherton</t>
  </si>
  <si>
    <t>West Batesville</t>
  </si>
  <si>
    <t>New Barksdale</t>
  </si>
  <si>
    <t>Rocksprings</t>
  </si>
  <si>
    <t>Campwood</t>
  </si>
  <si>
    <t>Eden</t>
  </si>
  <si>
    <t>North Brady</t>
  </si>
  <si>
    <t>Hamilton Road</t>
  </si>
  <si>
    <t>TNMP_70941_Cedarvale_345</t>
  </si>
  <si>
    <t>Construct new Cedarvale 345kV station, include two 345-138kV transformers. Cut -in to North McCamey-Sand Lake 345 kV double circuit lines.</t>
  </si>
  <si>
    <t>Cedarvale 138 kV (bus # 38145)</t>
  </si>
  <si>
    <t>Cedarvale 345 kV (bus # 38144)</t>
  </si>
  <si>
    <t>TNMP</t>
  </si>
  <si>
    <t>Antonio Cashiola
Antonio.Cashiola@tnmp.com</t>
  </si>
  <si>
    <t>11098, 38144, 38145, 38147,38148</t>
  </si>
  <si>
    <t>TNMP_70943_Pyote-Coyanosa_Dbl-Ckt</t>
  </si>
  <si>
    <t>Double circuit 138 kV tie between TNMP Pyote and Coyanosa substations.</t>
  </si>
  <si>
    <t>Pyote (bus # 38001)</t>
  </si>
  <si>
    <t>Coyanosa (bus # 38380)</t>
  </si>
  <si>
    <t>Ross Cloninger
Ross.Cloninger@tnmp.com</t>
  </si>
  <si>
    <t xml:space="preserve">Tier 2 </t>
  </si>
  <si>
    <t>38001, 38380</t>
  </si>
  <si>
    <t>2469, 2470, 12471, 2437, 2467, 2471, 2478, 2702, 2472, 2474, 2710, 3223</t>
  </si>
  <si>
    <t>Oncor_ME_71178_Seagoville-Watermill 138 kV Line</t>
  </si>
  <si>
    <t>Rebuild Seagoville-Watermill 138 kV Line</t>
  </si>
  <si>
    <t>Seagoville</t>
  </si>
  <si>
    <t>Watermill</t>
  </si>
  <si>
    <t>23438, 23439, 2321, 3083, 2261, 2967, 2429, 2335, 3076, 2434, 3077, 3079</t>
  </si>
  <si>
    <t>1032, 1333, 11395</t>
  </si>
  <si>
    <t>Oncor_FW_52332_Lamesa - Paul Davis Tap 138 kV Line Section</t>
  </si>
  <si>
    <t>Upgrade the existing 138 kV line</t>
  </si>
  <si>
    <t>Lamesa</t>
  </si>
  <si>
    <t>Paul Davis Tap</t>
  </si>
  <si>
    <t>1163, 1170, 10008, 18880</t>
  </si>
  <si>
    <t>Oncor_FW_71182_Reiter 345-138 kV Switch</t>
  </si>
  <si>
    <t>Construct a new 345/138 kV switch</t>
  </si>
  <si>
    <t>Odessa EHV</t>
  </si>
  <si>
    <t>Wolf/Moss</t>
  </si>
  <si>
    <t>18544, 18545, 18546, 18547, 1018, 1027, 11010, 11028, 11111, 1111</t>
  </si>
  <si>
    <t>Oncor_FW_71187_Reiter - Tesoro 345 kV Double-Circuit Line</t>
  </si>
  <si>
    <t>Construct new 2.5-mile 345 kV double-circuit line from Tesoro to Reiter</t>
  </si>
  <si>
    <t>Tesoro</t>
  </si>
  <si>
    <t>Reiter</t>
  </si>
  <si>
    <t>18540, 18544</t>
  </si>
  <si>
    <t>Oncor_FW_45640_Spraberry - Polecat Creek 138 kV Line</t>
  </si>
  <si>
    <t>Spraberry</t>
  </si>
  <si>
    <t>Polecat Creek</t>
  </si>
  <si>
    <t>11350, 11337, 11372, 11394, 1328, 10029, 1329, 1337</t>
  </si>
  <si>
    <t>22SSWG_2025_SUM1_U1_Final_10102022.raw</t>
  </si>
  <si>
    <t>22SSWG_2026_SUM1_U1_Final_10102022.raw</t>
  </si>
  <si>
    <t>22SSWG_2026_MIN_U1_Final_10102022.raw</t>
  </si>
  <si>
    <t>22SSWG_2028_SUM1_U1_Final_10102022.raw</t>
  </si>
  <si>
    <t>22SSWG_2029_SUM1_U1_Final_10102022.raw</t>
  </si>
  <si>
    <t>22SSWG Update 1 Final - October 10, 2022</t>
  </si>
  <si>
    <t>23RPG007</t>
  </si>
  <si>
    <t>Asherton to Uvalde 138-kV Conversion Project</t>
  </si>
  <si>
    <t>23RPG008</t>
  </si>
  <si>
    <t>Fort Stockton Plant to Lynx 138-kV Line Rebuild Projec</t>
  </si>
  <si>
    <t>23RPG009</t>
  </si>
  <si>
    <t>Spraberry to Polecat 138-kV Line Rebuild Project</t>
  </si>
  <si>
    <t>Oncor</t>
  </si>
  <si>
    <t>23RPG011</t>
  </si>
  <si>
    <t>Morgan Creek to McDonald Road 138-kV Line Project</t>
  </si>
  <si>
    <t>23RPG014</t>
  </si>
  <si>
    <t>Lamesa to Jim Payne POI to Paul Davis Tap 138-kV Line Rebuild Project</t>
  </si>
  <si>
    <t>MOD ID 71973</t>
  </si>
  <si>
    <t>Centerpoint</t>
  </si>
  <si>
    <t>MOD ID 57642</t>
  </si>
  <si>
    <t>Oncor Watermill 345/138-kV Switch Project</t>
  </si>
  <si>
    <t>23RPG017</t>
  </si>
  <si>
    <t>MOD ID 71164</t>
  </si>
  <si>
    <t>Based on TSP comments</t>
  </si>
  <si>
    <t>23RPG022</t>
  </si>
  <si>
    <t>McLennan County Transmission Project</t>
  </si>
  <si>
    <t>Big Foot to Dilley Switch 138-kV Conversion Project</t>
  </si>
  <si>
    <t>23RPG024</t>
  </si>
  <si>
    <t>MOD ID 71901</t>
  </si>
  <si>
    <t>MOD ID 73540</t>
  </si>
  <si>
    <t>MOD ID 71956</t>
  </si>
  <si>
    <t>Britmoore to Bellaire Ckt 24 Upgrade Project</t>
  </si>
  <si>
    <t>23RPG025</t>
  </si>
  <si>
    <t>23RPG031</t>
  </si>
  <si>
    <t>23RPG030</t>
  </si>
  <si>
    <t>Walleye Creek 345/138-kV Switch Project</t>
  </si>
  <si>
    <t>Applied IHS new load related topology</t>
  </si>
  <si>
    <t>Opened the Tombstone to OXY Century 138-kV line</t>
  </si>
  <si>
    <t>Updated the Hamlin Shell to Hamlin Texas Co Tap 138-kV line rating</t>
  </si>
  <si>
    <t xml:space="preserve">Based on AEP's feedback. </t>
  </si>
  <si>
    <t>Based on TNMP's feedback that the line is not effective anymore.</t>
  </si>
  <si>
    <t>MOD ID 70665</t>
  </si>
  <si>
    <t>MOD ID 72479</t>
  </si>
  <si>
    <t>MOD ID 69224</t>
  </si>
  <si>
    <t>MOD ID 71002</t>
  </si>
  <si>
    <t>SSWG Load– Based on 21 SSWG cases posted on 10/10/2022  less self-serve load (MW)</t>
  </si>
  <si>
    <t>2023 RTP load level with self-served load (MW)  (based on on 7.5% boundary threshold, ERCOT load review results, and the incorporation of the IHS Markit study Permian Basin load forecast and rooftop PV growth forecast contribution)</t>
  </si>
  <si>
    <t>2023 RTP load level with self-served load for Off-Peak Case (MW) (based on 2025 SSWG Min Case and adjusted with ERCOT load review results)</t>
  </si>
  <si>
    <t>Low Solar Net Summer Peak</t>
  </si>
  <si>
    <t>South Wind (Coastal)</t>
  </si>
  <si>
    <t>South Wind (Non-Coastal)</t>
  </si>
  <si>
    <t xml:space="preserve">For sensitivity 1, the wind and solar output values below reflect their assumed output prior to any redispatch to alleviate transmission constraints.                        
For sensitivity 2, the wind and solar output values below reflect their assumed output after the needed curtailment to maintain system critical intertia and stability limits. </t>
  </si>
  <si>
    <t>Added the Oncor Tier 4 MOD project 71901 that installs a 138-kV capacitor bank at Thorndale North</t>
  </si>
  <si>
    <t>STEC, AEP</t>
  </si>
  <si>
    <t>Based on LCRA feedback</t>
  </si>
  <si>
    <t>Disconnceted the 345-kV line from HHGT (170246) to Omega (170251)</t>
  </si>
  <si>
    <t xml:space="preserve">Corrected the ratings of the 69-kV line from Olsen TNP to Clifton 1 TNP based on the feedback from TNMP. </t>
  </si>
  <si>
    <t>Updated the Moore Switch (5827) to Big Foot (8221) 138-kV line parameters based on the Operations model</t>
  </si>
  <si>
    <t>Updated to match the Operations model</t>
  </si>
  <si>
    <t>Added Tier 4 project with Hayes Loop upgrade</t>
  </si>
  <si>
    <t>Updated the rating of the 138-kV line from Climax POD (2708) and Princeton (2707) to 614 MVA.</t>
  </si>
  <si>
    <t>Added Tier 4 project that rebuilds the 138-kV line from Morgan Creek (1032) to Barber Lake Switch (1189) to 614 MVA</t>
  </si>
  <si>
    <t>Corrected the connection of the Dynamo substation</t>
  </si>
  <si>
    <t xml:space="preserve">Added the LCRA Tier 4 MOD project 71956 </t>
  </si>
  <si>
    <t>Corrected ratings on the Lyle Wolz (7567) to Cooks Point (7569) 138-kV line to match the Operations model</t>
  </si>
  <si>
    <t>Added Tier 4 MOD project 70665</t>
  </si>
  <si>
    <t>Updated the ratings and parameters of the 138-kV Brookhollow to Port Lavaca line (part of the tier 1 "AEPSC Port Lavaca Area Improvement Project" that was not included in the SSWG start cases)</t>
  </si>
  <si>
    <t>Added Tier 4 Project that adds the Tidehaven substaion</t>
  </si>
  <si>
    <t>Updated Regulated bus to 11768 for Eiffel solar</t>
  </si>
  <si>
    <t>Updated the line impedances in the Waco area based on Oncor's feedback</t>
  </si>
  <si>
    <t>Removed a capacitor bank at H O Clarke and updated the topology and ratings from H O Clarke to Kirby</t>
  </si>
  <si>
    <t>Based on Oncor's feedback</t>
  </si>
  <si>
    <t xml:space="preserve">Dupont to Joslin 138-kV Line Rebuild Project </t>
  </si>
  <si>
    <t>Haskell to Munday 69-kV Line Rebuild Project</t>
  </si>
  <si>
    <t xml:space="preserve">Escondido to Hamilton Road 138-kV Line Rebuild Project </t>
  </si>
  <si>
    <t>Hill Country 345/138-kV Autotransformer Replacement Project</t>
  </si>
  <si>
    <t>STEC Hondo Creek to Pearson 69-kV Transmission Line Rebuild Project</t>
  </si>
  <si>
    <t>CNP 345-kV Jeanetta Autotransformer Upgrade Project</t>
  </si>
  <si>
    <t>Added Tier 4 project that rebuild portion of Haggerty-Bells 138 kV line section</t>
  </si>
  <si>
    <t xml:space="preserve">Fixed the Killeen (3422) to Salado Switch (3699) 345-kV Line impedence </t>
  </si>
  <si>
    <t>Added the LCRA Tier 4 MOD project 73540 that adds the 138-kV Carlson substation and loops the 138-kV line from Elgin Switch to Kimbro into the new Carlson substation</t>
  </si>
  <si>
    <t>Opened the normally open breaker at Pharr (80372-80373)</t>
  </si>
  <si>
    <t>Fixed WAP split bus on Ckt 09 to Stafford</t>
  </si>
  <si>
    <t>Added Tier 4 project that adds a new 138-kV station Cobia along the Carbide to Joslin 138-kV line</t>
  </si>
  <si>
    <t>Updated missing Palmito transformer rating</t>
  </si>
  <si>
    <t>Updated regulated bus to 1906 for Midlothian Energy Facility CTG1, CTG2, CTG5, and CTG6</t>
  </si>
  <si>
    <t>MOD ID 52316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</si>
</sst>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_(* #,##0_);_(* \(#,##0\);_(* &quot;-&quot;??_);_(@_)"/>
    <numFmt numFmtId="166" formatCode="0.0%"/>
    <numFmt numFmtId="167" formatCode="[$-F800]dddd\,\ mmmm\ dd\,\ yyyy"/>
    <numFmt numFmtId="168" formatCode="m/yyyy"/>
    <numFmt numFmtId="169" formatCode="mm/dd/yyyy"/>
    <numFmt numFmtId="170" formatCode="[$-409]mmm\-yy;@"/>
  </numFmts>
  <fonts count="32">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b/>
      <sz val="16"/>
      <color theme="1"/>
      <name val="Calibri"/>
      <family val="2"/>
      <scheme val="minor"/>
    </font>
    <font>
      <sz val="11"/>
      <name val="Calibri"/>
      <family val="2"/>
      <scheme val="minor"/>
    </font>
    <font>
      <sz val="10"/>
      <color indexed="8"/>
      <name val="Arial"/>
      <family val="2"/>
    </font>
    <font>
      <sz val="11"/>
      <color indexed="8"/>
      <name val="Calibri"/>
      <family val="2"/>
    </font>
    <font>
      <b/>
      <sz val="11"/>
      <color indexed="8"/>
      <name val="Calibri"/>
      <family val="2"/>
    </font>
    <font>
      <sz val="11"/>
      <name val="Calibri"/>
      <family val="2"/>
    </font>
    <font>
      <sz val="11"/>
      <color rgb="FF000000"/>
      <name val="Calibri"/>
      <family val="2"/>
    </font>
    <font>
      <b/>
      <sz val="12"/>
      <name val="Calibri"/>
      <family val="2"/>
    </font>
    <font>
      <b/>
      <sz val="11"/>
      <name val="Calibri"/>
      <family val="2"/>
    </font>
    <font>
      <sz val="10"/>
      <color theme="1"/>
      <name val="Arial"/>
      <family val="2"/>
    </font>
    <font>
      <sz val="9"/>
      <color indexed="8"/>
      <name val="Calibri"/>
      <family val="2"/>
    </font>
    <font>
      <b/>
      <sz val="12"/>
      <color theme="1"/>
      <name val="Calibri"/>
      <family val="2"/>
      <scheme val="minor"/>
    </font>
    <font>
      <sz val="10"/>
      <color rgb="FF454545"/>
      <name val="Andale WT"/>
      <family val="2"/>
    </font>
    <font>
      <b/>
      <sz val="11"/>
      <color rgb="FF000000"/>
      <name val="Calibri"/>
      <family val="2"/>
    </font>
    <font>
      <sz val="11"/>
      <color theme="1"/>
      <name val="Calibri"/>
      <family val="2"/>
    </font>
    <font>
      <sz val="11"/>
      <color rgb="FF212529"/>
      <name val="Calibri"/>
      <family val="2"/>
      <scheme val="minor"/>
    </font>
    <font>
      <sz val="11"/>
      <color rgb="FF006100"/>
      <name val="Calibri"/>
      <family val="2"/>
      <scheme val="minor"/>
    </font>
  </fonts>
  <fills count="12">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2"/>
        <bgColor indexed="64"/>
      </patternFill>
    </fill>
    <fill>
      <patternFill patternType="solid">
        <fgColor theme="0" tint="-0.34998626667073579"/>
        <bgColor theme="0" tint="-0.14999847407452621"/>
      </patternFill>
    </fill>
    <fill>
      <patternFill patternType="solid">
        <fgColor theme="0"/>
        <bgColor indexed="64"/>
      </patternFill>
    </fill>
    <fill>
      <patternFill patternType="solid">
        <fgColor rgb="FFFFFFFF"/>
        <bgColor indexed="64"/>
      </patternFill>
    </fill>
    <fill>
      <patternFill patternType="solid">
        <fgColor rgb="FFC6EFCE"/>
      </patternFill>
    </fill>
  </fills>
  <borders count="66">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top style="thin">
        <color auto="1"/>
      </top>
      <bottom style="thin">
        <color auto="1"/>
      </bottom>
      <diagonal/>
    </border>
    <border>
      <left/>
      <right style="medium">
        <color auto="1"/>
      </right>
      <top style="thin">
        <color indexed="64"/>
      </top>
      <bottom style="thin">
        <color auto="1"/>
      </bottom>
      <diagonal/>
    </border>
    <border>
      <left style="thin">
        <color auto="1"/>
      </left>
      <right/>
      <top style="thin">
        <color auto="1"/>
      </top>
      <bottom style="medium">
        <color indexed="64"/>
      </bottom>
      <diagonal/>
    </border>
    <border>
      <left/>
      <right style="medium">
        <color auto="1"/>
      </right>
      <top style="thin">
        <color auto="1"/>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thin">
        <color rgb="FF000000"/>
      </right>
      <top style="thin">
        <color indexed="64"/>
      </top>
      <bottom style="thin">
        <color indexed="64"/>
      </bottom>
      <diagonal/>
    </border>
    <border>
      <left style="thin">
        <color rgb="FF000000"/>
      </left>
      <right style="medium">
        <color rgb="FF000000"/>
      </right>
      <top style="thin">
        <color auto="1"/>
      </top>
      <bottom style="thin">
        <color rgb="FF000000"/>
      </bottom>
      <diagonal/>
    </border>
  </borders>
  <cellStyleXfs count="9">
    <xf numFmtId="0" fontId="0" fillId="0" borderId="0"/>
    <xf numFmtId="0" fontId="2" fillId="0" borderId="0" applyNumberForma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14" fillId="0" borderId="0"/>
    <xf numFmtId="0" fontId="17" fillId="0" borderId="0"/>
    <xf numFmtId="0" fontId="17" fillId="0" borderId="0"/>
    <xf numFmtId="0" fontId="25" fillId="0" borderId="0"/>
    <xf numFmtId="0" fontId="31" fillId="11" borderId="0" applyNumberFormat="0" applyBorder="0" applyAlignment="0" applyProtection="0"/>
  </cellStyleXfs>
  <cellXfs count="354">
    <xf numFmtId="0" fontId="0" fillId="0" borderId="0" xfId="0"/>
    <xf numFmtId="0" fontId="0" fillId="0" borderId="0" xfId="0" applyAlignment="1">
      <alignment wrapText="1"/>
    </xf>
    <xf numFmtId="0" fontId="2" fillId="0" borderId="0" xfId="1"/>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6" fontId="9" fillId="0" borderId="0" xfId="3" applyNumberFormat="1" applyFont="1" applyAlignment="1">
      <alignment horizontal="left" vertical="top" wrapText="1"/>
    </xf>
    <xf numFmtId="166" fontId="10" fillId="0" borderId="0" xfId="3" applyNumberFormat="1" applyFont="1" applyAlignment="1">
      <alignment vertical="top" wrapText="1"/>
    </xf>
    <xf numFmtId="14" fontId="0" fillId="0" borderId="0" xfId="0" applyNumberFormat="1"/>
    <xf numFmtId="0" fontId="0" fillId="0" borderId="4" xfId="0" applyBorder="1"/>
    <xf numFmtId="167" fontId="0" fillId="0" borderId="0" xfId="0" applyNumberForma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0" fillId="0" borderId="0" xfId="0" applyAlignment="1">
      <alignment horizontal="left"/>
    </xf>
    <xf numFmtId="0" fontId="0" fillId="0" borderId="0" xfId="0" applyBorder="1"/>
    <xf numFmtId="0" fontId="13" fillId="0" borderId="0" xfId="0" applyFont="1" applyAlignment="1">
      <alignment horizontal="left" wrapText="1"/>
    </xf>
    <xf numFmtId="0" fontId="7" fillId="7" borderId="11" xfId="0" applyFont="1" applyFill="1" applyBorder="1" applyAlignment="1">
      <alignment horizontal="center" vertical="center"/>
    </xf>
    <xf numFmtId="165" fontId="7" fillId="7" borderId="4" xfId="2" applyNumberFormat="1" applyFont="1" applyFill="1" applyBorder="1" applyAlignment="1">
      <alignment horizontal="center" vertical="center"/>
    </xf>
    <xf numFmtId="165" fontId="7" fillId="7" borderId="5" xfId="2" applyNumberFormat="1" applyFont="1" applyFill="1" applyBorder="1" applyAlignment="1">
      <alignment horizontal="center" vertical="center"/>
    </xf>
    <xf numFmtId="165" fontId="0" fillId="0" borderId="0" xfId="2" applyNumberFormat="1" applyFont="1" applyAlignment="1">
      <alignment horizontal="center" vertical="center"/>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0" fontId="7" fillId="7" borderId="16" xfId="0" applyFont="1" applyFill="1" applyBorder="1" applyAlignment="1">
      <alignment horizontal="center"/>
    </xf>
    <xf numFmtId="0" fontId="7" fillId="7" borderId="17" xfId="0" applyFont="1" applyFill="1" applyBorder="1" applyAlignment="1">
      <alignment horizontal="center"/>
    </xf>
    <xf numFmtId="0" fontId="0" fillId="0" borderId="5" xfId="0" applyBorder="1"/>
    <xf numFmtId="0" fontId="2" fillId="4" borderId="3" xfId="1" applyFill="1" applyBorder="1" applyAlignment="1">
      <alignment horizontal="center" vertical="center"/>
    </xf>
    <xf numFmtId="0" fontId="2" fillId="4" borderId="1" xfId="1" applyFill="1" applyBorder="1" applyAlignment="1">
      <alignment wrapText="1"/>
    </xf>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7" fontId="0" fillId="0" borderId="0" xfId="0" applyNumberFormat="1" applyAlignment="1">
      <alignment horizontal="left" vertical="center" wrapText="1"/>
    </xf>
    <xf numFmtId="0" fontId="7" fillId="0" borderId="9" xfId="0" applyFont="1" applyBorder="1" applyAlignment="1">
      <alignment horizontal="center" vertical="center"/>
    </xf>
    <xf numFmtId="0" fontId="7" fillId="0" borderId="0" xfId="0" applyFont="1"/>
    <xf numFmtId="0" fontId="8" fillId="0" borderId="11" xfId="0" applyFont="1" applyFill="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7" fillId="0" borderId="4" xfId="0" applyFont="1" applyBorder="1"/>
    <xf numFmtId="0" fontId="7" fillId="0" borderId="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68" fontId="8" fillId="0" borderId="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0" fillId="0" borderId="0" xfId="0" applyFont="1" applyFill="1" applyBorder="1"/>
    <xf numFmtId="0" fontId="1" fillId="3" borderId="19" xfId="0" applyFont="1" applyFill="1" applyBorder="1" applyAlignment="1">
      <alignment horizontal="center" vertical="center" wrapText="1"/>
    </xf>
    <xf numFmtId="0" fontId="16" fillId="0" borderId="0" xfId="0" applyFont="1" applyFill="1" applyBorder="1" applyAlignment="1">
      <alignment horizontal="center" vertical="center"/>
    </xf>
    <xf numFmtId="166" fontId="10" fillId="0" borderId="0" xfId="3" applyNumberFormat="1" applyFont="1" applyAlignment="1">
      <alignment horizontal="left" vertical="top" wrapText="1"/>
    </xf>
    <xf numFmtId="0" fontId="5" fillId="0" borderId="0" xfId="0" applyFont="1" applyAlignment="1">
      <alignment horizontal="left" wrapText="1"/>
    </xf>
    <xf numFmtId="167" fontId="0" fillId="0" borderId="0" xfId="0" applyNumberFormat="1" applyAlignment="1">
      <alignment horizontal="left"/>
    </xf>
    <xf numFmtId="0" fontId="7" fillId="0" borderId="0" xfId="0" applyFont="1" applyAlignment="1">
      <alignment wrapText="1"/>
    </xf>
    <xf numFmtId="0" fontId="0" fillId="0" borderId="0" xfId="0" applyAlignment="1">
      <alignment horizontal="center"/>
    </xf>
    <xf numFmtId="0" fontId="0" fillId="0" borderId="0" xfId="0" applyAlignment="1">
      <alignment horizontal="left" vertical="center" wrapText="1"/>
    </xf>
    <xf numFmtId="49" fontId="8" fillId="0" borderId="4" xfId="3" applyNumberFormat="1" applyFont="1" applyBorder="1"/>
    <xf numFmtId="0" fontId="8" fillId="0" borderId="21" xfId="0" applyFont="1" applyFill="1" applyBorder="1" applyAlignment="1">
      <alignment horizontal="center" vertical="center" wrapText="1"/>
    </xf>
    <xf numFmtId="0" fontId="2" fillId="8" borderId="3" xfId="1" applyFill="1" applyBorder="1" applyAlignment="1">
      <alignment horizontal="center" vertical="center"/>
    </xf>
    <xf numFmtId="0" fontId="2" fillId="8" borderId="1" xfId="1" applyFont="1" applyFill="1" applyBorder="1" applyAlignment="1">
      <alignment wrapText="1"/>
    </xf>
    <xf numFmtId="0" fontId="1" fillId="3" borderId="0" xfId="0" applyFont="1" applyFill="1" applyBorder="1" applyAlignment="1">
      <alignment horizontal="center" vertical="center" wrapText="1"/>
    </xf>
    <xf numFmtId="0" fontId="1" fillId="3"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0" fontId="0" fillId="0" borderId="0" xfId="0" applyFont="1" applyAlignment="1">
      <alignment vertical="center"/>
    </xf>
    <xf numFmtId="0" fontId="0" fillId="0" borderId="22" xfId="0" applyBorder="1"/>
    <xf numFmtId="0" fontId="0" fillId="0" borderId="23" xfId="0" applyBorder="1"/>
    <xf numFmtId="0" fontId="0" fillId="0" borderId="24" xfId="0" applyBorder="1"/>
    <xf numFmtId="0" fontId="0" fillId="0" borderId="21" xfId="0" applyBorder="1"/>
    <xf numFmtId="0" fontId="1" fillId="3"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167" fontId="0" fillId="0" borderId="0" xfId="0" applyNumberFormat="1" applyAlignment="1">
      <alignment horizontal="right"/>
    </xf>
    <xf numFmtId="0" fontId="20" fillId="0" borderId="0" xfId="0" applyFont="1" applyFill="1" applyBorder="1" applyAlignment="1">
      <alignment vertical="top"/>
    </xf>
    <xf numFmtId="169" fontId="20" fillId="0" borderId="0" xfId="0" applyNumberFormat="1" applyFont="1" applyFill="1" applyBorder="1" applyAlignment="1">
      <alignment vertical="top"/>
    </xf>
    <xf numFmtId="0" fontId="22" fillId="7" borderId="28" xfId="0" applyFont="1" applyFill="1" applyBorder="1" applyAlignment="1">
      <alignment horizontal="center" vertical="center" wrapText="1" readingOrder="1"/>
    </xf>
    <xf numFmtId="0" fontId="23" fillId="7" borderId="28" xfId="0" applyFont="1" applyFill="1" applyBorder="1" applyAlignment="1">
      <alignment horizontal="center" vertical="center" wrapText="1" readingOrder="1"/>
    </xf>
    <xf numFmtId="3" fontId="21" fillId="0" borderId="28" xfId="0" applyNumberFormat="1" applyFont="1" applyBorder="1" applyAlignment="1">
      <alignment horizontal="center" vertical="center" wrapText="1" readingOrder="1"/>
    </xf>
    <xf numFmtId="0" fontId="23" fillId="0" borderId="0" xfId="0" applyFont="1" applyFill="1" applyBorder="1" applyAlignment="1">
      <alignment horizontal="center" vertical="center" wrapText="1" readingOrder="1"/>
    </xf>
    <xf numFmtId="3" fontId="21" fillId="0" borderId="0" xfId="0" applyNumberFormat="1" applyFont="1" applyFill="1" applyBorder="1" applyAlignment="1">
      <alignment horizontal="center" wrapText="1" readingOrder="1"/>
    </xf>
    <xf numFmtId="0" fontId="0" fillId="0" borderId="0" xfId="0" applyFill="1"/>
    <xf numFmtId="3" fontId="21" fillId="0" borderId="28" xfId="0" applyNumberFormat="1" applyFont="1" applyFill="1" applyBorder="1" applyAlignment="1">
      <alignment horizontal="center" wrapText="1" readingOrder="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166" fontId="10" fillId="0" borderId="0" xfId="3" applyNumberFormat="1" applyFont="1" applyFill="1" applyAlignment="1">
      <alignment horizontal="left" vertical="top" wrapText="1"/>
    </xf>
    <xf numFmtId="10" fontId="0" fillId="0" borderId="0" xfId="3" quotePrefix="1" applyNumberFormat="1" applyFont="1" applyFill="1" applyBorder="1" applyAlignment="1">
      <alignment horizontal="center"/>
    </xf>
    <xf numFmtId="10" fontId="0" fillId="0" borderId="0" xfId="3" applyNumberFormat="1" applyFont="1" applyFill="1" applyBorder="1" applyAlignment="1">
      <alignment horizontal="center"/>
    </xf>
    <xf numFmtId="0" fontId="0" fillId="0" borderId="32" xfId="0" applyBorder="1"/>
    <xf numFmtId="0" fontId="0" fillId="0" borderId="33" xfId="0" applyBorder="1"/>
    <xf numFmtId="0" fontId="0" fillId="0" borderId="11" xfId="0" applyBorder="1"/>
    <xf numFmtId="0" fontId="0" fillId="0" borderId="11" xfId="0" applyBorder="1" applyAlignment="1">
      <alignment wrapText="1"/>
    </xf>
    <xf numFmtId="0" fontId="0" fillId="0" borderId="0" xfId="0" applyFill="1" applyAlignment="1">
      <alignment wrapText="1"/>
    </xf>
    <xf numFmtId="14" fontId="0" fillId="0" borderId="0" xfId="0" applyNumberFormat="1" applyAlignment="1">
      <alignment horizontal="left"/>
    </xf>
    <xf numFmtId="14" fontId="16" fillId="0" borderId="0" xfId="0" applyNumberFormat="1" applyFont="1" applyAlignment="1">
      <alignment horizontal="center"/>
    </xf>
    <xf numFmtId="14" fontId="16" fillId="0" borderId="0" xfId="0" applyNumberFormat="1" applyFont="1" applyFill="1" applyBorder="1" applyAlignment="1">
      <alignment horizontal="left"/>
    </xf>
    <xf numFmtId="4" fontId="20" fillId="0" borderId="0" xfId="0" applyNumberFormat="1" applyFont="1" applyFill="1" applyBorder="1" applyAlignment="1">
      <alignment vertical="top"/>
    </xf>
    <xf numFmtId="0" fontId="7" fillId="0" borderId="4" xfId="0" applyFont="1" applyBorder="1" applyAlignment="1">
      <alignment horizontal="center" vertical="center"/>
    </xf>
    <xf numFmtId="0" fontId="0" fillId="0" borderId="0" xfId="0"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4" xfId="0" applyBorder="1" applyAlignment="1">
      <alignment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3" xfId="0" applyFont="1" applyFill="1" applyBorder="1" applyAlignment="1">
      <alignment horizontal="center" vertical="center" wrapText="1"/>
    </xf>
    <xf numFmtId="10" fontId="0" fillId="0" borderId="12" xfId="0" applyNumberFormat="1" applyFill="1" applyBorder="1" applyAlignment="1">
      <alignment horizontal="center" vertical="center"/>
    </xf>
    <xf numFmtId="10" fontId="0" fillId="0" borderId="6" xfId="0" applyNumberFormat="1" applyFill="1" applyBorder="1" applyAlignment="1">
      <alignment horizontal="center" vertical="center"/>
    </xf>
    <xf numFmtId="10" fontId="0" fillId="0" borderId="7" xfId="0" applyNumberFormat="1" applyFill="1" applyBorder="1" applyAlignment="1">
      <alignment horizontal="center" vertical="center"/>
    </xf>
    <xf numFmtId="10" fontId="0" fillId="0" borderId="4" xfId="0" applyNumberFormat="1" applyFill="1" applyBorder="1" applyAlignment="1">
      <alignment horizontal="center"/>
    </xf>
    <xf numFmtId="0" fontId="12" fillId="0" borderId="0" xfId="0" applyFont="1" applyFill="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11" fillId="0" borderId="20" xfId="0" applyFont="1" applyBorder="1" applyAlignment="1">
      <alignment horizontal="center"/>
    </xf>
    <xf numFmtId="0" fontId="11" fillId="0" borderId="4" xfId="0" applyFont="1" applyBorder="1" applyAlignment="1">
      <alignment horizontal="center"/>
    </xf>
    <xf numFmtId="0" fontId="7" fillId="0" borderId="39" xfId="0" applyFont="1" applyBorder="1" applyAlignment="1">
      <alignment horizontal="center" vertical="center"/>
    </xf>
    <xf numFmtId="0" fontId="7" fillId="0" borderId="40" xfId="0" applyFont="1" applyFill="1" applyBorder="1" applyAlignment="1">
      <alignment horizontal="center" vertical="center"/>
    </xf>
    <xf numFmtId="0" fontId="7" fillId="0" borderId="23" xfId="0" applyFont="1" applyBorder="1"/>
    <xf numFmtId="0" fontId="7" fillId="0" borderId="24" xfId="0" applyFont="1" applyBorder="1"/>
    <xf numFmtId="0" fontId="7" fillId="0" borderId="41" xfId="0" applyFont="1" applyBorder="1"/>
    <xf numFmtId="0" fontId="7" fillId="0" borderId="42"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44" xfId="0" applyBorder="1"/>
    <xf numFmtId="0" fontId="0" fillId="0" borderId="45" xfId="0" applyBorder="1"/>
    <xf numFmtId="0" fontId="7" fillId="0" borderId="37" xfId="0" applyFont="1" applyBorder="1"/>
    <xf numFmtId="0" fontId="0" fillId="0" borderId="15" xfId="0" applyBorder="1" applyAlignment="1">
      <alignment horizontal="left" wrapText="1"/>
    </xf>
    <xf numFmtId="0" fontId="7" fillId="0" borderId="37" xfId="0" applyFont="1" applyBorder="1" applyAlignment="1">
      <alignment vertical="center"/>
    </xf>
    <xf numFmtId="0" fontId="0" fillId="0" borderId="47" xfId="0" applyBorder="1"/>
    <xf numFmtId="1" fontId="0" fillId="0" borderId="26" xfId="0" applyNumberFormat="1" applyBorder="1"/>
    <xf numFmtId="0" fontId="0" fillId="0" borderId="48" xfId="0" applyBorder="1"/>
    <xf numFmtId="1" fontId="0" fillId="0" borderId="27" xfId="0" applyNumberFormat="1" applyBorder="1"/>
    <xf numFmtId="0" fontId="7" fillId="0" borderId="15" xfId="0" applyFont="1" applyBorder="1" applyAlignment="1">
      <alignment wrapText="1"/>
    </xf>
    <xf numFmtId="0" fontId="0" fillId="0" borderId="0" xfId="0" applyFill="1" applyBorder="1" applyAlignment="1">
      <alignment horizontal="center"/>
    </xf>
    <xf numFmtId="0" fontId="0" fillId="0" borderId="47" xfId="0" applyBorder="1" applyAlignment="1">
      <alignment wrapText="1"/>
    </xf>
    <xf numFmtId="0" fontId="0" fillId="0" borderId="48" xfId="0" applyBorder="1" applyAlignment="1">
      <alignment wrapText="1"/>
    </xf>
    <xf numFmtId="0" fontId="0" fillId="0" borderId="49" xfId="0" applyBorder="1" applyAlignment="1">
      <alignment horizontal="center"/>
    </xf>
    <xf numFmtId="0" fontId="0" fillId="0" borderId="49" xfId="0" applyBorder="1"/>
    <xf numFmtId="0" fontId="1" fillId="3" borderId="50" xfId="0" applyFont="1" applyFill="1" applyBorder="1" applyAlignment="1">
      <alignment horizontal="center" vertical="center" wrapText="1"/>
    </xf>
    <xf numFmtId="0" fontId="24" fillId="0" borderId="0" xfId="0" applyFont="1" applyBorder="1" applyAlignment="1">
      <alignment horizontal="center" vertical="center" wrapText="1"/>
    </xf>
    <xf numFmtId="170" fontId="24" fillId="0" borderId="0" xfId="0" applyNumberFormat="1" applyFont="1" applyBorder="1" applyAlignment="1">
      <alignment horizontal="center" vertical="center" wrapText="1"/>
    </xf>
    <xf numFmtId="0" fontId="24" fillId="0" borderId="0" xfId="0" applyFont="1" applyFill="1" applyBorder="1" applyAlignment="1">
      <alignment horizontal="center" vertical="center" wrapText="1"/>
    </xf>
    <xf numFmtId="0" fontId="2" fillId="5" borderId="1" xfId="1" applyFill="1" applyBorder="1" applyAlignment="1">
      <alignment horizontal="left" wrapText="1"/>
    </xf>
    <xf numFmtId="0" fontId="0" fillId="0" borderId="0" xfId="0" applyAlignment="1">
      <alignment horizontal="left" vertical="center" wrapText="1"/>
    </xf>
    <xf numFmtId="0" fontId="0" fillId="0" borderId="0" xfId="0" applyAlignment="1">
      <alignment horizontal="center" vertical="center"/>
    </xf>
    <xf numFmtId="0" fontId="27" fillId="9" borderId="4" xfId="0" applyFont="1" applyFill="1" applyBorder="1" applyAlignment="1">
      <alignment horizontal="left" vertical="top"/>
    </xf>
    <xf numFmtId="0" fontId="0" fillId="0" borderId="4" xfId="0" applyFont="1" applyFill="1" applyBorder="1"/>
    <xf numFmtId="14" fontId="0" fillId="0" borderId="4" xfId="0" applyNumberFormat="1" applyBorder="1"/>
    <xf numFmtId="2" fontId="0" fillId="0" borderId="4" xfId="0" applyNumberFormat="1" applyFont="1" applyFill="1" applyBorder="1"/>
    <xf numFmtId="14" fontId="16" fillId="0" borderId="4" xfId="0" applyNumberFormat="1" applyFont="1" applyBorder="1" applyAlignment="1">
      <alignment horizontal="center"/>
    </xf>
    <xf numFmtId="14" fontId="16" fillId="0" borderId="4" xfId="0" applyNumberFormat="1" applyFont="1" applyFill="1" applyBorder="1" applyAlignment="1">
      <alignment horizontal="left"/>
    </xf>
    <xf numFmtId="14" fontId="0" fillId="0" borderId="4" xfId="0" applyNumberFormat="1" applyFont="1" applyFill="1" applyBorder="1" applyAlignment="1">
      <alignment horizontal="center"/>
    </xf>
    <xf numFmtId="14" fontId="20" fillId="0" borderId="0" xfId="0" applyNumberFormat="1" applyFont="1" applyFill="1" applyBorder="1" applyAlignment="1">
      <alignment horizontal="center"/>
    </xf>
    <xf numFmtId="0" fontId="0" fillId="0" borderId="0" xfId="0" applyFill="1" applyAlignment="1">
      <alignment vertical="center" wrapText="1"/>
    </xf>
    <xf numFmtId="0" fontId="7" fillId="0" borderId="21" xfId="0" applyFont="1" applyBorder="1" applyAlignment="1">
      <alignment vertical="center"/>
    </xf>
    <xf numFmtId="0" fontId="8" fillId="0" borderId="5"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xf numFmtId="0" fontId="0" fillId="0" borderId="0" xfId="0" applyFont="1" applyAlignment="1">
      <alignment wrapText="1"/>
    </xf>
    <xf numFmtId="0" fontId="0" fillId="0" borderId="0" xfId="0" applyFont="1" applyBorder="1" applyAlignment="1">
      <alignment wrapText="1"/>
    </xf>
    <xf numFmtId="0" fontId="0" fillId="0" borderId="0" xfId="0" applyAlignment="1">
      <alignment horizontal="left" wrapText="1"/>
    </xf>
    <xf numFmtId="167" fontId="0" fillId="0" borderId="0" xfId="0" applyNumberFormat="1" applyAlignment="1">
      <alignment horizontal="left" vertical="center"/>
    </xf>
    <xf numFmtId="0" fontId="0" fillId="0" borderId="0" xfId="0" applyFont="1" applyAlignment="1">
      <alignment horizontal="center" vertical="center"/>
    </xf>
    <xf numFmtId="167" fontId="0" fillId="0" borderId="0" xfId="0" applyNumberFormat="1" applyFont="1" applyAlignment="1">
      <alignment horizontal="left" vertical="center"/>
    </xf>
    <xf numFmtId="0" fontId="0" fillId="0" borderId="0" xfId="0" applyFont="1" applyAlignment="1">
      <alignment horizontal="center" vertical="center" wrapText="1"/>
    </xf>
    <xf numFmtId="0" fontId="2" fillId="0" borderId="0" xfId="1" applyFont="1" applyAlignment="1">
      <alignment horizontal="center" vertical="center"/>
    </xf>
    <xf numFmtId="0" fontId="0" fillId="0" borderId="0" xfId="0" applyFont="1" applyAlignment="1">
      <alignment horizontal="left" vertical="center"/>
    </xf>
    <xf numFmtId="14" fontId="0" fillId="0" borderId="0" xfId="0" quotePrefix="1" applyNumberFormat="1" applyFont="1" applyAlignment="1">
      <alignment horizontal="left" vertical="center"/>
    </xf>
    <xf numFmtId="14" fontId="0" fillId="0" borderId="0" xfId="0" quotePrefix="1" applyNumberFormat="1" applyFont="1" applyAlignment="1">
      <alignment horizontal="center" vertical="center"/>
    </xf>
    <xf numFmtId="0" fontId="28" fillId="0" borderId="4" xfId="0" applyFont="1" applyBorder="1" applyAlignment="1">
      <alignment horizontal="center" vertical="center" wrapText="1"/>
    </xf>
    <xf numFmtId="0" fontId="21" fillId="0" borderId="11" xfId="0" applyFont="1" applyBorder="1" applyAlignment="1">
      <alignment horizontal="center" vertical="center"/>
    </xf>
    <xf numFmtId="3" fontId="21" fillId="0" borderId="4" xfId="0" applyNumberFormat="1" applyFont="1" applyBorder="1" applyAlignment="1">
      <alignment horizontal="center" vertical="center"/>
    </xf>
    <xf numFmtId="3" fontId="29" fillId="0" borderId="4" xfId="0" applyNumberFormat="1" applyFont="1" applyBorder="1" applyAlignment="1">
      <alignment horizontal="center" vertical="center"/>
    </xf>
    <xf numFmtId="0" fontId="21" fillId="0" borderId="12" xfId="0" applyFont="1" applyBorder="1" applyAlignment="1">
      <alignment horizontal="center" vertical="center"/>
    </xf>
    <xf numFmtId="3" fontId="21" fillId="0" borderId="6" xfId="0" applyNumberFormat="1" applyFont="1" applyBorder="1" applyAlignment="1">
      <alignment horizontal="center" vertical="center"/>
    </xf>
    <xf numFmtId="3" fontId="29" fillId="0" borderId="6" xfId="0" applyNumberFormat="1" applyFont="1" applyBorder="1" applyAlignment="1">
      <alignment horizontal="center" vertical="center"/>
    </xf>
    <xf numFmtId="0" fontId="7" fillId="0" borderId="4" xfId="0" applyFont="1" applyBorder="1" applyAlignment="1">
      <alignment horizontal="center" vertical="center"/>
    </xf>
    <xf numFmtId="14" fontId="0" fillId="0" borderId="4" xfId="0" applyNumberFormat="1" applyFont="1" applyBorder="1"/>
    <xf numFmtId="0" fontId="0" fillId="0" borderId="62" xfId="0" applyFont="1" applyFill="1" applyBorder="1"/>
    <xf numFmtId="0" fontId="27" fillId="9" borderId="22" xfId="0" applyFont="1" applyFill="1" applyBorder="1" applyAlignment="1">
      <alignment horizontal="left" vertical="top"/>
    </xf>
    <xf numFmtId="0" fontId="30" fillId="0" borderId="4" xfId="0" applyFont="1" applyBorder="1"/>
    <xf numFmtId="0" fontId="30" fillId="10" borderId="4" xfId="0" applyFont="1" applyFill="1" applyBorder="1" applyAlignment="1">
      <alignment vertical="top" wrapText="1"/>
    </xf>
    <xf numFmtId="43" fontId="0" fillId="0" borderId="25" xfId="0" applyNumberFormat="1" applyBorder="1" applyAlignment="1">
      <alignment vertical="center"/>
    </xf>
    <xf numFmtId="43" fontId="0" fillId="0" borderId="26" xfId="0" applyNumberFormat="1" applyBorder="1" applyAlignment="1">
      <alignment vertical="center"/>
    </xf>
    <xf numFmtId="43" fontId="0" fillId="0" borderId="27" xfId="0" applyNumberFormat="1" applyBorder="1" applyAlignment="1">
      <alignment vertical="center"/>
    </xf>
    <xf numFmtId="2" fontId="18" fillId="0" borderId="20" xfId="7" applyNumberFormat="1" applyFont="1" applyBorder="1" applyAlignment="1">
      <alignment horizontal="center" vertical="center"/>
    </xf>
    <xf numFmtId="2" fontId="18" fillId="0" borderId="51" xfId="7" applyNumberFormat="1" applyFont="1" applyBorder="1" applyAlignment="1">
      <alignment horizontal="center" vertical="center"/>
    </xf>
    <xf numFmtId="2" fontId="0" fillId="0" borderId="22" xfId="0" applyNumberFormat="1" applyBorder="1" applyAlignment="1">
      <alignment horizontal="center" vertical="center"/>
    </xf>
    <xf numFmtId="3" fontId="21" fillId="0" borderId="63" xfId="0" applyNumberFormat="1" applyFont="1" applyBorder="1" applyAlignment="1">
      <alignment horizontal="center" vertical="center" wrapText="1" readingOrder="1"/>
    </xf>
    <xf numFmtId="3" fontId="21" fillId="0" borderId="63" xfId="0" applyNumberFormat="1" applyFont="1" applyFill="1" applyBorder="1" applyAlignment="1">
      <alignment horizontal="center" wrapText="1" readingOrder="1"/>
    </xf>
    <xf numFmtId="0" fontId="23" fillId="0" borderId="63" xfId="0" applyFont="1" applyFill="1" applyBorder="1" applyAlignment="1">
      <alignment horizontal="center" vertical="center" wrapText="1" readingOrder="1"/>
    </xf>
    <xf numFmtId="0" fontId="1" fillId="3" borderId="19" xfId="0" applyFont="1" applyFill="1" applyBorder="1" applyAlignment="1">
      <alignment horizontal="center"/>
    </xf>
    <xf numFmtId="0" fontId="1" fillId="3" borderId="20" xfId="0" applyFont="1" applyFill="1" applyBorder="1" applyAlignment="1">
      <alignment horizontal="center"/>
    </xf>
    <xf numFmtId="0" fontId="5" fillId="0" borderId="0" xfId="0" applyFont="1" applyAlignment="1">
      <alignment horizontal="left" wrapText="1"/>
    </xf>
    <xf numFmtId="0" fontId="7" fillId="7" borderId="64" xfId="0" applyFont="1" applyFill="1" applyBorder="1" applyAlignment="1">
      <alignment horizontal="center" vertical="center"/>
    </xf>
    <xf numFmtId="3" fontId="21" fillId="0" borderId="65" xfId="0" applyNumberFormat="1" applyFont="1" applyBorder="1" applyAlignment="1">
      <alignment horizontal="center" vertical="center" wrapText="1" readingOrder="1"/>
    </xf>
    <xf numFmtId="3" fontId="0" fillId="0" borderId="0" xfId="0" applyNumberFormat="1"/>
    <xf numFmtId="0" fontId="0" fillId="0" borderId="4" xfId="0" applyFont="1" applyBorder="1" applyAlignment="1">
      <alignment horizontal="left" vertical="center"/>
    </xf>
    <xf numFmtId="0" fontId="0" fillId="0" borderId="4" xfId="0" applyFont="1" applyFill="1" applyBorder="1" applyAlignment="1">
      <alignment horizontal="left" vertical="center"/>
    </xf>
    <xf numFmtId="0" fontId="16" fillId="0" borderId="4" xfId="0" applyFont="1" applyFill="1" applyBorder="1" applyAlignment="1">
      <alignment horizontal="left" vertical="center"/>
    </xf>
    <xf numFmtId="0" fontId="8" fillId="0" borderId="43" xfId="0" applyFont="1" applyBorder="1" applyAlignment="1">
      <alignment horizont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xf>
    <xf numFmtId="0" fontId="8" fillId="0" borderId="18" xfId="0" applyFont="1" applyBorder="1" applyAlignment="1">
      <alignment horizontal="center" vertical="center"/>
    </xf>
    <xf numFmtId="0" fontId="16" fillId="0" borderId="47" xfId="0" applyFont="1" applyBorder="1" applyAlignment="1">
      <alignment horizontal="left" vertical="center" wrapText="1"/>
    </xf>
    <xf numFmtId="0" fontId="16" fillId="0" borderId="0" xfId="0" applyFont="1" applyAlignment="1">
      <alignment horizontal="center" vertical="center"/>
    </xf>
    <xf numFmtId="0" fontId="18" fillId="0" borderId="0" xfId="5" applyFont="1" applyAlignment="1">
      <alignment horizontal="center"/>
    </xf>
    <xf numFmtId="0" fontId="16" fillId="0" borderId="48" xfId="0" applyFont="1" applyBorder="1" applyAlignment="1">
      <alignment horizontal="left" vertical="center" wrapText="1"/>
    </xf>
    <xf numFmtId="0" fontId="16" fillId="0" borderId="49" xfId="0" applyFont="1" applyBorder="1" applyAlignment="1">
      <alignment horizontal="center" vertical="center"/>
    </xf>
    <xf numFmtId="0" fontId="18" fillId="0" borderId="49" xfId="5" applyFont="1" applyBorder="1" applyAlignment="1">
      <alignment horizontal="center"/>
    </xf>
    <xf numFmtId="0" fontId="16" fillId="0" borderId="0" xfId="0" applyFont="1" applyAlignment="1">
      <alignment horizontal="left" vertical="center" wrapText="1"/>
    </xf>
    <xf numFmtId="0" fontId="16" fillId="0" borderId="0" xfId="0" applyFont="1" applyAlignment="1">
      <alignment horizontal="left" vertical="center"/>
    </xf>
    <xf numFmtId="0" fontId="19" fillId="0" borderId="43" xfId="5" applyFont="1" applyBorder="1" applyAlignment="1">
      <alignment horizontal="center" wrapText="1"/>
    </xf>
    <xf numFmtId="1" fontId="18" fillId="0" borderId="0" xfId="6" applyNumberFormat="1" applyFont="1" applyAlignment="1">
      <alignment horizontal="center"/>
    </xf>
    <xf numFmtId="0" fontId="8" fillId="0" borderId="13" xfId="0" applyFont="1" applyBorder="1" applyAlignment="1">
      <alignment horizontal="center" vertical="center" wrapText="1"/>
    </xf>
    <xf numFmtId="0" fontId="18" fillId="0" borderId="0" xfId="5" applyFont="1" applyAlignment="1">
      <alignment horizontal="center" vertical="center"/>
    </xf>
    <xf numFmtId="0" fontId="18" fillId="0" borderId="49" xfId="5" applyFont="1" applyBorder="1" applyAlignment="1">
      <alignment horizontal="center" vertical="center"/>
    </xf>
    <xf numFmtId="0" fontId="20" fillId="0" borderId="0" xfId="0" applyFont="1" applyAlignment="1">
      <alignment vertical="top"/>
    </xf>
    <xf numFmtId="0" fontId="18" fillId="0" borderId="0" xfId="5" applyFont="1" applyAlignment="1">
      <alignment horizontal="left"/>
    </xf>
    <xf numFmtId="0" fontId="18" fillId="0" borderId="26" xfId="5" applyFont="1" applyBorder="1" applyAlignment="1">
      <alignment horizontal="left"/>
    </xf>
    <xf numFmtId="0" fontId="8" fillId="0" borderId="18" xfId="0" applyFont="1" applyBorder="1" applyAlignment="1">
      <alignment horizontal="center" vertical="center"/>
    </xf>
    <xf numFmtId="0" fontId="2" fillId="0" borderId="0" xfId="1" applyFill="1" applyBorder="1" applyAlignment="1">
      <alignment horizontal="center" vertical="center"/>
    </xf>
    <xf numFmtId="0" fontId="2" fillId="0" borderId="26" xfId="1" applyFill="1" applyBorder="1" applyAlignment="1">
      <alignment horizontal="center" vertical="center"/>
    </xf>
    <xf numFmtId="0" fontId="0" fillId="0" borderId="0" xfId="0" applyBorder="1" applyAlignment="1">
      <alignment horizontal="center"/>
    </xf>
    <xf numFmtId="0" fontId="18" fillId="0" borderId="0" xfId="5" applyFont="1" applyBorder="1" applyAlignment="1">
      <alignment horizontal="center"/>
    </xf>
    <xf numFmtId="0" fontId="2" fillId="0" borderId="49" xfId="1" applyFill="1" applyBorder="1" applyAlignment="1">
      <alignment horizontal="center" vertical="center"/>
    </xf>
    <xf numFmtId="0" fontId="2" fillId="0" borderId="27" xfId="1" applyFill="1" applyBorder="1" applyAlignment="1">
      <alignment horizontal="center" vertical="center"/>
    </xf>
    <xf numFmtId="0" fontId="16" fillId="0" borderId="0" xfId="0" applyFont="1" applyBorder="1" applyAlignment="1">
      <alignment horizontal="center" vertical="center"/>
    </xf>
    <xf numFmtId="0" fontId="18" fillId="0" borderId="0" xfId="5" applyFont="1" applyBorder="1" applyAlignment="1">
      <alignment horizontal="left"/>
    </xf>
    <xf numFmtId="0" fontId="19" fillId="0" borderId="37" xfId="5" applyFont="1" applyBorder="1" applyAlignment="1">
      <alignment horizontal="center"/>
    </xf>
    <xf numFmtId="1" fontId="18" fillId="0" borderId="15" xfId="6" applyNumberFormat="1" applyFont="1" applyBorder="1" applyAlignment="1">
      <alignment horizontal="center"/>
    </xf>
    <xf numFmtId="0" fontId="0" fillId="0" borderId="0" xfId="0" applyAlignment="1">
      <alignment horizontal="left" vertical="center" wrapText="1"/>
    </xf>
    <xf numFmtId="0" fontId="16" fillId="0" borderId="0" xfId="0" applyFont="1"/>
    <xf numFmtId="0" fontId="18" fillId="0" borderId="0" xfId="5" applyFont="1" applyAlignment="1">
      <alignment horizontal="left"/>
    </xf>
    <xf numFmtId="0" fontId="18" fillId="0" borderId="26" xfId="5" applyFont="1" applyBorder="1" applyAlignment="1">
      <alignment horizontal="left"/>
    </xf>
    <xf numFmtId="0" fontId="2" fillId="0" borderId="0" xfId="1" applyFill="1" applyBorder="1" applyAlignment="1">
      <alignment horizontal="center" vertical="center"/>
    </xf>
    <xf numFmtId="0" fontId="2" fillId="0" borderId="26" xfId="1" applyFill="1" applyBorder="1" applyAlignment="1">
      <alignment horizontal="center" vertical="center"/>
    </xf>
    <xf numFmtId="0" fontId="18" fillId="0" borderId="0" xfId="5" applyFont="1" applyAlignment="1">
      <alignment horizontal="left"/>
    </xf>
    <xf numFmtId="0" fontId="18" fillId="0" borderId="26" xfId="5" applyFont="1" applyBorder="1" applyAlignment="1">
      <alignment horizontal="left"/>
    </xf>
    <xf numFmtId="0" fontId="18" fillId="0" borderId="0" xfId="5" applyFont="1" applyBorder="1" applyAlignment="1">
      <alignment horizontal="left"/>
    </xf>
    <xf numFmtId="0" fontId="16" fillId="9" borderId="4" xfId="8" applyFont="1" applyFill="1" applyBorder="1" applyAlignment="1">
      <alignment horizontal="center" vertical="center" wrapText="1"/>
    </xf>
    <xf numFmtId="170" fontId="16" fillId="9" borderId="4" xfId="8" applyNumberFormat="1" applyFont="1" applyFill="1" applyBorder="1" applyAlignment="1">
      <alignment horizontal="center" vertical="center" wrapText="1"/>
    </xf>
    <xf numFmtId="0" fontId="16" fillId="9" borderId="0" xfId="8" applyFont="1" applyFill="1" applyBorder="1" applyAlignment="1">
      <alignment horizontal="center" vertical="center"/>
    </xf>
    <xf numFmtId="0" fontId="16" fillId="9" borderId="51" xfId="8" applyFont="1" applyFill="1" applyBorder="1" applyAlignment="1">
      <alignment horizontal="center" vertical="center" wrapText="1"/>
    </xf>
    <xf numFmtId="0" fontId="0" fillId="0" borderId="0" xfId="0" applyAlignment="1">
      <alignment horizontal="left" vertical="center" wrapText="1"/>
    </xf>
    <xf numFmtId="0" fontId="16" fillId="0" borderId="0" xfId="1" applyFont="1"/>
    <xf numFmtId="0" fontId="16" fillId="0" borderId="0" xfId="0" applyNumberFormat="1" applyFont="1"/>
    <xf numFmtId="0" fontId="0" fillId="0" borderId="0" xfId="0" applyNumberFormat="1"/>
    <xf numFmtId="0" fontId="0" fillId="0" borderId="0" xfId="0" applyNumberFormat="1" applyAlignment="1">
      <alignment horizontal="right"/>
    </xf>
    <xf numFmtId="0" fontId="7" fillId="0" borderId="0" xfId="0" applyFont="1" applyAlignment="1">
      <alignment horizontal="center"/>
    </xf>
    <xf numFmtId="167" fontId="0" fillId="0" borderId="0" xfId="0" applyNumberFormat="1" applyFill="1" applyAlignment="1">
      <alignment horizontal="right"/>
    </xf>
    <xf numFmtId="167" fontId="0" fillId="0" borderId="0" xfId="0" applyNumberFormat="1" applyFill="1" applyAlignment="1">
      <alignment horizontal="right" vertical="center"/>
    </xf>
    <xf numFmtId="0" fontId="7" fillId="0" borderId="13" xfId="0" applyFont="1" applyBorder="1" applyAlignment="1">
      <alignment vertical="center"/>
    </xf>
    <xf numFmtId="14" fontId="0" fillId="0" borderId="0" xfId="0" applyNumberFormat="1" applyBorder="1"/>
    <xf numFmtId="2" fontId="0" fillId="0" borderId="0" xfId="0" applyNumberFormat="1" applyFont="1" applyFill="1" applyBorder="1"/>
    <xf numFmtId="14" fontId="0" fillId="0" borderId="0" xfId="0" applyNumberFormat="1" applyFont="1" applyFill="1" applyBorder="1" applyAlignment="1">
      <alignment horizontal="center"/>
    </xf>
    <xf numFmtId="14" fontId="16" fillId="0" borderId="0" xfId="0" applyNumberFormat="1" applyFont="1" applyBorder="1" applyAlignment="1">
      <alignment horizontal="center"/>
    </xf>
    <xf numFmtId="2" fontId="0" fillId="0" borderId="0" xfId="0" applyNumberFormat="1"/>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26" fillId="0" borderId="13" xfId="0" applyFont="1" applyBorder="1" applyAlignment="1">
      <alignment horizontal="left" vertical="center"/>
    </xf>
    <xf numFmtId="0" fontId="26" fillId="0" borderId="15" xfId="0" applyFont="1" applyBorder="1" applyAlignment="1">
      <alignment horizontal="left" vertical="center"/>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8"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15" fillId="0" borderId="0" xfId="0" applyFont="1" applyAlignment="1">
      <alignment horizontal="center" vertical="center" wrapText="1"/>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41" xfId="0" applyFont="1" applyBorder="1" applyAlignment="1">
      <alignment horizontal="center" vertical="center"/>
    </xf>
    <xf numFmtId="0" fontId="19" fillId="0" borderId="13" xfId="5" applyFont="1" applyBorder="1" applyAlignment="1">
      <alignment horizontal="center"/>
    </xf>
    <xf numFmtId="0" fontId="19" fillId="0" borderId="15" xfId="5" applyFont="1" applyBorder="1" applyAlignment="1">
      <alignment horizontal="center"/>
    </xf>
    <xf numFmtId="0" fontId="8" fillId="0" borderId="18"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8" fillId="0" borderId="61" xfId="5" applyFont="1" applyBorder="1" applyAlignment="1">
      <alignment horizontal="left"/>
    </xf>
    <xf numFmtId="0" fontId="18" fillId="0" borderId="46" xfId="5" applyFont="1" applyBorder="1" applyAlignment="1">
      <alignment horizontal="left"/>
    </xf>
    <xf numFmtId="0" fontId="18" fillId="0" borderId="0" xfId="5" applyFont="1" applyBorder="1" applyAlignment="1">
      <alignment horizontal="left"/>
    </xf>
    <xf numFmtId="0" fontId="18" fillId="0" borderId="26" xfId="5" applyFont="1" applyBorder="1" applyAlignment="1">
      <alignment horizontal="left"/>
    </xf>
    <xf numFmtId="0" fontId="18" fillId="0" borderId="49" xfId="5" applyFont="1" applyBorder="1" applyAlignment="1">
      <alignment horizontal="left"/>
    </xf>
    <xf numFmtId="0" fontId="18" fillId="0" borderId="27" xfId="5" applyFont="1" applyBorder="1" applyAlignment="1">
      <alignment horizontal="left"/>
    </xf>
    <xf numFmtId="0" fontId="18" fillId="0" borderId="14" xfId="5" applyFont="1" applyBorder="1" applyAlignment="1">
      <alignment horizontal="left"/>
    </xf>
    <xf numFmtId="0" fontId="18" fillId="0" borderId="15" xfId="5" applyFont="1" applyBorder="1" applyAlignment="1">
      <alignment horizontal="left"/>
    </xf>
    <xf numFmtId="0" fontId="18" fillId="0" borderId="0" xfId="5" applyFont="1" applyAlignment="1">
      <alignment horizontal="left"/>
    </xf>
    <xf numFmtId="0" fontId="16" fillId="0" borderId="49" xfId="0" applyFont="1" applyBorder="1" applyAlignment="1">
      <alignment horizontal="left" vertical="center"/>
    </xf>
    <xf numFmtId="0" fontId="16" fillId="0" borderId="27"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2" fillId="0" borderId="61" xfId="1" applyFill="1" applyBorder="1" applyAlignment="1">
      <alignment horizontal="center" vertical="center"/>
    </xf>
    <xf numFmtId="0" fontId="2" fillId="0" borderId="46" xfId="1" applyFill="1" applyBorder="1" applyAlignment="1">
      <alignment horizontal="center" vertical="center"/>
    </xf>
    <xf numFmtId="0" fontId="2" fillId="0" borderId="0" xfId="1" applyFill="1" applyBorder="1" applyAlignment="1">
      <alignment horizontal="center" vertical="center"/>
    </xf>
    <xf numFmtId="0" fontId="2" fillId="0" borderId="26" xfId="1" applyFill="1" applyBorder="1" applyAlignment="1">
      <alignment horizontal="center" vertical="center"/>
    </xf>
    <xf numFmtId="0" fontId="12" fillId="6" borderId="0" xfId="0" applyFont="1" applyFill="1" applyAlignment="1">
      <alignment horizontal="center" vertical="center"/>
    </xf>
    <xf numFmtId="0" fontId="5" fillId="0" borderId="0" xfId="0" applyFont="1" applyAlignment="1">
      <alignment horizontal="left" wrapText="1"/>
    </xf>
    <xf numFmtId="166" fontId="10" fillId="0" borderId="0" xfId="3" applyNumberFormat="1" applyFont="1" applyFill="1" applyAlignment="1">
      <alignment horizontal="left" vertical="center" wrapText="1"/>
    </xf>
    <xf numFmtId="0" fontId="8"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1" xfId="0" applyFont="1" applyFill="1" applyBorder="1" applyAlignment="1">
      <alignment horizontal="center" vertical="center" wrapText="1"/>
    </xf>
    <xf numFmtId="166" fontId="10" fillId="0" borderId="0" xfId="3" applyNumberFormat="1" applyFont="1" applyAlignment="1">
      <alignment horizontal="left"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3" fillId="0" borderId="0" xfId="0" applyFont="1" applyAlignment="1">
      <alignment horizontal="left" wrapText="1"/>
    </xf>
    <xf numFmtId="166" fontId="10"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7" fillId="7" borderId="13" xfId="0" applyFont="1" applyFill="1" applyBorder="1" applyAlignment="1">
      <alignment horizontal="center"/>
    </xf>
    <xf numFmtId="0" fontId="7" fillId="7" borderId="14" xfId="0" applyFont="1" applyFill="1" applyBorder="1" applyAlignment="1">
      <alignment horizontal="center"/>
    </xf>
    <xf numFmtId="0" fontId="7" fillId="7" borderId="15" xfId="0" applyFont="1" applyFill="1" applyBorder="1" applyAlignment="1">
      <alignment horizont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34"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36" xfId="0" applyFont="1" applyFill="1" applyBorder="1" applyAlignment="1">
      <alignment horizontal="center" vertical="center" wrapText="1"/>
    </xf>
    <xf numFmtId="0" fontId="7" fillId="7" borderId="8" xfId="0" applyFont="1" applyFill="1" applyBorder="1" applyAlignment="1">
      <alignment horizontal="center" vertical="center" wrapText="1"/>
    </xf>
    <xf numFmtId="3" fontId="29" fillId="0" borderId="59" xfId="0" applyNumberFormat="1" applyFont="1" applyBorder="1" applyAlignment="1">
      <alignment horizontal="center" vertical="center"/>
    </xf>
    <xf numFmtId="3" fontId="29" fillId="0" borderId="60" xfId="0" applyNumberFormat="1" applyFont="1" applyBorder="1" applyAlignment="1">
      <alignment horizontal="center" vertical="center"/>
    </xf>
    <xf numFmtId="3" fontId="29" fillId="0" borderId="57" xfId="0" applyNumberFormat="1" applyFont="1" applyBorder="1" applyAlignment="1">
      <alignment horizontal="center" vertical="center"/>
    </xf>
    <xf numFmtId="3" fontId="29" fillId="0" borderId="58" xfId="0" applyNumberFormat="1" applyFont="1" applyBorder="1" applyAlignment="1">
      <alignment horizontal="center" vertical="center"/>
    </xf>
    <xf numFmtId="0" fontId="28" fillId="0" borderId="8"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52" xfId="0" applyFont="1" applyBorder="1" applyAlignment="1">
      <alignment horizontal="center" vertical="center" wrapText="1"/>
    </xf>
    <xf numFmtId="0" fontId="28" fillId="0" borderId="53"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2"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6" xfId="0" applyFont="1" applyBorder="1" applyAlignment="1">
      <alignment horizontal="center" vertical="center" wrapText="1"/>
    </xf>
    <xf numFmtId="0" fontId="0" fillId="0" borderId="0" xfId="0" applyAlignment="1">
      <alignment horizontal="left" vertical="center" wrapText="1"/>
    </xf>
  </cellXfs>
  <cellStyles count="9">
    <cellStyle name="Comma" xfId="2" builtinId="3"/>
    <cellStyle name="Good" xfId="8" builtinId="26"/>
    <cellStyle name="Hyperlink" xfId="1" builtinId="8"/>
    <cellStyle name="Normal" xfId="0" builtinId="0"/>
    <cellStyle name="Normal 12" xfId="4" xr:uid="{00000000-0005-0000-0000-000003000000}"/>
    <cellStyle name="Normal 2" xfId="7" xr:uid="{00000000-0005-0000-0000-000004000000}"/>
    <cellStyle name="Normal_Cancelled" xfId="5" xr:uid="{00000000-0005-0000-0000-000005000000}"/>
    <cellStyle name="Normal_Sheet1" xfId="6" xr:uid="{00000000-0005-0000-0000-000006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Custom 6">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070C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is.ercot.com/secure/data-products/grid/regional-planning?id=PG3-3516-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mis.ercot.com/secure/data-products/grid/generation?id=PG3-1411-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19"/>
  <sheetViews>
    <sheetView tabSelected="1" workbookViewId="0"/>
  </sheetViews>
  <sheetFormatPr defaultRowHeight="14.4"/>
  <cols>
    <col min="1" max="1" width="15.44140625" bestFit="1" customWidth="1"/>
    <col min="2" max="2" width="68.109375" bestFit="1" customWidth="1"/>
    <col min="3" max="3" width="11.109375" bestFit="1" customWidth="1"/>
    <col min="4" max="4" width="35.109375" style="13" customWidth="1"/>
  </cols>
  <sheetData>
    <row r="1" spans="1:4" ht="28.8">
      <c r="A1" s="69" t="s">
        <v>14</v>
      </c>
      <c r="B1" s="70" t="s">
        <v>15</v>
      </c>
      <c r="C1" s="70" t="s">
        <v>18</v>
      </c>
      <c r="D1" s="71" t="s">
        <v>44</v>
      </c>
    </row>
    <row r="2" spans="1:4">
      <c r="A2" s="274" t="s">
        <v>0</v>
      </c>
      <c r="B2" s="274"/>
      <c r="C2" s="274"/>
      <c r="D2" s="274"/>
    </row>
    <row r="3" spans="1:4">
      <c r="A3" s="3" t="s">
        <v>1</v>
      </c>
      <c r="B3" s="15" t="s">
        <v>2</v>
      </c>
      <c r="C3" s="63" t="str">
        <f>'Start Cases'!B2</f>
        <v>Final</v>
      </c>
      <c r="D3" s="13">
        <f>IF('Start Cases'!B1= "","N/A",'Start Cases'!B1)</f>
        <v>45093</v>
      </c>
    </row>
    <row r="4" spans="1:4">
      <c r="A4" s="4" t="s">
        <v>3</v>
      </c>
      <c r="B4" s="156" t="s">
        <v>163</v>
      </c>
      <c r="C4" s="63" t="str">
        <f>'RPG Projects Moved or Removed'!B2</f>
        <v>Final</v>
      </c>
      <c r="D4" s="81">
        <f>IF('RPG Projects Moved or Removed'!B1 ="","N/A",'RPG Projects Moved or Removed'!B1)</f>
        <v>45091</v>
      </c>
    </row>
    <row r="5" spans="1:4">
      <c r="A5" s="39" t="s">
        <v>3</v>
      </c>
      <c r="B5" s="16" t="s">
        <v>164</v>
      </c>
      <c r="C5" s="63" t="str">
        <f>'Recently Approved RPG Projects'!B2</f>
        <v>Final</v>
      </c>
      <c r="D5" s="81">
        <f>IF('Recently Approved RPG Projects'!B1= "","N/A",'Recently Approved RPG Projects'!B1)</f>
        <v>45224</v>
      </c>
    </row>
    <row r="6" spans="1:4">
      <c r="A6" s="4" t="s">
        <v>3</v>
      </c>
      <c r="B6" s="17" t="s">
        <v>159</v>
      </c>
      <c r="C6" s="147" t="str">
        <f>'Model Updates &amp; Corrections'!B2</f>
        <v>Final</v>
      </c>
      <c r="D6" s="81">
        <f>IF('Model Updates &amp; Corrections'!B1= "","N/A",'Model Updates &amp; Corrections'!B1)</f>
        <v>45268</v>
      </c>
    </row>
    <row r="7" spans="1:4">
      <c r="A7" s="3" t="s">
        <v>4</v>
      </c>
      <c r="B7" s="15" t="s">
        <v>5</v>
      </c>
      <c r="C7" s="147" t="str">
        <f>'Transmission &amp; Gen Outages'!B2</f>
        <v>Final</v>
      </c>
      <c r="D7" s="81">
        <f>IF('Transmission &amp; Gen Outages'!B1= "","N/A",'Transmission &amp; Gen Outages'!B1)</f>
        <v>45183</v>
      </c>
    </row>
    <row r="8" spans="1:4">
      <c r="A8" s="4" t="s">
        <v>29</v>
      </c>
      <c r="B8" s="17" t="s">
        <v>165</v>
      </c>
      <c r="C8" s="63" t="str">
        <f>'Temp. for Dynamic Ratings'!B2</f>
        <v>Final</v>
      </c>
      <c r="D8" s="266">
        <f>IF('Temp. for Dynamic Ratings'!B1 ="","N/A",'Temp. for Dynamic Ratings'!B1)</f>
        <v>45054</v>
      </c>
    </row>
    <row r="9" spans="1:4">
      <c r="A9" s="275" t="s">
        <v>6</v>
      </c>
      <c r="B9" s="275"/>
      <c r="C9" s="275"/>
      <c r="D9" s="275"/>
    </row>
    <row r="10" spans="1:4">
      <c r="A10" s="3" t="s">
        <v>7</v>
      </c>
      <c r="B10" s="16" t="s">
        <v>51</v>
      </c>
      <c r="C10" s="63" t="str">
        <f>'Gen Add. Ret. and Mothball'!B2</f>
        <v>Final</v>
      </c>
      <c r="D10" s="81">
        <f>IF('Gen Add. Ret. and Mothball'!B1= "","N/A",'Gen Add. Ret. and Mothball'!B1)</f>
        <v>45091</v>
      </c>
    </row>
    <row r="11" spans="1:4">
      <c r="A11" s="4" t="s">
        <v>8</v>
      </c>
      <c r="B11" s="17" t="s">
        <v>160</v>
      </c>
      <c r="C11" s="63" t="str">
        <f>'Renewable Generation Dispatch'!B2</f>
        <v>Final</v>
      </c>
      <c r="D11" s="13">
        <f>IF('Renewable Generation Dispatch'!B1= "","N/A",'Renewable Generation Dispatch'!B1)</f>
        <v>45086</v>
      </c>
    </row>
    <row r="12" spans="1:4">
      <c r="A12" s="3" t="s">
        <v>9</v>
      </c>
      <c r="B12" s="16" t="s">
        <v>59</v>
      </c>
      <c r="C12" s="63" t="str">
        <f>'Switchable Generation'!B2</f>
        <v>Final</v>
      </c>
      <c r="D12" s="13">
        <f>IF('Switchable Generation'!B1= "","N/A",'Switchable Generation'!B1)</f>
        <v>45022</v>
      </c>
    </row>
    <row r="13" spans="1:4">
      <c r="A13" s="4" t="s">
        <v>10</v>
      </c>
      <c r="B13" s="17" t="s">
        <v>161</v>
      </c>
      <c r="C13" s="63" t="str">
        <f>'DC Tie Modeling &amp; Dispatch'!B2</f>
        <v>Final</v>
      </c>
      <c r="D13" s="13">
        <f>IF('DC Tie Modeling &amp; Dispatch'!B1= "","N/A",'DC Tie Modeling &amp; Dispatch'!B1)</f>
        <v>45086</v>
      </c>
    </row>
    <row r="14" spans="1:4">
      <c r="A14" s="3" t="s">
        <v>11</v>
      </c>
      <c r="B14" s="15" t="s">
        <v>167</v>
      </c>
      <c r="C14" s="63" t="str">
        <f>'Reserve Requirement'!B2</f>
        <v>Final</v>
      </c>
      <c r="D14" s="13">
        <f>IF('Reserve Requirement'!B1= "","N/A",'Reserve Requirement'!B1)</f>
        <v>44930</v>
      </c>
    </row>
    <row r="15" spans="1:4">
      <c r="A15" s="4" t="s">
        <v>12</v>
      </c>
      <c r="B15" s="17" t="s">
        <v>166</v>
      </c>
      <c r="C15" s="63" t="str">
        <f>'Fuel Price Assumptions'!B2</f>
        <v>Final</v>
      </c>
      <c r="D15" s="266">
        <f>IF('Fuel Price Assumptions'!B1= "","N/A",'Fuel Price Assumptions'!B1)</f>
        <v>45021</v>
      </c>
    </row>
    <row r="16" spans="1:4">
      <c r="A16" s="274" t="s">
        <v>13</v>
      </c>
      <c r="B16" s="274"/>
      <c r="C16" s="274"/>
      <c r="D16" s="274"/>
    </row>
    <row r="17" spans="1:4" ht="86.4">
      <c r="A17" s="67">
        <v>3.3</v>
      </c>
      <c r="B17" s="68" t="s">
        <v>162</v>
      </c>
      <c r="C17" s="110" t="str">
        <f>'Reliability Case-Load Forecast'!B2</f>
        <v>Final</v>
      </c>
      <c r="D17" s="267">
        <f>IF('Reliability Case-Load Forecast'!B1= "","N/A",'Reliability Case-Load Forecast'!B1)</f>
        <v>45236</v>
      </c>
    </row>
    <row r="18" spans="1:4">
      <c r="A18" s="274" t="s">
        <v>86</v>
      </c>
      <c r="B18" s="274"/>
      <c r="C18" s="274"/>
      <c r="D18" s="274"/>
    </row>
    <row r="19" spans="1:4">
      <c r="A19" s="37" t="s">
        <v>135</v>
      </c>
      <c r="B19" s="38" t="s">
        <v>87</v>
      </c>
      <c r="C19" s="110" t="str">
        <f>'Sensitivity Analysis'!B2</f>
        <v>Final</v>
      </c>
      <c r="D19" s="266">
        <f>IF('Sensitivity Analysis'!B1 ="","N/A",'Sensitivity Analysis'!B1)</f>
        <v>45260</v>
      </c>
    </row>
  </sheetData>
  <mergeCells count="4">
    <mergeCell ref="A2:D2"/>
    <mergeCell ref="A9:D9"/>
    <mergeCell ref="A16:D16"/>
    <mergeCell ref="A18:D18"/>
  </mergeCells>
  <hyperlinks>
    <hyperlink ref="A3" location="'Start Cases'!A1" display="3.1.1" xr:uid="{00000000-0004-0000-0000-000000000000}"/>
    <hyperlink ref="A4" location="'RPG Projects Backed out'!A1" display="3.1.2" xr:uid="{00000000-0004-0000-0000-000001000000}"/>
    <hyperlink ref="A5" location="'Recently approved RPG project'!A1" display="3.1.2" xr:uid="{00000000-0004-0000-0000-000002000000}"/>
    <hyperlink ref="A6" location="'Model updates &amp; corrections'!A1" display="3.1.2" xr:uid="{00000000-0004-0000-0000-000003000000}"/>
    <hyperlink ref="A6:B6" location="'Model updates &amp; corrections'!A1" display="3.1.2" xr:uid="{00000000-0004-0000-0000-000004000000}"/>
    <hyperlink ref="A5:B5" location="'Recently approved RPG project'!A1" display="3.1.2" xr:uid="{00000000-0004-0000-0000-000005000000}"/>
    <hyperlink ref="A4:B4" location="'RPG Projects Backed out'!A1" display="3.1.2" xr:uid="{00000000-0004-0000-0000-000006000000}"/>
    <hyperlink ref="A3:B3" location="'Start Cases'!A1" display="3.1.1" xr:uid="{00000000-0004-0000-0000-000007000000}"/>
    <hyperlink ref="A7:B7" location="'Transmission &amp; Gen Outages'!A1" display="3.1.3" xr:uid="{00000000-0004-0000-0000-000008000000}"/>
    <hyperlink ref="A10:B10" location="'Gen add, ret. and mothball'!A1" display="3.2.1" xr:uid="{00000000-0004-0000-0000-000009000000}"/>
    <hyperlink ref="A11:B11" location="'Renewable Generation Dispatch'!A1" display="3.2.2" xr:uid="{00000000-0004-0000-0000-00000A000000}"/>
    <hyperlink ref="A12:B12" location="'Switchable Generation'!A1" display="3.2.3" xr:uid="{00000000-0004-0000-0000-00000B000000}"/>
    <hyperlink ref="A13:B13" location="'DC Tie modeling &amp; dispatch'!A1" display="3.2.4" xr:uid="{00000000-0004-0000-0000-00000C000000}"/>
    <hyperlink ref="A14:B14" location="'Reserve Requirement'!A1" display="3.2.5" xr:uid="{00000000-0004-0000-0000-00000D000000}"/>
    <hyperlink ref="A15:B15" location="'Fuel Price Assumptions'!A1" display="3.2.6" xr:uid="{00000000-0004-0000-0000-00000E000000}"/>
    <hyperlink ref="A17:B17" location="'Reliability case-Load Forecast'!A1" display="'Reliability case-Load Forecast'!A1" xr:uid="{00000000-0004-0000-0000-00000F000000}"/>
    <hyperlink ref="B8" location="'Temp. for Dynamic Ratings'!A1" display="Temperatures used in Dynamic Rating Calculation" xr:uid="{00000000-0004-0000-0000-000010000000}"/>
    <hyperlink ref="B12" location="'Switchable Generation'!A1" display="Switchable Generation " xr:uid="{00000000-0004-0000-0000-000011000000}"/>
    <hyperlink ref="A19:B19" location="'Sensitivity Analysis'!A1" display="5.2.2" xr:uid="{00000000-0004-0000-0000-000012000000}"/>
    <hyperlink ref="B5" location="'Recently Approved RPG Projects'!A1" display="Recently approved RPG projects" xr:uid="{00000000-0004-0000-0000-000013000000}"/>
    <hyperlink ref="A17" location="'Reliability Case-Load Forecast'!A1" display="'Reliability Case-Load Forecast'!A1" xr:uid="{00000000-0004-0000-0000-000014000000}"/>
    <hyperlink ref="B4" location="'RPG Projects Moved or Removed'!A1" display="RPG Projects Backed out for lack of approval or Moved Due to ISD Change" xr:uid="{A3FBE779-5214-4B3C-B059-07023FDFC398}"/>
    <hyperlink ref="B10" location="'Gen Add. Ret. and Mothball'!A1" display="Generation Additions, Retirements and Mothballs" xr:uid="{B7F993AA-5641-4BA0-8EC5-36ED839348A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P18"/>
  <sheetViews>
    <sheetView workbookViewId="0"/>
  </sheetViews>
  <sheetFormatPr defaultRowHeight="14.4"/>
  <cols>
    <col min="1" max="1" width="53.33203125" bestFit="1" customWidth="1"/>
    <col min="2" max="2" width="27.109375" bestFit="1" customWidth="1"/>
    <col min="3" max="3" width="14.33203125" customWidth="1"/>
    <col min="5" max="5" width="14.5546875" customWidth="1"/>
  </cols>
  <sheetData>
    <row r="1" spans="1:16">
      <c r="A1" t="s">
        <v>16</v>
      </c>
      <c r="B1" s="61">
        <v>45022</v>
      </c>
      <c r="D1" s="2" t="s">
        <v>17</v>
      </c>
    </row>
    <row r="2" spans="1:16">
      <c r="A2" t="s">
        <v>18</v>
      </c>
      <c r="B2" t="s">
        <v>237</v>
      </c>
    </row>
    <row r="3" spans="1:16" s="22" customFormat="1"/>
    <row r="4" spans="1:16" ht="15" thickBot="1">
      <c r="A4" t="s">
        <v>140</v>
      </c>
    </row>
    <row r="5" spans="1:16" s="22" customFormat="1" ht="29.4" thickBot="1">
      <c r="A5" s="118" t="s">
        <v>38</v>
      </c>
      <c r="B5" s="117" t="s">
        <v>39</v>
      </c>
      <c r="C5" s="117" t="s">
        <v>40</v>
      </c>
      <c r="D5" s="117" t="s">
        <v>41</v>
      </c>
      <c r="E5" s="117" t="s">
        <v>42</v>
      </c>
      <c r="F5" s="117" t="s">
        <v>43</v>
      </c>
      <c r="G5" s="117">
        <v>2023</v>
      </c>
      <c r="H5" s="117">
        <v>2024</v>
      </c>
      <c r="I5" s="117">
        <v>2025</v>
      </c>
      <c r="J5" s="117">
        <v>2026</v>
      </c>
      <c r="K5" s="117">
        <v>2027</v>
      </c>
      <c r="L5" s="117">
        <v>2028</v>
      </c>
      <c r="M5" s="117">
        <v>2029</v>
      </c>
      <c r="N5" s="117">
        <v>2030</v>
      </c>
      <c r="O5" s="66">
        <v>2031</v>
      </c>
      <c r="P5" s="66">
        <v>2032</v>
      </c>
    </row>
    <row r="6" spans="1:16" s="22" customFormat="1">
      <c r="A6" s="100" t="s">
        <v>239</v>
      </c>
      <c r="B6" s="73" t="s">
        <v>244</v>
      </c>
      <c r="C6" s="73" t="s">
        <v>249</v>
      </c>
      <c r="D6" s="73" t="s">
        <v>250</v>
      </c>
      <c r="E6" s="73" t="s">
        <v>251</v>
      </c>
      <c r="F6" s="73">
        <v>2017</v>
      </c>
      <c r="G6" s="73">
        <v>-54</v>
      </c>
      <c r="H6" s="73">
        <v>-54</v>
      </c>
      <c r="I6" s="73">
        <v>-54</v>
      </c>
      <c r="J6" s="73">
        <v>-54</v>
      </c>
      <c r="K6" s="73">
        <v>-54</v>
      </c>
      <c r="L6" s="73">
        <v>-54</v>
      </c>
      <c r="M6" s="73">
        <v>-54</v>
      </c>
      <c r="N6" s="73">
        <v>-54</v>
      </c>
      <c r="O6" s="73">
        <v>-54</v>
      </c>
      <c r="P6" s="101">
        <v>-54</v>
      </c>
    </row>
    <row r="7" spans="1:16" s="22" customFormat="1">
      <c r="A7" s="102" t="s">
        <v>240</v>
      </c>
      <c r="B7" s="12" t="s">
        <v>245</v>
      </c>
      <c r="C7" s="12" t="s">
        <v>249</v>
      </c>
      <c r="D7" s="12" t="s">
        <v>250</v>
      </c>
      <c r="E7" s="73" t="s">
        <v>251</v>
      </c>
      <c r="F7" s="12">
        <v>2017</v>
      </c>
      <c r="G7" s="73">
        <v>-54</v>
      </c>
      <c r="H7" s="73">
        <v>-54</v>
      </c>
      <c r="I7" s="73">
        <v>-54</v>
      </c>
      <c r="J7" s="73">
        <v>-54</v>
      </c>
      <c r="K7" s="73">
        <v>-54</v>
      </c>
      <c r="L7" s="73">
        <v>-54</v>
      </c>
      <c r="M7" s="73">
        <v>-54</v>
      </c>
      <c r="N7" s="73">
        <v>-54</v>
      </c>
      <c r="O7" s="73">
        <v>-54</v>
      </c>
      <c r="P7" s="101">
        <v>-54</v>
      </c>
    </row>
    <row r="8" spans="1:16" s="22" customFormat="1">
      <c r="A8" s="103" t="s">
        <v>241</v>
      </c>
      <c r="B8" s="114" t="s">
        <v>246</v>
      </c>
      <c r="C8" s="114" t="s">
        <v>249</v>
      </c>
      <c r="D8" s="114" t="s">
        <v>250</v>
      </c>
      <c r="E8" s="73" t="s">
        <v>251</v>
      </c>
      <c r="F8" s="12">
        <v>2017</v>
      </c>
      <c r="G8" s="73">
        <v>-54</v>
      </c>
      <c r="H8" s="73">
        <v>-54</v>
      </c>
      <c r="I8" s="73">
        <v>-54</v>
      </c>
      <c r="J8" s="73">
        <v>-54</v>
      </c>
      <c r="K8" s="73">
        <v>-54</v>
      </c>
      <c r="L8" s="73">
        <v>-54</v>
      </c>
      <c r="M8" s="73">
        <v>-54</v>
      </c>
      <c r="N8" s="73">
        <v>-54</v>
      </c>
      <c r="O8" s="73">
        <v>-54</v>
      </c>
      <c r="P8" s="101">
        <v>-54</v>
      </c>
    </row>
    <row r="9" spans="1:16" s="22" customFormat="1">
      <c r="A9" s="103" t="s">
        <v>242</v>
      </c>
      <c r="B9" s="114" t="s">
        <v>247</v>
      </c>
      <c r="C9" s="114" t="s">
        <v>249</v>
      </c>
      <c r="D9" s="114" t="s">
        <v>252</v>
      </c>
      <c r="E9" s="73" t="s">
        <v>251</v>
      </c>
      <c r="F9" s="12">
        <v>2017</v>
      </c>
      <c r="G9" s="12">
        <v>-190</v>
      </c>
      <c r="H9" s="12">
        <v>-190</v>
      </c>
      <c r="I9" s="12">
        <v>-190</v>
      </c>
      <c r="J9" s="12">
        <v>-190</v>
      </c>
      <c r="K9" s="12">
        <v>-190</v>
      </c>
      <c r="L9" s="12">
        <v>-190</v>
      </c>
      <c r="M9" s="12">
        <v>-190</v>
      </c>
      <c r="N9" s="12">
        <v>-190</v>
      </c>
      <c r="O9" s="12">
        <v>-190</v>
      </c>
      <c r="P9" s="36">
        <v>-190</v>
      </c>
    </row>
    <row r="10" spans="1:16" s="22" customFormat="1" ht="15" thickBot="1">
      <c r="A10" s="103" t="s">
        <v>243</v>
      </c>
      <c r="B10" s="114" t="s">
        <v>248</v>
      </c>
      <c r="C10" s="114" t="s">
        <v>249</v>
      </c>
      <c r="D10" s="114" t="s">
        <v>252</v>
      </c>
      <c r="E10" s="73" t="s">
        <v>251</v>
      </c>
      <c r="F10" s="12">
        <v>2017</v>
      </c>
      <c r="G10" s="12">
        <v>-190</v>
      </c>
      <c r="H10" s="12">
        <v>-190</v>
      </c>
      <c r="I10" s="12">
        <v>-190</v>
      </c>
      <c r="J10" s="12">
        <v>-190</v>
      </c>
      <c r="K10" s="12">
        <v>-190</v>
      </c>
      <c r="L10" s="12">
        <v>-190</v>
      </c>
      <c r="M10" s="12">
        <v>-190</v>
      </c>
      <c r="N10" s="12">
        <v>-190</v>
      </c>
      <c r="O10" s="12">
        <v>-190</v>
      </c>
      <c r="P10" s="36">
        <v>-190</v>
      </c>
    </row>
    <row r="11" spans="1:16" s="22" customFormat="1" ht="15" thickBot="1">
      <c r="A11" s="74" t="s">
        <v>116</v>
      </c>
      <c r="B11" s="75" t="s">
        <v>117</v>
      </c>
      <c r="C11" s="75"/>
      <c r="D11" s="75"/>
      <c r="E11" s="75"/>
      <c r="F11" s="75"/>
      <c r="G11" s="75">
        <f>SUM(G6:G10)</f>
        <v>-542</v>
      </c>
      <c r="H11" s="75">
        <f t="shared" ref="H11:P11" si="0">SUM(H6:H10)</f>
        <v>-542</v>
      </c>
      <c r="I11" s="75">
        <f t="shared" si="0"/>
        <v>-542</v>
      </c>
      <c r="J11" s="75">
        <f t="shared" si="0"/>
        <v>-542</v>
      </c>
      <c r="K11" s="75">
        <f t="shared" si="0"/>
        <v>-542</v>
      </c>
      <c r="L11" s="75">
        <f t="shared" si="0"/>
        <v>-542</v>
      </c>
      <c r="M11" s="75">
        <f t="shared" si="0"/>
        <v>-542</v>
      </c>
      <c r="N11" s="75">
        <f t="shared" si="0"/>
        <v>-542</v>
      </c>
      <c r="O11" s="75">
        <f t="shared" si="0"/>
        <v>-542</v>
      </c>
      <c r="P11" s="76">
        <f t="shared" si="0"/>
        <v>-542</v>
      </c>
    </row>
    <row r="12" spans="1:16" s="22" customFormat="1"/>
    <row r="13" spans="1:16" s="22" customFormat="1"/>
    <row r="14" spans="1:16" s="22" customFormat="1"/>
    <row r="15" spans="1:16" s="22" customFormat="1" ht="15" customHeight="1">
      <c r="A15" s="104"/>
      <c r="B15" s="104"/>
      <c r="C15" s="104"/>
      <c r="D15" s="104"/>
    </row>
    <row r="16" spans="1:16" s="22" customFormat="1">
      <c r="A16" s="104"/>
      <c r="B16" s="104"/>
      <c r="C16" s="104"/>
      <c r="D16" s="104"/>
    </row>
    <row r="17" spans="1:4" s="22" customFormat="1" ht="13.5" customHeight="1">
      <c r="A17" s="104"/>
      <c r="B17" s="104"/>
      <c r="C17" s="104"/>
      <c r="D17" s="104"/>
    </row>
    <row r="18" spans="1:4" ht="11.25" customHeight="1">
      <c r="A18" s="104"/>
      <c r="B18" s="104"/>
      <c r="C18" s="104"/>
      <c r="D18" s="104"/>
    </row>
  </sheetData>
  <hyperlinks>
    <hyperlink ref="D1" location="Index!A1" display="Back" xr:uid="{00000000-0004-0000-09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D19"/>
  <sheetViews>
    <sheetView workbookViewId="0"/>
  </sheetViews>
  <sheetFormatPr defaultRowHeight="14.4"/>
  <cols>
    <col min="1" max="1" width="17.88671875" bestFit="1" customWidth="1"/>
    <col min="2" max="2" width="28" customWidth="1"/>
    <col min="3" max="3" width="23.33203125" bestFit="1" customWidth="1"/>
  </cols>
  <sheetData>
    <row r="1" spans="1:4">
      <c r="A1" t="s">
        <v>16</v>
      </c>
      <c r="B1" s="61">
        <v>45086</v>
      </c>
      <c r="C1" s="13"/>
      <c r="D1" s="2" t="s">
        <v>17</v>
      </c>
    </row>
    <row r="2" spans="1:4">
      <c r="A2" t="s">
        <v>18</v>
      </c>
      <c r="B2" s="23" t="s">
        <v>237</v>
      </c>
    </row>
    <row r="4" spans="1:4" s="22" customFormat="1" ht="15" thickBot="1">
      <c r="A4" s="45" t="s">
        <v>89</v>
      </c>
    </row>
    <row r="5" spans="1:4">
      <c r="A5" s="319" t="s">
        <v>138</v>
      </c>
      <c r="B5" s="320"/>
      <c r="C5" s="321"/>
    </row>
    <row r="6" spans="1:4">
      <c r="A6" s="46" t="s">
        <v>45</v>
      </c>
      <c r="B6" s="12">
        <v>600</v>
      </c>
      <c r="C6" s="36" t="s">
        <v>238</v>
      </c>
    </row>
    <row r="7" spans="1:4">
      <c r="A7" s="46" t="s">
        <v>46</v>
      </c>
      <c r="B7" s="12">
        <v>220</v>
      </c>
      <c r="C7" s="36" t="s">
        <v>238</v>
      </c>
    </row>
    <row r="8" spans="1:4">
      <c r="A8" s="46" t="s">
        <v>47</v>
      </c>
      <c r="B8" s="12">
        <v>0</v>
      </c>
      <c r="C8" s="36"/>
    </row>
    <row r="9" spans="1:4">
      <c r="A9" s="46" t="s">
        <v>48</v>
      </c>
      <c r="B9" s="12">
        <v>0</v>
      </c>
      <c r="C9" s="36"/>
    </row>
    <row r="10" spans="1:4" ht="15" thickBot="1"/>
    <row r="11" spans="1:4" ht="15" customHeight="1">
      <c r="A11" s="319" t="s">
        <v>139</v>
      </c>
      <c r="B11" s="320"/>
      <c r="C11" s="321"/>
      <c r="D11" s="25"/>
    </row>
    <row r="12" spans="1:4">
      <c r="A12" s="46" t="s">
        <v>45</v>
      </c>
      <c r="B12" s="12">
        <v>0</v>
      </c>
      <c r="C12" s="36"/>
      <c r="D12" s="25"/>
    </row>
    <row r="13" spans="1:4">
      <c r="A13" s="46" t="s">
        <v>46</v>
      </c>
      <c r="B13" s="12">
        <v>0</v>
      </c>
      <c r="C13" s="36"/>
      <c r="D13" s="25"/>
    </row>
    <row r="14" spans="1:4">
      <c r="A14" s="46" t="s">
        <v>47</v>
      </c>
      <c r="B14" s="12">
        <v>0</v>
      </c>
      <c r="C14" s="36"/>
    </row>
    <row r="15" spans="1:4">
      <c r="A15" s="46" t="s">
        <v>48</v>
      </c>
      <c r="B15" s="12">
        <v>0</v>
      </c>
      <c r="C15" s="36"/>
    </row>
    <row r="16" spans="1:4" s="22" customFormat="1">
      <c r="A16" s="115"/>
      <c r="B16" s="24"/>
      <c r="C16" s="24"/>
    </row>
    <row r="17" spans="1:3">
      <c r="A17" s="322" t="s">
        <v>49</v>
      </c>
      <c r="B17" s="322"/>
      <c r="C17" s="322"/>
    </row>
    <row r="18" spans="1:3">
      <c r="A18" s="322"/>
      <c r="B18" s="322"/>
      <c r="C18" s="322"/>
    </row>
    <row r="19" spans="1:3">
      <c r="A19" s="322"/>
      <c r="B19" s="322"/>
      <c r="C19" s="322"/>
    </row>
  </sheetData>
  <mergeCells count="3">
    <mergeCell ref="A5:C5"/>
    <mergeCell ref="A17:C19"/>
    <mergeCell ref="A11:C11"/>
  </mergeCells>
  <hyperlinks>
    <hyperlink ref="D1" location="Index!A1" display="Back" xr:uid="{00000000-0004-0000-0A00-000000000000}"/>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G10"/>
  <sheetViews>
    <sheetView workbookViewId="0"/>
  </sheetViews>
  <sheetFormatPr defaultRowHeight="14.4"/>
  <cols>
    <col min="1" max="1" width="18.109375" customWidth="1"/>
    <col min="2" max="2" width="32.88671875" customWidth="1"/>
    <col min="3" max="3" width="23.33203125" bestFit="1" customWidth="1"/>
  </cols>
  <sheetData>
    <row r="1" spans="1:7">
      <c r="A1" t="s">
        <v>16</v>
      </c>
      <c r="B1" s="61">
        <v>44930</v>
      </c>
      <c r="D1" s="2" t="s">
        <v>17</v>
      </c>
    </row>
    <row r="2" spans="1:7">
      <c r="A2" t="s">
        <v>18</v>
      </c>
      <c r="B2" s="23" t="s">
        <v>237</v>
      </c>
    </row>
    <row r="4" spans="1:7" s="22" customFormat="1"/>
    <row r="5" spans="1:7" ht="15" customHeight="1">
      <c r="A5" s="50" t="s">
        <v>90</v>
      </c>
      <c r="B5" s="12" t="s">
        <v>255</v>
      </c>
      <c r="C5" s="22"/>
      <c r="D5" s="22"/>
      <c r="E5" s="22"/>
      <c r="F5" s="22"/>
      <c r="G5" s="22"/>
    </row>
    <row r="6" spans="1:7" ht="7.5" customHeight="1">
      <c r="A6" s="323" t="s">
        <v>112</v>
      </c>
      <c r="B6" s="324"/>
      <c r="C6" s="325"/>
      <c r="D6" s="325"/>
      <c r="E6" s="325"/>
      <c r="F6" s="325"/>
      <c r="G6" s="325"/>
    </row>
    <row r="7" spans="1:7" ht="7.5" customHeight="1">
      <c r="A7" s="324"/>
      <c r="B7" s="324"/>
      <c r="C7" s="325"/>
      <c r="D7" s="325"/>
      <c r="E7" s="325"/>
      <c r="F7" s="325"/>
      <c r="G7" s="325"/>
    </row>
    <row r="8" spans="1:7" s="22" customFormat="1" ht="7.5" customHeight="1">
      <c r="A8" s="324"/>
      <c r="B8" s="324"/>
      <c r="C8" s="325"/>
      <c r="D8" s="325"/>
      <c r="E8" s="325"/>
      <c r="F8" s="325"/>
      <c r="G8" s="325"/>
    </row>
    <row r="9" spans="1:7" s="22" customFormat="1" ht="7.5" customHeight="1">
      <c r="A9" s="324"/>
      <c r="B9" s="324"/>
      <c r="C9" s="325"/>
      <c r="D9" s="325"/>
      <c r="E9" s="325"/>
      <c r="F9" s="325"/>
      <c r="G9" s="325"/>
    </row>
    <row r="10" spans="1:7">
      <c r="C10" s="22"/>
      <c r="D10" s="22"/>
      <c r="E10" s="22"/>
      <c r="F10" s="22"/>
      <c r="G10" s="22"/>
    </row>
  </sheetData>
  <mergeCells count="1">
    <mergeCell ref="A6:G9"/>
  </mergeCells>
  <hyperlinks>
    <hyperlink ref="D1" location="Index!A1" display="Back" xr:uid="{00000000-0004-0000-0B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N22"/>
  <sheetViews>
    <sheetView workbookViewId="0"/>
  </sheetViews>
  <sheetFormatPr defaultRowHeight="14.4"/>
  <cols>
    <col min="1" max="1" width="18.109375" customWidth="1"/>
    <col min="2" max="2" width="25.33203125" customWidth="1"/>
    <col min="3" max="13" width="8.6640625" customWidth="1"/>
  </cols>
  <sheetData>
    <row r="1" spans="1:14">
      <c r="A1" t="s">
        <v>16</v>
      </c>
      <c r="B1" s="61">
        <v>45021</v>
      </c>
      <c r="C1" s="11"/>
      <c r="D1" s="2" t="s">
        <v>17</v>
      </c>
    </row>
    <row r="2" spans="1:14">
      <c r="A2" t="s">
        <v>18</v>
      </c>
      <c r="B2" s="23" t="s">
        <v>237</v>
      </c>
    </row>
    <row r="3" spans="1:14" ht="15.75" customHeight="1">
      <c r="A3" t="s">
        <v>58</v>
      </c>
      <c r="B3" s="21"/>
      <c r="C3" s="21"/>
      <c r="D3" s="21"/>
      <c r="E3" s="21"/>
      <c r="F3" s="21"/>
      <c r="G3" s="21"/>
      <c r="H3" s="21"/>
      <c r="I3" s="21"/>
      <c r="J3" s="21"/>
      <c r="K3" s="21"/>
      <c r="L3" s="21"/>
      <c r="M3" s="21"/>
    </row>
    <row r="4" spans="1:14" s="19" customFormat="1" ht="15" thickBot="1">
      <c r="B4" s="20"/>
      <c r="C4" s="20"/>
      <c r="D4" s="20"/>
      <c r="E4" s="20"/>
      <c r="F4" s="20"/>
      <c r="G4" s="20"/>
      <c r="H4" s="20"/>
      <c r="I4" s="20"/>
      <c r="J4" s="20"/>
      <c r="K4" s="20"/>
      <c r="L4" s="20"/>
      <c r="M4" s="20"/>
    </row>
    <row r="5" spans="1:14" ht="15" thickBot="1">
      <c r="B5" s="326" t="s">
        <v>85</v>
      </c>
      <c r="C5" s="327"/>
      <c r="D5" s="327"/>
      <c r="E5" s="327"/>
      <c r="F5" s="327"/>
      <c r="G5" s="327"/>
      <c r="H5" s="327"/>
      <c r="I5" s="327"/>
      <c r="J5" s="327"/>
      <c r="K5" s="327"/>
      <c r="L5" s="327"/>
      <c r="M5" s="328"/>
    </row>
    <row r="6" spans="1:14">
      <c r="A6" s="30" t="s">
        <v>70</v>
      </c>
      <c r="B6" s="31" t="s">
        <v>73</v>
      </c>
      <c r="C6" s="31" t="s">
        <v>74</v>
      </c>
      <c r="D6" s="31" t="s">
        <v>75</v>
      </c>
      <c r="E6" s="31" t="s">
        <v>76</v>
      </c>
      <c r="F6" s="31" t="s">
        <v>77</v>
      </c>
      <c r="G6" s="31" t="s">
        <v>78</v>
      </c>
      <c r="H6" s="31" t="s">
        <v>79</v>
      </c>
      <c r="I6" s="31" t="s">
        <v>80</v>
      </c>
      <c r="J6" s="31" t="s">
        <v>81</v>
      </c>
      <c r="K6" s="31" t="s">
        <v>82</v>
      </c>
      <c r="L6" s="31" t="s">
        <v>83</v>
      </c>
      <c r="M6" s="34" t="s">
        <v>84</v>
      </c>
      <c r="N6" s="35" t="s">
        <v>60</v>
      </c>
    </row>
    <row r="7" spans="1:14">
      <c r="A7" s="32">
        <v>2023</v>
      </c>
      <c r="B7" s="201">
        <v>5.702368627176134</v>
      </c>
      <c r="C7" s="201">
        <v>5.4820600839574292</v>
      </c>
      <c r="D7" s="201">
        <v>5.1283684921896802</v>
      </c>
      <c r="E7" s="201">
        <v>5.2785148615758217</v>
      </c>
      <c r="F7" s="201">
        <v>5.4208479797735567</v>
      </c>
      <c r="G7" s="201">
        <v>5.5118671381021915</v>
      </c>
      <c r="H7" s="201">
        <v>5.3496909871878993</v>
      </c>
      <c r="I7" s="201">
        <v>5.4270265123286752</v>
      </c>
      <c r="J7" s="201">
        <v>5.4187127981409988</v>
      </c>
      <c r="K7" s="201">
        <v>5.6084330672143414</v>
      </c>
      <c r="L7" s="201">
        <v>5.6072004670824533</v>
      </c>
      <c r="M7" s="201">
        <v>5.8738689852708168</v>
      </c>
      <c r="N7" s="198">
        <f>AVERAGE(B7:M7)</f>
        <v>5.4840799999999996</v>
      </c>
    </row>
    <row r="8" spans="1:14">
      <c r="A8" s="32">
        <v>2024</v>
      </c>
      <c r="B8" s="202">
        <v>4.5171552526253755</v>
      </c>
      <c r="C8" s="202">
        <v>4.3426369150251221</v>
      </c>
      <c r="D8" s="202">
        <v>4.062458635432856</v>
      </c>
      <c r="E8" s="202">
        <v>4.1813977124162234</v>
      </c>
      <c r="F8" s="202">
        <v>4.2941474896623566</v>
      </c>
      <c r="G8" s="202">
        <v>4.3662486981276079</v>
      </c>
      <c r="H8" s="202">
        <v>4.2377801791928995</v>
      </c>
      <c r="I8" s="202">
        <v>4.2990418401699442</v>
      </c>
      <c r="J8" s="202">
        <v>4.2924560965663625</v>
      </c>
      <c r="K8" s="202">
        <v>4.4427438043602629</v>
      </c>
      <c r="L8" s="202">
        <v>4.4417673949900207</v>
      </c>
      <c r="M8" s="202">
        <v>4.6530099814309667</v>
      </c>
      <c r="N8" s="199">
        <f>AVERAGE(B8:M8)</f>
        <v>4.3442370000000006</v>
      </c>
    </row>
    <row r="9" spans="1:14">
      <c r="A9" s="32">
        <v>2025</v>
      </c>
      <c r="B9" s="202">
        <v>3.9547969852397253</v>
      </c>
      <c r="C9" s="202">
        <v>3.8020051158415251</v>
      </c>
      <c r="D9" s="202">
        <v>3.5567073225418269</v>
      </c>
      <c r="E9" s="202">
        <v>3.6608392101513201</v>
      </c>
      <c r="F9" s="202">
        <v>3.7595523280766554</v>
      </c>
      <c r="G9" s="202">
        <v>3.8226773760157959</v>
      </c>
      <c r="H9" s="202">
        <v>3.7102024038337111</v>
      </c>
      <c r="I9" s="202">
        <v>3.7638373618090832</v>
      </c>
      <c r="J9" s="202">
        <v>3.7580715031010241</v>
      </c>
      <c r="K9" s="202">
        <v>3.8896493082598047</v>
      </c>
      <c r="L9" s="202">
        <v>3.8887944558985654</v>
      </c>
      <c r="M9" s="202">
        <v>4.0737386292309621</v>
      </c>
      <c r="N9" s="199">
        <f t="shared" ref="N9:N12" si="0">AVERAGE(B9:M9)</f>
        <v>3.8034059999999994</v>
      </c>
    </row>
    <row r="10" spans="1:14">
      <c r="A10" s="32">
        <v>2026</v>
      </c>
      <c r="B10" s="202">
        <v>3.5483313409429766</v>
      </c>
      <c r="C10" s="202">
        <v>3.4112430957434481</v>
      </c>
      <c r="D10" s="202">
        <v>3.191156489255679</v>
      </c>
      <c r="E10" s="202">
        <v>3.2845859223657374</v>
      </c>
      <c r="F10" s="202">
        <v>3.3731535154442063</v>
      </c>
      <c r="G10" s="202">
        <v>3.4297907048718712</v>
      </c>
      <c r="H10" s="202">
        <v>3.3288756717222774</v>
      </c>
      <c r="I10" s="202">
        <v>3.3769981425000375</v>
      </c>
      <c r="J10" s="202">
        <v>3.371824886518096</v>
      </c>
      <c r="K10" s="202">
        <v>3.4898794039964667</v>
      </c>
      <c r="L10" s="202">
        <v>3.4891124115474015</v>
      </c>
      <c r="M10" s="202">
        <v>3.6550484150918048</v>
      </c>
      <c r="N10" s="199">
        <f t="shared" si="0"/>
        <v>3.4125000000000001</v>
      </c>
    </row>
    <row r="11" spans="1:14">
      <c r="A11" s="32">
        <v>2027</v>
      </c>
      <c r="B11" s="202">
        <v>3.3736910507252249</v>
      </c>
      <c r="C11" s="202">
        <v>3.2433499575322857</v>
      </c>
      <c r="D11" s="202">
        <v>3.0340954817383348</v>
      </c>
      <c r="E11" s="202">
        <v>3.1229265440240708</v>
      </c>
      <c r="F11" s="202">
        <v>3.2071350542906729</v>
      </c>
      <c r="G11" s="202">
        <v>3.2609846981797816</v>
      </c>
      <c r="H11" s="202">
        <v>3.1650364589914011</v>
      </c>
      <c r="I11" s="202">
        <v>3.2107904580975188</v>
      </c>
      <c r="J11" s="202">
        <v>3.2058718172682359</v>
      </c>
      <c r="K11" s="202">
        <v>3.3181159768028468</v>
      </c>
      <c r="L11" s="202">
        <v>3.3173867338678575</v>
      </c>
      <c r="M11" s="202">
        <v>3.4751557684817698</v>
      </c>
      <c r="N11" s="199">
        <f t="shared" si="0"/>
        <v>3.244545</v>
      </c>
    </row>
    <row r="12" spans="1:14">
      <c r="A12" s="32">
        <v>2028</v>
      </c>
      <c r="B12" s="202">
        <v>3.3824358028357979</v>
      </c>
      <c r="C12" s="202">
        <v>3.2517568599308802</v>
      </c>
      <c r="D12" s="202">
        <v>3.0419599875477532</v>
      </c>
      <c r="E12" s="202">
        <v>3.1310213037624139</v>
      </c>
      <c r="F12" s="202">
        <v>3.2154480861045589</v>
      </c>
      <c r="G12" s="202">
        <v>3.2694373105835832</v>
      </c>
      <c r="H12" s="202">
        <v>3.1732403694380484</v>
      </c>
      <c r="I12" s="202">
        <v>3.2191129648750794</v>
      </c>
      <c r="J12" s="202">
        <v>3.2141815747175011</v>
      </c>
      <c r="K12" s="202">
        <v>3.3267166759347475</v>
      </c>
      <c r="L12" s="202">
        <v>3.3259855427707476</v>
      </c>
      <c r="M12" s="202">
        <v>3.4841635214988895</v>
      </c>
      <c r="N12" s="199">
        <f t="shared" si="0"/>
        <v>3.252955</v>
      </c>
    </row>
    <row r="13" spans="1:14" ht="15" thickBot="1">
      <c r="A13" s="33">
        <v>2029</v>
      </c>
      <c r="B13" s="203">
        <v>3.4833435874458525</v>
      </c>
      <c r="C13" s="203">
        <v>3.3487661159679272</v>
      </c>
      <c r="D13" s="203">
        <v>3.1327103997088717</v>
      </c>
      <c r="E13" s="203">
        <v>3.224428671040358</v>
      </c>
      <c r="F13" s="203">
        <v>3.3113741470294773</v>
      </c>
      <c r="G13" s="203">
        <v>3.3669740252954634</v>
      </c>
      <c r="H13" s="203">
        <v>3.2679072528262649</v>
      </c>
      <c r="I13" s="203">
        <v>3.3151483596703661</v>
      </c>
      <c r="J13" s="203">
        <v>3.3100698519664826</v>
      </c>
      <c r="K13" s="203">
        <v>3.4259621987950659</v>
      </c>
      <c r="L13" s="203">
        <v>3.4252092538267531</v>
      </c>
      <c r="M13" s="203">
        <v>3.5881061364271196</v>
      </c>
      <c r="N13" s="200">
        <f>AVERAGE(B13:M13)</f>
        <v>3.35</v>
      </c>
    </row>
    <row r="14" spans="1:14">
      <c r="B14" s="22"/>
      <c r="C14" s="22"/>
      <c r="D14" s="19"/>
      <c r="E14" s="19"/>
      <c r="F14" s="19"/>
      <c r="G14" s="19"/>
      <c r="H14" s="19"/>
      <c r="I14" s="19"/>
      <c r="J14" s="19"/>
      <c r="K14" s="19"/>
      <c r="L14" s="19"/>
      <c r="M14" s="19"/>
    </row>
    <row r="15" spans="1:14">
      <c r="B15" s="22"/>
      <c r="C15" s="22"/>
    </row>
    <row r="16" spans="1:14">
      <c r="B16" s="22"/>
      <c r="C16" s="22"/>
    </row>
    <row r="17" spans="2:3">
      <c r="B17" s="22"/>
      <c r="C17" s="22"/>
    </row>
    <row r="18" spans="2:3">
      <c r="B18" s="22"/>
      <c r="C18" s="22"/>
    </row>
    <row r="19" spans="2:3">
      <c r="B19" s="22"/>
      <c r="C19" s="22"/>
    </row>
    <row r="20" spans="2:3">
      <c r="B20" s="22"/>
      <c r="C20" s="22"/>
    </row>
    <row r="21" spans="2:3">
      <c r="B21" s="22"/>
      <c r="C21" s="22"/>
    </row>
    <row r="22" spans="2:3">
      <c r="B22" s="22"/>
      <c r="C22" s="22"/>
    </row>
  </sheetData>
  <mergeCells count="1">
    <mergeCell ref="B5:M5"/>
  </mergeCells>
  <hyperlinks>
    <hyperlink ref="D1" location="Index!A1" display="Back"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K49"/>
  <sheetViews>
    <sheetView workbookViewId="0"/>
  </sheetViews>
  <sheetFormatPr defaultRowHeight="14.4"/>
  <cols>
    <col min="1" max="1" width="17.33203125" bestFit="1" customWidth="1"/>
    <col min="2" max="2" width="28.33203125" customWidth="1"/>
    <col min="3" max="3" width="14.6640625" customWidth="1"/>
    <col min="4" max="4" width="14" customWidth="1"/>
    <col min="5" max="5" width="14.88671875" customWidth="1"/>
    <col min="6" max="6" width="15.44140625" customWidth="1"/>
    <col min="7" max="7" width="16.44140625" customWidth="1"/>
    <col min="8" max="8" width="14.44140625" customWidth="1"/>
    <col min="9" max="9" width="16.6640625" customWidth="1"/>
    <col min="10" max="10" width="31.44140625" customWidth="1"/>
  </cols>
  <sheetData>
    <row r="1" spans="1:11">
      <c r="A1" s="63" t="s">
        <v>113</v>
      </c>
      <c r="B1" s="61">
        <v>45236</v>
      </c>
      <c r="C1" s="2" t="s">
        <v>17</v>
      </c>
    </row>
    <row r="2" spans="1:11">
      <c r="A2" t="s">
        <v>18</v>
      </c>
      <c r="B2" s="23" t="s">
        <v>237</v>
      </c>
    </row>
    <row r="3" spans="1:11" s="22" customFormat="1">
      <c r="B3" s="23"/>
    </row>
    <row r="4" spans="1:11" s="22" customFormat="1" ht="15" thickBot="1">
      <c r="B4" s="23"/>
    </row>
    <row r="5" spans="1:11" s="22" customFormat="1">
      <c r="A5" s="335" t="s">
        <v>595</v>
      </c>
      <c r="B5" s="330"/>
      <c r="C5" s="330"/>
      <c r="D5" s="330"/>
      <c r="E5" s="330"/>
      <c r="F5" s="330"/>
      <c r="G5" s="330"/>
      <c r="H5" s="330"/>
      <c r="I5" s="330"/>
      <c r="J5" s="331"/>
    </row>
    <row r="6" spans="1:11" s="22" customFormat="1" ht="15.6">
      <c r="A6" s="84" t="s">
        <v>70</v>
      </c>
      <c r="B6" s="84" t="s">
        <v>21</v>
      </c>
      <c r="C6" s="84" t="s">
        <v>22</v>
      </c>
      <c r="D6" s="84" t="s">
        <v>23</v>
      </c>
      <c r="E6" s="84" t="s">
        <v>25</v>
      </c>
      <c r="F6" s="84" t="s">
        <v>24</v>
      </c>
      <c r="G6" s="84" t="s">
        <v>26</v>
      </c>
      <c r="H6" s="84" t="s">
        <v>27</v>
      </c>
      <c r="I6" s="84" t="s">
        <v>28</v>
      </c>
      <c r="J6" s="84" t="s">
        <v>71</v>
      </c>
    </row>
    <row r="7" spans="1:11" s="22" customFormat="1">
      <c r="A7" s="85">
        <v>2025</v>
      </c>
      <c r="B7" s="86">
        <v>25429.23000000001</v>
      </c>
      <c r="C7" s="86">
        <v>3364.0100000000016</v>
      </c>
      <c r="D7" s="86">
        <v>11564.14</v>
      </c>
      <c r="E7" s="86">
        <v>4795.1000000000013</v>
      </c>
      <c r="F7" s="86">
        <v>31514.749999999996</v>
      </c>
      <c r="G7" s="86">
        <v>17208.379999999994</v>
      </c>
      <c r="H7" s="86">
        <v>7916.0600000000049</v>
      </c>
      <c r="I7" s="86">
        <v>2845.9300000000017</v>
      </c>
      <c r="J7" s="90">
        <f>SUM(B7:I7)</f>
        <v>104637.60000000002</v>
      </c>
      <c r="K7" s="212"/>
    </row>
    <row r="8" spans="1:11" s="22" customFormat="1">
      <c r="A8" s="85">
        <v>2026</v>
      </c>
      <c r="B8" s="86">
        <v>25632.47</v>
      </c>
      <c r="C8" s="86">
        <v>3425.4100000000039</v>
      </c>
      <c r="D8" s="86">
        <v>12890.219999999994</v>
      </c>
      <c r="E8" s="86">
        <v>4821.96</v>
      </c>
      <c r="F8" s="86">
        <v>32249.949999999979</v>
      </c>
      <c r="G8" s="86">
        <v>17533.700000000012</v>
      </c>
      <c r="H8" s="86">
        <v>8020.4300000000076</v>
      </c>
      <c r="I8" s="86">
        <v>2884.3199999999988</v>
      </c>
      <c r="J8" s="90">
        <f>SUM(B8:I8)</f>
        <v>107458.45999999999</v>
      </c>
      <c r="K8" s="212"/>
    </row>
    <row r="9" spans="1:11" s="22" customFormat="1">
      <c r="A9" s="85">
        <v>2028</v>
      </c>
      <c r="B9" s="86">
        <v>25919.839999999997</v>
      </c>
      <c r="C9" s="86">
        <v>3509.8300000000004</v>
      </c>
      <c r="D9" s="86">
        <v>13329.269999999988</v>
      </c>
      <c r="E9" s="86">
        <v>4882.3800000000019</v>
      </c>
      <c r="F9" s="86">
        <v>33492.889999999941</v>
      </c>
      <c r="G9" s="86">
        <v>18182.660000000003</v>
      </c>
      <c r="H9" s="86">
        <v>8230.9399999999914</v>
      </c>
      <c r="I9" s="86">
        <v>2965.8450000000021</v>
      </c>
      <c r="J9" s="90">
        <f t="shared" ref="J9:J10" si="0">SUM(B9:I9)</f>
        <v>110513.65499999993</v>
      </c>
      <c r="K9" s="212"/>
    </row>
    <row r="10" spans="1:11" s="22" customFormat="1">
      <c r="A10" s="85">
        <v>2029</v>
      </c>
      <c r="B10" s="86">
        <v>26102.929999999975</v>
      </c>
      <c r="C10" s="86">
        <v>3558.6599999999994</v>
      </c>
      <c r="D10" s="86">
        <v>13529.879999999992</v>
      </c>
      <c r="E10" s="86">
        <v>4910.7400000000016</v>
      </c>
      <c r="F10" s="86">
        <v>34037.630000000019</v>
      </c>
      <c r="G10" s="86">
        <v>18515.749999999967</v>
      </c>
      <c r="H10" s="86">
        <v>8347.3300000000054</v>
      </c>
      <c r="I10" s="86">
        <v>3020.5599999999995</v>
      </c>
      <c r="J10" s="90">
        <f t="shared" si="0"/>
        <v>112023.47999999995</v>
      </c>
      <c r="K10" s="212"/>
    </row>
    <row r="11" spans="1:11" s="22" customFormat="1" ht="15" thickBot="1">
      <c r="B11" s="23"/>
    </row>
    <row r="12" spans="1:11">
      <c r="A12" s="329" t="s">
        <v>120</v>
      </c>
      <c r="B12" s="330"/>
      <c r="C12" s="330"/>
      <c r="D12" s="330"/>
      <c r="E12" s="330"/>
      <c r="F12" s="330"/>
      <c r="G12" s="330"/>
      <c r="H12" s="330"/>
      <c r="I12" s="330"/>
      <c r="J12" s="331"/>
    </row>
    <row r="13" spans="1:11" s="22" customFormat="1" ht="15.6">
      <c r="A13" s="84" t="s">
        <v>121</v>
      </c>
      <c r="B13" s="84" t="s">
        <v>122</v>
      </c>
      <c r="C13" s="84" t="s">
        <v>123</v>
      </c>
      <c r="D13" s="84" t="s">
        <v>124</v>
      </c>
      <c r="E13" s="84" t="s">
        <v>125</v>
      </c>
      <c r="F13" s="84" t="s">
        <v>126</v>
      </c>
      <c r="G13" s="84" t="s">
        <v>127</v>
      </c>
      <c r="H13" s="84" t="s">
        <v>179</v>
      </c>
      <c r="I13" s="84" t="s">
        <v>128</v>
      </c>
      <c r="J13" s="84" t="s">
        <v>129</v>
      </c>
    </row>
    <row r="14" spans="1:11">
      <c r="A14" s="85">
        <v>2025</v>
      </c>
      <c r="B14" s="86">
        <v>22593.458274278226</v>
      </c>
      <c r="C14" s="86">
        <v>3339.5732956447887</v>
      </c>
      <c r="D14" s="86">
        <v>7064.2817626558453</v>
      </c>
      <c r="E14" s="86">
        <v>2969.3162562274761</v>
      </c>
      <c r="F14" s="86">
        <v>28373.959220025754</v>
      </c>
      <c r="G14" s="86">
        <v>15493.350472869492</v>
      </c>
      <c r="H14" s="86">
        <v>7251.4777424493896</v>
      </c>
      <c r="I14" s="86">
        <v>2813.1240405418248</v>
      </c>
      <c r="J14" s="90">
        <f>SUM(B14:I14)</f>
        <v>89898.541064692792</v>
      </c>
      <c r="K14" s="212"/>
    </row>
    <row r="15" spans="1:11">
      <c r="A15" s="85">
        <v>2026</v>
      </c>
      <c r="B15" s="86">
        <v>22821.872898289443</v>
      </c>
      <c r="C15" s="86">
        <v>3358.6501900680196</v>
      </c>
      <c r="D15" s="86">
        <v>7563.9713565778002</v>
      </c>
      <c r="E15" s="86">
        <v>3121.8705174220413</v>
      </c>
      <c r="F15" s="86">
        <v>28519.411791235008</v>
      </c>
      <c r="G15" s="86">
        <v>15796.922396849526</v>
      </c>
      <c r="H15" s="86">
        <v>7297.8580086994334</v>
      </c>
      <c r="I15" s="86">
        <v>2971.8083039419766</v>
      </c>
      <c r="J15" s="90">
        <f t="shared" ref="J15:J17" si="1">SUM(B15:I15)</f>
        <v>91452.365463083232</v>
      </c>
      <c r="K15" s="212"/>
    </row>
    <row r="16" spans="1:11">
      <c r="A16" s="85">
        <v>2028</v>
      </c>
      <c r="B16" s="86">
        <v>23273</v>
      </c>
      <c r="C16" s="86">
        <v>3406</v>
      </c>
      <c r="D16" s="86">
        <v>8230</v>
      </c>
      <c r="E16" s="86">
        <v>3282</v>
      </c>
      <c r="F16" s="86">
        <v>28773</v>
      </c>
      <c r="G16" s="86">
        <v>16296</v>
      </c>
      <c r="H16" s="86">
        <v>7390</v>
      </c>
      <c r="I16" s="86">
        <v>3132</v>
      </c>
      <c r="J16" s="90">
        <f t="shared" si="1"/>
        <v>93782</v>
      </c>
      <c r="K16" s="212"/>
    </row>
    <row r="17" spans="1:11">
      <c r="A17" s="85">
        <v>2029</v>
      </c>
      <c r="B17" s="86">
        <v>23495</v>
      </c>
      <c r="C17" s="86">
        <v>3434</v>
      </c>
      <c r="D17" s="86">
        <v>8579</v>
      </c>
      <c r="E17" s="86">
        <v>3289</v>
      </c>
      <c r="F17" s="86">
        <v>28880</v>
      </c>
      <c r="G17" s="86">
        <v>16457</v>
      </c>
      <c r="H17" s="86">
        <v>7435</v>
      </c>
      <c r="I17" s="86">
        <v>3133</v>
      </c>
      <c r="J17" s="90">
        <f t="shared" si="1"/>
        <v>94702</v>
      </c>
      <c r="K17" s="212"/>
    </row>
    <row r="18" spans="1:11" ht="15" thickBot="1">
      <c r="A18" s="18"/>
      <c r="B18" s="29"/>
      <c r="C18" s="29"/>
      <c r="D18" s="29"/>
      <c r="E18" s="29"/>
      <c r="F18" s="29"/>
      <c r="G18" s="29"/>
      <c r="H18" s="29"/>
      <c r="I18" s="29"/>
      <c r="J18" s="29"/>
    </row>
    <row r="19" spans="1:11" ht="28.5" customHeight="1">
      <c r="A19" s="332" t="s">
        <v>596</v>
      </c>
      <c r="B19" s="333"/>
      <c r="C19" s="333"/>
      <c r="D19" s="333"/>
      <c r="E19" s="333"/>
      <c r="F19" s="333"/>
      <c r="G19" s="333"/>
      <c r="H19" s="333"/>
      <c r="I19" s="333"/>
      <c r="J19" s="334"/>
    </row>
    <row r="20" spans="1:11" s="22" customFormat="1" ht="15.6">
      <c r="A20" s="84" t="s">
        <v>70</v>
      </c>
      <c r="B20" s="84" t="s">
        <v>21</v>
      </c>
      <c r="C20" s="84" t="s">
        <v>22</v>
      </c>
      <c r="D20" s="84" t="s">
        <v>23</v>
      </c>
      <c r="E20" s="84" t="s">
        <v>25</v>
      </c>
      <c r="F20" s="84" t="s">
        <v>24</v>
      </c>
      <c r="G20" s="84" t="s">
        <v>26</v>
      </c>
      <c r="H20" s="84" t="s">
        <v>27</v>
      </c>
      <c r="I20" s="84" t="s">
        <v>28</v>
      </c>
      <c r="J20" s="84" t="s">
        <v>72</v>
      </c>
    </row>
    <row r="21" spans="1:11">
      <c r="A21" s="85">
        <v>2025</v>
      </c>
      <c r="B21" s="86">
        <v>28595</v>
      </c>
      <c r="C21" s="86">
        <v>3295</v>
      </c>
      <c r="D21" s="86">
        <v>12158</v>
      </c>
      <c r="E21" s="86">
        <v>5224</v>
      </c>
      <c r="F21" s="86">
        <v>31459</v>
      </c>
      <c r="G21" s="86">
        <v>16787</v>
      </c>
      <c r="H21" s="86">
        <v>8095</v>
      </c>
      <c r="I21" s="86">
        <v>3378</v>
      </c>
      <c r="J21" s="90">
        <f>SUM(B21:I21)</f>
        <v>108991</v>
      </c>
    </row>
    <row r="22" spans="1:11">
      <c r="A22" s="85">
        <v>2026</v>
      </c>
      <c r="B22" s="86">
        <v>28884</v>
      </c>
      <c r="C22" s="86">
        <v>3362</v>
      </c>
      <c r="D22" s="86">
        <v>13843</v>
      </c>
      <c r="E22" s="86">
        <v>5354</v>
      </c>
      <c r="F22" s="86">
        <v>31632</v>
      </c>
      <c r="G22" s="86">
        <v>17258</v>
      </c>
      <c r="H22" s="86">
        <v>8115</v>
      </c>
      <c r="I22" s="86">
        <v>3502</v>
      </c>
      <c r="J22" s="90">
        <f>SUM(B22:I22)</f>
        <v>111950</v>
      </c>
    </row>
    <row r="23" spans="1:11">
      <c r="A23" s="85">
        <v>2028</v>
      </c>
      <c r="B23" s="86">
        <v>29507</v>
      </c>
      <c r="C23" s="86">
        <v>3456</v>
      </c>
      <c r="D23" s="86">
        <v>14597</v>
      </c>
      <c r="E23" s="86">
        <v>5494</v>
      </c>
      <c r="F23" s="86">
        <v>32184</v>
      </c>
      <c r="G23" s="86">
        <v>17762</v>
      </c>
      <c r="H23" s="86">
        <v>8168</v>
      </c>
      <c r="I23" s="86">
        <v>3641</v>
      </c>
      <c r="J23" s="90">
        <f>SUM(B23:I23)</f>
        <v>114809</v>
      </c>
    </row>
    <row r="24" spans="1:11">
      <c r="A24" s="85">
        <v>2029</v>
      </c>
      <c r="B24" s="86">
        <v>29848</v>
      </c>
      <c r="C24" s="86">
        <v>3516</v>
      </c>
      <c r="D24" s="86">
        <v>14855</v>
      </c>
      <c r="E24" s="86">
        <v>5501</v>
      </c>
      <c r="F24" s="86">
        <v>32458</v>
      </c>
      <c r="G24" s="86">
        <v>17966</v>
      </c>
      <c r="H24" s="86">
        <v>8234</v>
      </c>
      <c r="I24" s="86">
        <v>3634</v>
      </c>
      <c r="J24" s="90">
        <f>SUM(B24:I24)</f>
        <v>116012</v>
      </c>
    </row>
    <row r="25" spans="1:11" s="22" customFormat="1">
      <c r="A25" s="206"/>
      <c r="B25" s="204"/>
      <c r="C25" s="204"/>
      <c r="D25" s="204"/>
      <c r="E25" s="204"/>
      <c r="F25" s="204"/>
      <c r="G25" s="204"/>
      <c r="H25" s="204"/>
      <c r="I25" s="204"/>
      <c r="J25" s="205"/>
    </row>
    <row r="26" spans="1:11" ht="15" thickBot="1">
      <c r="A26" s="87"/>
      <c r="B26" s="88"/>
      <c r="C26" s="88"/>
      <c r="D26" s="88"/>
      <c r="E26" s="88"/>
      <c r="F26" s="88"/>
      <c r="G26" s="88"/>
      <c r="H26" s="88"/>
      <c r="I26" s="88"/>
      <c r="J26" s="88"/>
    </row>
    <row r="27" spans="1:11">
      <c r="A27" s="329" t="s">
        <v>597</v>
      </c>
      <c r="B27" s="330"/>
      <c r="C27" s="330"/>
      <c r="D27" s="330"/>
      <c r="E27" s="330"/>
      <c r="F27" s="330"/>
      <c r="G27" s="330"/>
      <c r="H27" s="330"/>
      <c r="I27" s="330"/>
      <c r="J27" s="331"/>
    </row>
    <row r="28" spans="1:11">
      <c r="A28" s="26" t="s">
        <v>70</v>
      </c>
      <c r="B28" s="27" t="s">
        <v>21</v>
      </c>
      <c r="C28" s="27" t="s">
        <v>22</v>
      </c>
      <c r="D28" s="27" t="s">
        <v>23</v>
      </c>
      <c r="E28" s="27" t="s">
        <v>25</v>
      </c>
      <c r="F28" s="27" t="s">
        <v>24</v>
      </c>
      <c r="G28" s="27" t="s">
        <v>26</v>
      </c>
      <c r="H28" s="27" t="s">
        <v>27</v>
      </c>
      <c r="I28" s="27" t="s">
        <v>28</v>
      </c>
      <c r="J28" s="28" t="s">
        <v>72</v>
      </c>
    </row>
    <row r="29" spans="1:11">
      <c r="A29" s="210">
        <v>2026</v>
      </c>
      <c r="B29" s="86">
        <v>16103</v>
      </c>
      <c r="C29" s="86">
        <v>1113</v>
      </c>
      <c r="D29" s="86">
        <v>8964</v>
      </c>
      <c r="E29" s="86">
        <v>3330</v>
      </c>
      <c r="F29" s="86">
        <v>10094</v>
      </c>
      <c r="G29" s="86">
        <v>7246</v>
      </c>
      <c r="H29" s="86">
        <v>4423</v>
      </c>
      <c r="I29" s="86">
        <v>1863</v>
      </c>
      <c r="J29" s="211">
        <f>SUM(B29:I29)</f>
        <v>53136</v>
      </c>
    </row>
    <row r="32" spans="1:11">
      <c r="A32" s="22"/>
      <c r="B32" s="22"/>
      <c r="C32" s="22"/>
      <c r="D32" s="22"/>
      <c r="E32" s="22"/>
      <c r="F32" s="22"/>
      <c r="G32" s="22"/>
      <c r="H32" s="22"/>
      <c r="I32" s="22"/>
      <c r="J32" s="22"/>
    </row>
    <row r="33" spans="1:10">
      <c r="A33" s="22"/>
      <c r="B33" s="22"/>
      <c r="C33" s="22"/>
      <c r="D33" s="22"/>
      <c r="E33" s="22"/>
      <c r="F33" s="22"/>
      <c r="G33" s="22"/>
      <c r="H33" s="22"/>
      <c r="I33" s="22"/>
      <c r="J33" s="22"/>
    </row>
    <row r="34" spans="1:10">
      <c r="A34" s="22"/>
      <c r="B34" s="22"/>
      <c r="C34" s="22"/>
      <c r="D34" s="22"/>
      <c r="E34" s="22"/>
      <c r="F34" s="22"/>
      <c r="G34" s="22"/>
      <c r="H34" s="22"/>
      <c r="I34" s="22"/>
      <c r="J34" s="22"/>
    </row>
    <row r="35" spans="1:10">
      <c r="A35" s="22"/>
      <c r="B35" s="22"/>
      <c r="C35" s="22"/>
      <c r="D35" s="22"/>
      <c r="E35" s="22"/>
      <c r="F35" s="22"/>
      <c r="G35" s="22"/>
      <c r="H35" s="22"/>
      <c r="I35" s="22"/>
      <c r="J35" s="22"/>
    </row>
    <row r="36" spans="1:10">
      <c r="A36" s="22"/>
      <c r="B36" s="22"/>
      <c r="C36" s="22"/>
      <c r="D36" s="22"/>
      <c r="E36" s="22"/>
      <c r="F36" s="22"/>
      <c r="G36" s="22"/>
      <c r="H36" s="22"/>
      <c r="I36" s="22"/>
      <c r="J36" s="22"/>
    </row>
    <row r="37" spans="1:10">
      <c r="A37" s="22"/>
      <c r="B37" s="22"/>
      <c r="C37" s="22"/>
      <c r="D37" s="22"/>
      <c r="E37" s="22"/>
      <c r="F37" s="22"/>
      <c r="G37" s="22"/>
      <c r="H37" s="22"/>
      <c r="I37" s="22"/>
      <c r="J37" s="22"/>
    </row>
    <row r="38" spans="1:10">
      <c r="A38" s="22"/>
      <c r="B38" s="22"/>
      <c r="C38" s="22"/>
      <c r="D38" s="22"/>
      <c r="E38" s="22"/>
      <c r="F38" s="22"/>
      <c r="G38" s="22"/>
      <c r="H38" s="22"/>
      <c r="I38" s="22"/>
      <c r="J38" s="22"/>
    </row>
    <row r="39" spans="1:10">
      <c r="B39" s="22"/>
      <c r="C39" s="22"/>
    </row>
    <row r="40" spans="1:10">
      <c r="A40" s="22"/>
      <c r="B40" s="22"/>
      <c r="C40" s="22"/>
    </row>
    <row r="41" spans="1:10">
      <c r="A41" s="22"/>
      <c r="B41" s="22"/>
    </row>
    <row r="42" spans="1:10">
      <c r="A42" s="22"/>
      <c r="B42" s="22"/>
    </row>
    <row r="43" spans="1:10">
      <c r="A43" s="22"/>
      <c r="B43" s="22"/>
    </row>
    <row r="44" spans="1:10">
      <c r="A44" s="22"/>
      <c r="B44" s="22"/>
    </row>
    <row r="45" spans="1:10">
      <c r="A45" s="22"/>
      <c r="B45" s="22"/>
    </row>
    <row r="46" spans="1:10">
      <c r="A46" s="22"/>
      <c r="B46" s="22"/>
    </row>
    <row r="47" spans="1:10">
      <c r="A47" s="22"/>
      <c r="B47" s="22"/>
    </row>
    <row r="48" spans="1:10">
      <c r="A48" s="22"/>
      <c r="B48" s="22"/>
    </row>
    <row r="49" spans="1:2">
      <c r="A49" s="22"/>
      <c r="B49" s="22"/>
    </row>
  </sheetData>
  <mergeCells count="4">
    <mergeCell ref="A12:J12"/>
    <mergeCell ref="A19:J19"/>
    <mergeCell ref="A27:J27"/>
    <mergeCell ref="A5:J5"/>
  </mergeCells>
  <hyperlinks>
    <hyperlink ref="C1" location="Index!A1" display="Back" xr:uid="{00000000-0004-0000-0D00-000000000000}"/>
  </hyperlinks>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dimension ref="A1:J21"/>
  <sheetViews>
    <sheetView workbookViewId="0"/>
  </sheetViews>
  <sheetFormatPr defaultColWidth="9.109375" defaultRowHeight="14.4"/>
  <cols>
    <col min="1" max="1" width="20.5546875" style="22" bestFit="1" customWidth="1"/>
    <col min="2" max="2" width="37" style="22" customWidth="1"/>
    <col min="3" max="3" width="11" style="22" customWidth="1"/>
    <col min="4" max="4" width="25.5546875" style="22" customWidth="1"/>
    <col min="5" max="5" width="27.88671875" style="22" customWidth="1"/>
    <col min="6" max="6" width="14.5546875" style="22" bestFit="1" customWidth="1"/>
    <col min="7" max="7" width="14.5546875" style="22" customWidth="1"/>
    <col min="8" max="8" width="14.5546875" style="22" bestFit="1" customWidth="1"/>
    <col min="9" max="10" width="11" style="22" customWidth="1"/>
    <col min="11" max="16384" width="9.109375" style="22"/>
  </cols>
  <sheetData>
    <row r="1" spans="1:10">
      <c r="A1" s="22" t="s">
        <v>16</v>
      </c>
      <c r="B1" s="43">
        <v>45260</v>
      </c>
      <c r="C1" s="2" t="s">
        <v>17</v>
      </c>
    </row>
    <row r="2" spans="1:10">
      <c r="A2" s="22" t="s">
        <v>18</v>
      </c>
      <c r="B2" s="22" t="s">
        <v>237</v>
      </c>
    </row>
    <row r="4" spans="1:10" ht="91.5" customHeight="1">
      <c r="A4" s="353" t="s">
        <v>601</v>
      </c>
      <c r="B4" s="353"/>
      <c r="C4" s="353"/>
      <c r="D4" s="353"/>
      <c r="E4" s="353"/>
      <c r="F4" s="353"/>
      <c r="G4" s="353"/>
      <c r="H4" s="353"/>
      <c r="I4" s="353"/>
      <c r="J4" s="353"/>
    </row>
    <row r="5" spans="1:10">
      <c r="A5" s="45"/>
      <c r="B5" s="45"/>
      <c r="C5" s="45"/>
      <c r="D5" s="45"/>
      <c r="E5" s="45"/>
      <c r="F5" s="45"/>
      <c r="G5" s="45"/>
    </row>
    <row r="6" spans="1:10">
      <c r="A6" s="45"/>
      <c r="B6" s="45"/>
      <c r="C6" s="45"/>
      <c r="D6" s="45"/>
      <c r="E6" s="45"/>
      <c r="F6" s="45"/>
      <c r="G6" s="45"/>
    </row>
    <row r="7" spans="1:10">
      <c r="A7" s="22" t="s">
        <v>168</v>
      </c>
      <c r="B7" s="22" t="s">
        <v>598</v>
      </c>
    </row>
    <row r="8" spans="1:10" ht="15" thickBot="1"/>
    <row r="9" spans="1:10" ht="15" customHeight="1">
      <c r="A9" s="340" t="s">
        <v>70</v>
      </c>
      <c r="B9" s="342" t="s">
        <v>169</v>
      </c>
      <c r="C9" s="342" t="s">
        <v>170</v>
      </c>
      <c r="D9" s="344" t="s">
        <v>171</v>
      </c>
      <c r="E9" s="345"/>
      <c r="F9" s="345"/>
      <c r="G9" s="346"/>
      <c r="H9" s="347" t="s">
        <v>172</v>
      </c>
      <c r="I9" s="349" t="s">
        <v>173</v>
      </c>
      <c r="J9" s="350"/>
    </row>
    <row r="10" spans="1:10">
      <c r="A10" s="341"/>
      <c r="B10" s="343"/>
      <c r="C10" s="343"/>
      <c r="D10" s="185" t="s">
        <v>599</v>
      </c>
      <c r="E10" s="265" t="s">
        <v>600</v>
      </c>
      <c r="F10" s="185" t="s">
        <v>175</v>
      </c>
      <c r="G10" s="185" t="s">
        <v>176</v>
      </c>
      <c r="H10" s="348"/>
      <c r="I10" s="351"/>
      <c r="J10" s="352"/>
    </row>
    <row r="11" spans="1:10">
      <c r="A11" s="186">
        <v>2025</v>
      </c>
      <c r="B11" s="187">
        <v>88789</v>
      </c>
      <c r="C11" s="187">
        <v>-820</v>
      </c>
      <c r="D11" s="188">
        <v>3453</v>
      </c>
      <c r="E11" s="188">
        <v>2971</v>
      </c>
      <c r="F11" s="188">
        <v>529</v>
      </c>
      <c r="G11" s="188">
        <v>8358</v>
      </c>
      <c r="H11" s="188">
        <v>4240</v>
      </c>
      <c r="I11" s="338">
        <f>SUM(D11:H11)</f>
        <v>19551</v>
      </c>
      <c r="J11" s="339"/>
    </row>
    <row r="12" spans="1:10" ht="15" thickBot="1">
      <c r="A12" s="189">
        <v>2028</v>
      </c>
      <c r="B12" s="190">
        <v>93124</v>
      </c>
      <c r="C12" s="190">
        <v>-820</v>
      </c>
      <c r="D12" s="188">
        <v>3453</v>
      </c>
      <c r="E12" s="188">
        <v>2971</v>
      </c>
      <c r="F12" s="188">
        <v>529</v>
      </c>
      <c r="G12" s="188">
        <v>8358</v>
      </c>
      <c r="H12" s="188">
        <v>4240</v>
      </c>
      <c r="I12" s="336">
        <f>SUM(D12:H12)</f>
        <v>19551</v>
      </c>
      <c r="J12" s="337"/>
    </row>
    <row r="14" spans="1:10">
      <c r="A14" s="22" t="s">
        <v>177</v>
      </c>
      <c r="B14" s="22" t="s">
        <v>292</v>
      </c>
    </row>
    <row r="15" spans="1:10" ht="15" thickBot="1"/>
    <row r="16" spans="1:10" ht="15" customHeight="1">
      <c r="A16" s="340" t="s">
        <v>54</v>
      </c>
      <c r="B16" s="342" t="s">
        <v>169</v>
      </c>
      <c r="C16" s="342" t="s">
        <v>170</v>
      </c>
      <c r="D16" s="344" t="s">
        <v>171</v>
      </c>
      <c r="E16" s="345"/>
      <c r="F16" s="346"/>
      <c r="G16" s="347" t="s">
        <v>172</v>
      </c>
      <c r="H16" s="349" t="s">
        <v>173</v>
      </c>
      <c r="I16" s="350"/>
    </row>
    <row r="17" spans="1:9">
      <c r="A17" s="341"/>
      <c r="B17" s="343"/>
      <c r="C17" s="343"/>
      <c r="D17" s="185" t="s">
        <v>174</v>
      </c>
      <c r="E17" s="185" t="s">
        <v>175</v>
      </c>
      <c r="F17" s="185" t="s">
        <v>176</v>
      </c>
      <c r="G17" s="348"/>
      <c r="H17" s="351"/>
      <c r="I17" s="352"/>
    </row>
    <row r="18" spans="1:9" ht="15" thickBot="1">
      <c r="A18" s="189">
        <v>2026</v>
      </c>
      <c r="B18" s="190">
        <v>57984</v>
      </c>
      <c r="C18" s="190">
        <v>100</v>
      </c>
      <c r="D18" s="191">
        <v>3233</v>
      </c>
      <c r="E18" s="191">
        <v>2283</v>
      </c>
      <c r="F18" s="191">
        <v>18422</v>
      </c>
      <c r="G18" s="191">
        <v>25402</v>
      </c>
      <c r="H18" s="336">
        <f>SUM(D18:G18)</f>
        <v>49340</v>
      </c>
      <c r="I18" s="337"/>
    </row>
    <row r="21" spans="1:9">
      <c r="A21" s="22" t="s">
        <v>178</v>
      </c>
    </row>
  </sheetData>
  <mergeCells count="16">
    <mergeCell ref="H9:H10"/>
    <mergeCell ref="I9:J10"/>
    <mergeCell ref="A4:J4"/>
    <mergeCell ref="A9:A10"/>
    <mergeCell ref="B9:B10"/>
    <mergeCell ref="C9:C10"/>
    <mergeCell ref="D9:G9"/>
    <mergeCell ref="H18:I18"/>
    <mergeCell ref="I11:J11"/>
    <mergeCell ref="I12:J12"/>
    <mergeCell ref="A16:A17"/>
    <mergeCell ref="B16:B17"/>
    <mergeCell ref="C16:C17"/>
    <mergeCell ref="D16:F16"/>
    <mergeCell ref="G16:G17"/>
    <mergeCell ref="H16:I17"/>
  </mergeCells>
  <hyperlinks>
    <hyperlink ref="C1" location="Index!A1" display="Back" xr:uid="{00000000-0004-0000-0E00-000000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13"/>
  <sheetViews>
    <sheetView workbookViewId="0"/>
  </sheetViews>
  <sheetFormatPr defaultColWidth="9.109375" defaultRowHeight="14.4"/>
  <cols>
    <col min="1" max="1" width="41.5546875" style="22" bestFit="1" customWidth="1"/>
    <col min="2" max="2" width="27.44140625" style="23" bestFit="1" customWidth="1"/>
    <col min="3" max="3" width="9.109375" style="22" customWidth="1"/>
    <col min="4" max="16384" width="9.109375" style="22"/>
  </cols>
  <sheetData>
    <row r="1" spans="1:4">
      <c r="A1" s="22" t="s">
        <v>16</v>
      </c>
      <c r="B1" s="61">
        <v>45093</v>
      </c>
      <c r="D1" s="2" t="s">
        <v>17</v>
      </c>
    </row>
    <row r="2" spans="1:4">
      <c r="A2" s="22" t="s">
        <v>18</v>
      </c>
      <c r="B2" s="23" t="s">
        <v>237</v>
      </c>
    </row>
    <row r="3" spans="1:4" ht="15" thickBot="1"/>
    <row r="4" spans="1:4" ht="30" customHeight="1" thickBot="1">
      <c r="A4" s="141" t="s">
        <v>149</v>
      </c>
      <c r="B4" s="140" t="s">
        <v>555</v>
      </c>
    </row>
    <row r="5" spans="1:4" ht="15" thickBot="1"/>
    <row r="6" spans="1:4" ht="15" thickBot="1">
      <c r="A6" s="139" t="s">
        <v>150</v>
      </c>
    </row>
    <row r="7" spans="1:4">
      <c r="A7" s="137" t="s">
        <v>550</v>
      </c>
    </row>
    <row r="8" spans="1:4">
      <c r="A8" s="137" t="s">
        <v>551</v>
      </c>
    </row>
    <row r="9" spans="1:4">
      <c r="A9" s="137" t="s">
        <v>553</v>
      </c>
    </row>
    <row r="10" spans="1:4" ht="15" thickBot="1">
      <c r="A10" s="138" t="s">
        <v>554</v>
      </c>
    </row>
    <row r="11" spans="1:4" ht="15" thickBot="1"/>
    <row r="12" spans="1:4" ht="15" thickBot="1">
      <c r="A12" s="139" t="s">
        <v>151</v>
      </c>
    </row>
    <row r="13" spans="1:4" ht="15" thickBot="1">
      <c r="A13" s="138" t="s">
        <v>552</v>
      </c>
    </row>
  </sheetData>
  <hyperlinks>
    <hyperlink ref="D1" location="Index!A1" display="Back"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57"/>
  <sheetViews>
    <sheetView zoomScale="85" zoomScaleNormal="85" workbookViewId="0"/>
  </sheetViews>
  <sheetFormatPr defaultColWidth="9.109375" defaultRowHeight="14.4"/>
  <cols>
    <col min="1" max="1" width="22" style="80" bestFit="1" customWidth="1"/>
    <col min="2" max="2" width="37.33203125" style="80" customWidth="1"/>
    <col min="3" max="3" width="47.6640625" style="79" customWidth="1"/>
    <col min="4" max="4" width="37.6640625" style="80" customWidth="1"/>
    <col min="5" max="5" width="17.33203125" style="80" customWidth="1"/>
    <col min="6" max="6" width="14.88671875" style="80" customWidth="1"/>
    <col min="7" max="7" width="20.33203125" style="80" customWidth="1"/>
    <col min="8" max="8" width="35.33203125" style="80" customWidth="1"/>
    <col min="9" max="9" width="28.33203125" style="80" customWidth="1"/>
    <col min="10" max="10" width="45.109375" style="80" customWidth="1"/>
    <col min="11" max="11" width="36.109375" style="80" customWidth="1"/>
    <col min="12" max="12" width="17.44140625" style="80" customWidth="1"/>
    <col min="13" max="13" width="22.109375" style="80" customWidth="1"/>
    <col min="14" max="14" width="34.5546875" style="80" customWidth="1"/>
    <col min="15" max="15" width="27.33203125" style="80" customWidth="1"/>
    <col min="16" max="16" width="37.88671875" style="80" bestFit="1" customWidth="1"/>
    <col min="17" max="17" width="31.44140625" style="80" customWidth="1"/>
    <col min="18" max="18" width="25.88671875" style="80" customWidth="1"/>
    <col min="19" max="19" width="16.109375" style="80" customWidth="1"/>
    <col min="20" max="20" width="22.109375" style="80" customWidth="1"/>
    <col min="21" max="21" width="16.33203125" style="80" customWidth="1"/>
    <col min="22" max="16384" width="9.109375" style="80"/>
  </cols>
  <sheetData>
    <row r="1" spans="1:20" s="18" customFormat="1">
      <c r="A1" s="178" t="s">
        <v>16</v>
      </c>
      <c r="B1" s="179">
        <v>45091</v>
      </c>
      <c r="C1" s="180"/>
      <c r="D1" s="181" t="s">
        <v>17</v>
      </c>
      <c r="E1" s="178"/>
      <c r="F1" s="178"/>
      <c r="G1" s="178"/>
      <c r="H1" s="178"/>
      <c r="I1" s="178"/>
      <c r="J1" s="178"/>
      <c r="K1" s="178"/>
      <c r="L1" s="178"/>
      <c r="M1" s="178"/>
      <c r="N1" s="178"/>
      <c r="O1" s="178"/>
      <c r="P1" s="178"/>
      <c r="Q1" s="178"/>
      <c r="R1" s="178"/>
      <c r="S1" s="178"/>
      <c r="T1" s="178"/>
    </row>
    <row r="2" spans="1:20" s="18" customFormat="1">
      <c r="A2" s="178" t="s">
        <v>18</v>
      </c>
      <c r="B2" s="182" t="s">
        <v>237</v>
      </c>
      <c r="C2" s="180"/>
      <c r="D2" s="178"/>
      <c r="E2" s="178"/>
      <c r="F2" s="178"/>
      <c r="G2" s="178"/>
      <c r="H2" s="178"/>
      <c r="I2" s="178"/>
      <c r="J2" s="178"/>
      <c r="K2" s="178"/>
      <c r="L2" s="178"/>
      <c r="M2" s="178"/>
      <c r="N2" s="178"/>
      <c r="O2" s="178"/>
      <c r="P2" s="178"/>
      <c r="Q2" s="178"/>
      <c r="R2" s="178"/>
      <c r="S2" s="178"/>
      <c r="T2" s="178"/>
    </row>
    <row r="3" spans="1:20" s="18" customFormat="1">
      <c r="A3" s="178" t="s">
        <v>19</v>
      </c>
      <c r="B3" s="183"/>
      <c r="C3" s="180"/>
      <c r="D3" s="178"/>
      <c r="E3" s="178"/>
      <c r="F3" s="178"/>
      <c r="G3" s="178"/>
      <c r="H3" s="178"/>
      <c r="I3" s="178"/>
      <c r="J3" s="178"/>
      <c r="K3" s="178"/>
      <c r="L3" s="178"/>
      <c r="M3" s="178"/>
      <c r="N3" s="178"/>
      <c r="O3" s="178"/>
      <c r="P3" s="178"/>
      <c r="Q3" s="178"/>
      <c r="R3" s="178"/>
      <c r="S3" s="178"/>
      <c r="T3" s="178"/>
    </row>
    <row r="4" spans="1:20" s="110" customFormat="1" ht="15" thickBot="1">
      <c r="A4" s="178"/>
      <c r="B4" s="184"/>
      <c r="C4" s="180"/>
      <c r="D4" s="178"/>
      <c r="E4" s="178"/>
      <c r="F4" s="178"/>
      <c r="G4" s="178"/>
      <c r="H4" s="178"/>
      <c r="I4" s="178"/>
      <c r="J4" s="178"/>
      <c r="K4" s="178"/>
      <c r="L4" s="178"/>
      <c r="M4" s="178"/>
      <c r="N4" s="178"/>
      <c r="O4" s="178"/>
      <c r="P4" s="178"/>
      <c r="Q4" s="178"/>
      <c r="R4" s="178"/>
      <c r="S4" s="178"/>
      <c r="T4" s="178"/>
    </row>
    <row r="5" spans="1:20" s="18" customFormat="1" ht="16.2" thickBot="1">
      <c r="A5" s="276" t="s">
        <v>155</v>
      </c>
      <c r="B5" s="277"/>
      <c r="C5" s="180"/>
      <c r="D5" s="178"/>
      <c r="E5" s="178"/>
      <c r="F5" s="178"/>
      <c r="G5" s="178"/>
      <c r="H5" s="178"/>
      <c r="I5" s="178"/>
      <c r="J5" s="178"/>
      <c r="K5" s="178"/>
      <c r="L5" s="178"/>
      <c r="M5" s="178"/>
      <c r="N5" s="178"/>
      <c r="O5" s="178"/>
      <c r="P5" s="178"/>
      <c r="Q5" s="178"/>
      <c r="R5" s="178"/>
      <c r="S5" s="178"/>
      <c r="T5" s="178"/>
    </row>
    <row r="6" spans="1:20" s="79" customFormat="1" ht="43.2">
      <c r="A6" s="152" t="s">
        <v>91</v>
      </c>
      <c r="B6" s="152" t="s">
        <v>92</v>
      </c>
      <c r="C6" s="57" t="s">
        <v>93</v>
      </c>
      <c r="D6" s="57" t="s">
        <v>94</v>
      </c>
      <c r="E6" s="57" t="s">
        <v>95</v>
      </c>
      <c r="F6" s="57" t="s">
        <v>96</v>
      </c>
      <c r="G6" s="57" t="s">
        <v>97</v>
      </c>
      <c r="H6" s="57" t="s">
        <v>98</v>
      </c>
      <c r="I6" s="57" t="s">
        <v>99</v>
      </c>
      <c r="J6" s="57" t="s">
        <v>100</v>
      </c>
      <c r="K6" s="57" t="s">
        <v>101</v>
      </c>
      <c r="L6" s="57" t="s">
        <v>102</v>
      </c>
      <c r="M6" s="57" t="s">
        <v>103</v>
      </c>
      <c r="N6" s="57" t="s">
        <v>104</v>
      </c>
      <c r="O6" s="57" t="s">
        <v>105</v>
      </c>
      <c r="P6" s="57" t="s">
        <v>106</v>
      </c>
      <c r="Q6" s="57" t="s">
        <v>107</v>
      </c>
      <c r="R6" s="57" t="s">
        <v>108</v>
      </c>
      <c r="S6" s="77" t="s">
        <v>109</v>
      </c>
      <c r="T6" s="78"/>
    </row>
    <row r="7" spans="1:20" s="258" customFormat="1" ht="43.2">
      <c r="A7" s="256">
        <v>64239</v>
      </c>
      <c r="B7" s="256" t="s">
        <v>186</v>
      </c>
      <c r="C7" s="256" t="s">
        <v>498</v>
      </c>
      <c r="D7" s="256" t="s">
        <v>199</v>
      </c>
      <c r="E7" s="256" t="s">
        <v>200</v>
      </c>
      <c r="F7" s="256"/>
      <c r="G7" s="256" t="s">
        <v>185</v>
      </c>
      <c r="H7" s="256" t="s">
        <v>211</v>
      </c>
      <c r="I7" s="256"/>
      <c r="J7" s="257">
        <v>46006</v>
      </c>
      <c r="K7" s="256">
        <v>138</v>
      </c>
      <c r="L7" s="256" t="s">
        <v>219</v>
      </c>
      <c r="M7" s="257" t="s">
        <v>221</v>
      </c>
      <c r="N7" s="257" t="s">
        <v>221</v>
      </c>
      <c r="O7" s="257" t="s">
        <v>221</v>
      </c>
      <c r="P7" s="256" t="s">
        <v>499</v>
      </c>
      <c r="Q7" s="256" t="s">
        <v>222</v>
      </c>
      <c r="R7" s="256">
        <v>70741</v>
      </c>
      <c r="S7" s="256">
        <v>64239</v>
      </c>
    </row>
    <row r="8" spans="1:20" s="258" customFormat="1" ht="43.2">
      <c r="A8" s="256">
        <v>5981</v>
      </c>
      <c r="B8" s="256" t="s">
        <v>187</v>
      </c>
      <c r="C8" s="256" t="s">
        <v>193</v>
      </c>
      <c r="D8" s="256" t="s">
        <v>201</v>
      </c>
      <c r="E8" s="256" t="s">
        <v>201</v>
      </c>
      <c r="F8" s="256"/>
      <c r="G8" s="256" t="s">
        <v>185</v>
      </c>
      <c r="H8" s="256" t="s">
        <v>212</v>
      </c>
      <c r="I8" s="256"/>
      <c r="J8" s="257">
        <v>46157</v>
      </c>
      <c r="K8" s="256">
        <v>345</v>
      </c>
      <c r="L8" s="256" t="s">
        <v>219</v>
      </c>
      <c r="M8" s="257"/>
      <c r="N8" s="257"/>
      <c r="O8" s="256"/>
      <c r="P8" s="256" t="s">
        <v>223</v>
      </c>
      <c r="Q8" s="256" t="s">
        <v>222</v>
      </c>
      <c r="R8" s="256">
        <v>13696</v>
      </c>
      <c r="S8" s="256">
        <v>5981</v>
      </c>
    </row>
    <row r="9" spans="1:20" s="258" customFormat="1" ht="43.2">
      <c r="A9" s="256">
        <v>6304</v>
      </c>
      <c r="B9" s="256" t="s">
        <v>188</v>
      </c>
      <c r="C9" s="256" t="s">
        <v>194</v>
      </c>
      <c r="D9" s="256" t="s">
        <v>201</v>
      </c>
      <c r="E9" s="256" t="s">
        <v>202</v>
      </c>
      <c r="F9" s="256"/>
      <c r="G9" s="256" t="s">
        <v>185</v>
      </c>
      <c r="H9" s="256" t="s">
        <v>213</v>
      </c>
      <c r="I9" s="256"/>
      <c r="J9" s="257">
        <v>46170</v>
      </c>
      <c r="K9" s="256">
        <v>345</v>
      </c>
      <c r="L9" s="256" t="s">
        <v>219</v>
      </c>
      <c r="M9" s="257"/>
      <c r="N9" s="257"/>
      <c r="O9" s="256"/>
      <c r="P9" s="256" t="s">
        <v>224</v>
      </c>
      <c r="Q9" s="256" t="s">
        <v>222</v>
      </c>
      <c r="R9" s="256">
        <v>14033</v>
      </c>
      <c r="S9" s="256">
        <v>6304</v>
      </c>
    </row>
    <row r="10" spans="1:20" s="258" customFormat="1" ht="43.2">
      <c r="A10" s="256">
        <v>5436</v>
      </c>
      <c r="B10" s="256" t="s">
        <v>189</v>
      </c>
      <c r="C10" s="256" t="s">
        <v>195</v>
      </c>
      <c r="D10" s="256" t="s">
        <v>203</v>
      </c>
      <c r="E10" s="256" t="s">
        <v>204</v>
      </c>
      <c r="F10" s="256"/>
      <c r="G10" s="256" t="s">
        <v>185</v>
      </c>
      <c r="H10" s="256" t="s">
        <v>214</v>
      </c>
      <c r="I10" s="256"/>
      <c r="J10" s="257">
        <v>45641</v>
      </c>
      <c r="K10" s="256">
        <v>138</v>
      </c>
      <c r="L10" s="256" t="s">
        <v>219</v>
      </c>
      <c r="M10" s="257"/>
      <c r="N10" s="257"/>
      <c r="O10" s="256"/>
      <c r="P10" s="256" t="s">
        <v>530</v>
      </c>
      <c r="Q10" s="256" t="s">
        <v>222</v>
      </c>
      <c r="R10" s="256">
        <v>73625</v>
      </c>
      <c r="S10" s="256">
        <v>5436</v>
      </c>
    </row>
    <row r="11" spans="1:20" s="258" customFormat="1" ht="43.2">
      <c r="A11" s="256">
        <v>4834</v>
      </c>
      <c r="B11" s="256" t="s">
        <v>190</v>
      </c>
      <c r="C11" s="256" t="s">
        <v>196</v>
      </c>
      <c r="D11" s="256" t="s">
        <v>205</v>
      </c>
      <c r="E11" s="256" t="s">
        <v>206</v>
      </c>
      <c r="F11" s="256"/>
      <c r="G11" s="256" t="s">
        <v>185</v>
      </c>
      <c r="H11" s="256" t="s">
        <v>215</v>
      </c>
      <c r="I11" s="256"/>
      <c r="J11" s="257">
        <v>46888</v>
      </c>
      <c r="K11" s="256">
        <v>138</v>
      </c>
      <c r="L11" s="256" t="s">
        <v>220</v>
      </c>
      <c r="M11" s="257"/>
      <c r="N11" s="257"/>
      <c r="O11" s="256"/>
      <c r="P11" s="256" t="s">
        <v>225</v>
      </c>
      <c r="Q11" s="256" t="s">
        <v>222</v>
      </c>
      <c r="R11" s="256">
        <v>12436</v>
      </c>
      <c r="S11" s="256">
        <v>4834</v>
      </c>
    </row>
    <row r="12" spans="1:20" s="258" customFormat="1" ht="43.2">
      <c r="A12" s="256">
        <v>6287</v>
      </c>
      <c r="B12" s="256" t="s">
        <v>191</v>
      </c>
      <c r="C12" s="256" t="s">
        <v>197</v>
      </c>
      <c r="D12" s="256" t="s">
        <v>208</v>
      </c>
      <c r="E12" s="256" t="s">
        <v>209</v>
      </c>
      <c r="F12" s="256"/>
      <c r="G12" s="256" t="s">
        <v>185</v>
      </c>
      <c r="H12" s="256" t="s">
        <v>217</v>
      </c>
      <c r="I12" s="256"/>
      <c r="J12" s="257">
        <v>46522</v>
      </c>
      <c r="K12" s="256">
        <v>345</v>
      </c>
      <c r="L12" s="256" t="s">
        <v>219</v>
      </c>
      <c r="M12" s="257" t="s">
        <v>221</v>
      </c>
      <c r="N12" s="257" t="s">
        <v>221</v>
      </c>
      <c r="O12" s="257" t="s">
        <v>221</v>
      </c>
      <c r="P12" s="256" t="s">
        <v>226</v>
      </c>
      <c r="Q12" s="256" t="s">
        <v>222</v>
      </c>
      <c r="R12" s="256">
        <v>14016</v>
      </c>
      <c r="S12" s="256">
        <v>6287</v>
      </c>
    </row>
    <row r="13" spans="1:20" s="258" customFormat="1" ht="43.2">
      <c r="A13" s="256">
        <v>5524</v>
      </c>
      <c r="B13" s="256" t="s">
        <v>192</v>
      </c>
      <c r="C13" s="256" t="s">
        <v>198</v>
      </c>
      <c r="D13" s="256" t="s">
        <v>210</v>
      </c>
      <c r="E13" s="256" t="s">
        <v>207</v>
      </c>
      <c r="F13" s="256"/>
      <c r="G13" s="256" t="s">
        <v>185</v>
      </c>
      <c r="H13" s="256" t="s">
        <v>218</v>
      </c>
      <c r="I13" s="256"/>
      <c r="J13" s="257">
        <v>46522.5</v>
      </c>
      <c r="K13" s="256">
        <v>345</v>
      </c>
      <c r="L13" s="256" t="s">
        <v>219</v>
      </c>
      <c r="M13" s="257" t="s">
        <v>221</v>
      </c>
      <c r="N13" s="257" t="s">
        <v>221</v>
      </c>
      <c r="O13" s="256" t="s">
        <v>221</v>
      </c>
      <c r="P13" s="256" t="s">
        <v>524</v>
      </c>
      <c r="Q13" s="256" t="s">
        <v>222</v>
      </c>
      <c r="R13" s="256">
        <v>49918</v>
      </c>
      <c r="S13" s="256">
        <v>5524</v>
      </c>
    </row>
    <row r="14" spans="1:20" s="258" customFormat="1" ht="42.6" customHeight="1">
      <c r="A14" s="256">
        <v>69224</v>
      </c>
      <c r="B14" s="256" t="s">
        <v>470</v>
      </c>
      <c r="C14" s="256" t="s">
        <v>471</v>
      </c>
      <c r="D14" s="256" t="s">
        <v>500</v>
      </c>
      <c r="E14" s="256" t="s">
        <v>501</v>
      </c>
      <c r="F14" s="256"/>
      <c r="G14" s="259" t="s">
        <v>227</v>
      </c>
      <c r="H14" s="256" t="s">
        <v>472</v>
      </c>
      <c r="I14" s="256"/>
      <c r="J14" s="257">
        <v>45991</v>
      </c>
      <c r="K14" s="256">
        <v>138</v>
      </c>
      <c r="L14" s="256" t="s">
        <v>473</v>
      </c>
      <c r="M14" s="257" t="s">
        <v>221</v>
      </c>
      <c r="N14" s="257" t="s">
        <v>221</v>
      </c>
      <c r="O14" s="256" t="s">
        <v>221</v>
      </c>
      <c r="P14" s="256" t="s">
        <v>474</v>
      </c>
      <c r="Q14" s="256" t="s">
        <v>222</v>
      </c>
      <c r="R14" s="256">
        <v>71834</v>
      </c>
      <c r="S14" s="256">
        <v>69224</v>
      </c>
    </row>
    <row r="15" spans="1:20" s="258" customFormat="1" ht="43.2">
      <c r="A15" s="256">
        <v>50876</v>
      </c>
      <c r="B15" s="256" t="s">
        <v>475</v>
      </c>
      <c r="C15" s="256" t="s">
        <v>476</v>
      </c>
      <c r="D15" s="256" t="s">
        <v>501</v>
      </c>
      <c r="E15" s="256" t="s">
        <v>477</v>
      </c>
      <c r="F15" s="256"/>
      <c r="G15" s="256" t="s">
        <v>227</v>
      </c>
      <c r="H15" s="256" t="s">
        <v>472</v>
      </c>
      <c r="I15" s="256"/>
      <c r="J15" s="257">
        <v>45991</v>
      </c>
      <c r="K15" s="256">
        <v>69</v>
      </c>
      <c r="L15" s="256" t="s">
        <v>473</v>
      </c>
      <c r="M15" s="257" t="s">
        <v>221</v>
      </c>
      <c r="N15" s="257" t="s">
        <v>221</v>
      </c>
      <c r="O15" s="256" t="s">
        <v>221</v>
      </c>
      <c r="P15" s="256" t="s">
        <v>478</v>
      </c>
      <c r="Q15" s="256" t="s">
        <v>222</v>
      </c>
      <c r="R15" s="256">
        <v>50877</v>
      </c>
      <c r="S15" s="256">
        <v>50876</v>
      </c>
    </row>
    <row r="16" spans="1:20" s="258" customFormat="1" ht="42.6" customHeight="1">
      <c r="A16" s="256">
        <v>67915</v>
      </c>
      <c r="B16" s="256" t="s">
        <v>479</v>
      </c>
      <c r="C16" s="256" t="s">
        <v>480</v>
      </c>
      <c r="D16" s="256" t="s">
        <v>502</v>
      </c>
      <c r="E16" s="256" t="s">
        <v>503</v>
      </c>
      <c r="F16" s="256"/>
      <c r="G16" s="256" t="s">
        <v>227</v>
      </c>
      <c r="H16" s="256" t="s">
        <v>481</v>
      </c>
      <c r="I16" s="256"/>
      <c r="J16" s="257">
        <v>46356</v>
      </c>
      <c r="K16" s="256">
        <v>138</v>
      </c>
      <c r="L16" s="256" t="s">
        <v>219</v>
      </c>
      <c r="M16" s="257" t="s">
        <v>221</v>
      </c>
      <c r="N16" s="257" t="s">
        <v>221</v>
      </c>
      <c r="O16" s="256" t="s">
        <v>221</v>
      </c>
      <c r="P16" s="256" t="s">
        <v>482</v>
      </c>
      <c r="Q16" s="256" t="s">
        <v>222</v>
      </c>
      <c r="R16" s="256">
        <v>67916</v>
      </c>
      <c r="S16" s="256">
        <v>67915</v>
      </c>
    </row>
    <row r="17" spans="1:20" s="258" customFormat="1" ht="43.2">
      <c r="A17" s="256">
        <v>55605</v>
      </c>
      <c r="B17" s="256" t="s">
        <v>483</v>
      </c>
      <c r="C17" s="256" t="s">
        <v>484</v>
      </c>
      <c r="D17" s="256" t="s">
        <v>504</v>
      </c>
      <c r="E17" s="256" t="s">
        <v>505</v>
      </c>
      <c r="F17" s="256"/>
      <c r="G17" s="256" t="s">
        <v>227</v>
      </c>
      <c r="H17" s="256" t="s">
        <v>485</v>
      </c>
      <c r="I17" s="256"/>
      <c r="J17" s="257">
        <v>46023</v>
      </c>
      <c r="K17" s="256">
        <v>69</v>
      </c>
      <c r="L17" s="256" t="s">
        <v>219</v>
      </c>
      <c r="M17" s="257" t="s">
        <v>221</v>
      </c>
      <c r="N17" s="257" t="s">
        <v>221</v>
      </c>
      <c r="O17" s="257" t="s">
        <v>221</v>
      </c>
      <c r="P17" s="256" t="s">
        <v>486</v>
      </c>
      <c r="Q17" s="256" t="s">
        <v>222</v>
      </c>
      <c r="R17" s="256">
        <v>65572</v>
      </c>
      <c r="S17" s="256">
        <v>55605</v>
      </c>
    </row>
    <row r="18" spans="1:20" s="258" customFormat="1" ht="43.2">
      <c r="A18" s="256">
        <v>55617</v>
      </c>
      <c r="B18" s="256" t="s">
        <v>487</v>
      </c>
      <c r="C18" s="256" t="s">
        <v>488</v>
      </c>
      <c r="D18" s="256" t="s">
        <v>504</v>
      </c>
      <c r="E18" s="256" t="s">
        <v>506</v>
      </c>
      <c r="F18" s="256"/>
      <c r="G18" s="256" t="s">
        <v>227</v>
      </c>
      <c r="H18" s="256" t="s">
        <v>485</v>
      </c>
      <c r="I18" s="256"/>
      <c r="J18" s="257">
        <v>46023</v>
      </c>
      <c r="K18" s="256">
        <v>69</v>
      </c>
      <c r="L18" s="256" t="s">
        <v>219</v>
      </c>
      <c r="M18" s="257" t="s">
        <v>221</v>
      </c>
      <c r="N18" s="257" t="s">
        <v>221</v>
      </c>
      <c r="O18" s="257" t="s">
        <v>221</v>
      </c>
      <c r="P18" s="256" t="s">
        <v>489</v>
      </c>
      <c r="Q18" s="256" t="s">
        <v>222</v>
      </c>
      <c r="R18" s="256">
        <v>65573</v>
      </c>
      <c r="S18" s="256">
        <v>55617</v>
      </c>
    </row>
    <row r="19" spans="1:20" s="258" customFormat="1" ht="43.2">
      <c r="A19" s="256">
        <v>54892</v>
      </c>
      <c r="B19" s="256" t="s">
        <v>494</v>
      </c>
      <c r="C19" s="256" t="s">
        <v>495</v>
      </c>
      <c r="D19" s="256" t="s">
        <v>507</v>
      </c>
      <c r="E19" s="256" t="s">
        <v>508</v>
      </c>
      <c r="F19" s="256"/>
      <c r="G19" s="256" t="s">
        <v>227</v>
      </c>
      <c r="H19" s="256" t="s">
        <v>496</v>
      </c>
      <c r="I19" s="256"/>
      <c r="J19" s="257">
        <v>46507</v>
      </c>
      <c r="K19" s="256">
        <v>69</v>
      </c>
      <c r="L19" s="256" t="s">
        <v>219</v>
      </c>
      <c r="M19" s="257" t="s">
        <v>221</v>
      </c>
      <c r="N19" s="257" t="s">
        <v>221</v>
      </c>
      <c r="O19" s="257" t="s">
        <v>221</v>
      </c>
      <c r="P19" s="256" t="s">
        <v>497</v>
      </c>
      <c r="Q19" s="256" t="s">
        <v>222</v>
      </c>
      <c r="R19" s="256">
        <v>65568</v>
      </c>
      <c r="S19" s="256">
        <v>54892</v>
      </c>
    </row>
    <row r="20" spans="1:20" s="258" customFormat="1" ht="43.2">
      <c r="A20" s="256">
        <v>70941</v>
      </c>
      <c r="B20" s="256" t="s">
        <v>510</v>
      </c>
      <c r="C20" s="256" t="s">
        <v>511</v>
      </c>
      <c r="D20" s="256" t="s">
        <v>512</v>
      </c>
      <c r="E20" s="256" t="s">
        <v>513</v>
      </c>
      <c r="F20" s="256"/>
      <c r="G20" s="256" t="s">
        <v>514</v>
      </c>
      <c r="H20" s="256" t="s">
        <v>515</v>
      </c>
      <c r="I20" s="256"/>
      <c r="J20" s="257">
        <v>45809</v>
      </c>
      <c r="K20" s="256">
        <v>138</v>
      </c>
      <c r="L20" s="256" t="s">
        <v>220</v>
      </c>
      <c r="M20" s="257" t="s">
        <v>221</v>
      </c>
      <c r="N20" s="257" t="s">
        <v>221</v>
      </c>
      <c r="O20" s="257" t="s">
        <v>221</v>
      </c>
      <c r="P20" s="256" t="s">
        <v>516</v>
      </c>
      <c r="Q20" s="256" t="s">
        <v>222</v>
      </c>
      <c r="R20" s="256">
        <v>70942</v>
      </c>
      <c r="S20" s="256">
        <v>70941</v>
      </c>
    </row>
    <row r="21" spans="1:20" s="258" customFormat="1" ht="32.4" customHeight="1">
      <c r="A21" s="256">
        <v>70943</v>
      </c>
      <c r="B21" s="256" t="s">
        <v>517</v>
      </c>
      <c r="C21" s="256" t="s">
        <v>518</v>
      </c>
      <c r="D21" s="256" t="s">
        <v>519</v>
      </c>
      <c r="E21" s="256" t="s">
        <v>520</v>
      </c>
      <c r="F21" s="256"/>
      <c r="G21" s="256" t="s">
        <v>514</v>
      </c>
      <c r="H21" s="256" t="s">
        <v>521</v>
      </c>
      <c r="I21" s="256"/>
      <c r="J21" s="257">
        <v>45809</v>
      </c>
      <c r="K21" s="256">
        <v>138</v>
      </c>
      <c r="L21" s="256" t="s">
        <v>522</v>
      </c>
      <c r="M21" s="257" t="s">
        <v>221</v>
      </c>
      <c r="N21" s="257" t="s">
        <v>221</v>
      </c>
      <c r="O21" s="257" t="s">
        <v>221</v>
      </c>
      <c r="P21" s="256" t="s">
        <v>523</v>
      </c>
      <c r="Q21" s="256" t="s">
        <v>222</v>
      </c>
      <c r="R21" s="256">
        <v>70944</v>
      </c>
      <c r="S21" s="256">
        <v>70943</v>
      </c>
    </row>
    <row r="22" spans="1:20" s="258" customFormat="1" ht="46.2" customHeight="1">
      <c r="A22" s="256">
        <v>71178</v>
      </c>
      <c r="B22" s="256" t="s">
        <v>525</v>
      </c>
      <c r="C22" s="256" t="s">
        <v>526</v>
      </c>
      <c r="D22" s="256" t="s">
        <v>527</v>
      </c>
      <c r="E22" s="256" t="s">
        <v>528</v>
      </c>
      <c r="F22" s="256"/>
      <c r="G22" s="256" t="s">
        <v>185</v>
      </c>
      <c r="H22" s="256" t="s">
        <v>216</v>
      </c>
      <c r="I22" s="256"/>
      <c r="J22" s="257">
        <v>45792</v>
      </c>
      <c r="K22" s="256">
        <v>138</v>
      </c>
      <c r="L22" s="256" t="s">
        <v>219</v>
      </c>
      <c r="M22" s="257" t="s">
        <v>221</v>
      </c>
      <c r="N22" s="257" t="s">
        <v>221</v>
      </c>
      <c r="O22" s="257" t="s">
        <v>221</v>
      </c>
      <c r="P22" s="256" t="s">
        <v>529</v>
      </c>
      <c r="Q22" s="256" t="s">
        <v>222</v>
      </c>
      <c r="R22" s="256">
        <v>71179</v>
      </c>
      <c r="S22" s="256">
        <v>71178</v>
      </c>
    </row>
    <row r="23" spans="1:20" s="258" customFormat="1" ht="43.2">
      <c r="A23" s="256">
        <v>52332</v>
      </c>
      <c r="B23" s="256" t="s">
        <v>531</v>
      </c>
      <c r="C23" s="256" t="s">
        <v>532</v>
      </c>
      <c r="D23" s="256" t="s">
        <v>533</v>
      </c>
      <c r="E23" s="256" t="s">
        <v>534</v>
      </c>
      <c r="F23" s="256"/>
      <c r="G23" s="256" t="s">
        <v>185</v>
      </c>
      <c r="H23" s="256" t="s">
        <v>216</v>
      </c>
      <c r="I23" s="256"/>
      <c r="J23" s="257">
        <v>45641</v>
      </c>
      <c r="K23" s="256">
        <v>138</v>
      </c>
      <c r="L23" s="256" t="s">
        <v>219</v>
      </c>
      <c r="M23" s="257" t="s">
        <v>221</v>
      </c>
      <c r="N23" s="257" t="s">
        <v>221</v>
      </c>
      <c r="O23" s="257" t="s">
        <v>221</v>
      </c>
      <c r="P23" s="256" t="s">
        <v>535</v>
      </c>
      <c r="Q23" s="256" t="s">
        <v>222</v>
      </c>
      <c r="R23" s="256">
        <v>71169</v>
      </c>
      <c r="S23" s="256">
        <v>52332</v>
      </c>
    </row>
    <row r="24" spans="1:20" s="258" customFormat="1" ht="43.2">
      <c r="A24" s="256">
        <v>71182</v>
      </c>
      <c r="B24" s="256" t="s">
        <v>536</v>
      </c>
      <c r="C24" s="256" t="s">
        <v>537</v>
      </c>
      <c r="D24" s="256" t="s">
        <v>538</v>
      </c>
      <c r="E24" s="256" t="s">
        <v>539</v>
      </c>
      <c r="F24" s="256"/>
      <c r="G24" s="256" t="s">
        <v>185</v>
      </c>
      <c r="H24" s="256" t="s">
        <v>216</v>
      </c>
      <c r="I24" s="256"/>
      <c r="J24" s="257">
        <v>46006</v>
      </c>
      <c r="K24" s="256">
        <v>345</v>
      </c>
      <c r="L24" s="256" t="s">
        <v>219</v>
      </c>
      <c r="M24" s="257" t="s">
        <v>221</v>
      </c>
      <c r="N24" s="257" t="s">
        <v>221</v>
      </c>
      <c r="O24" s="257" t="s">
        <v>221</v>
      </c>
      <c r="P24" s="256" t="s">
        <v>540</v>
      </c>
      <c r="Q24" s="256" t="s">
        <v>222</v>
      </c>
      <c r="R24" s="256">
        <v>71184</v>
      </c>
      <c r="S24" s="256">
        <v>71182</v>
      </c>
    </row>
    <row r="25" spans="1:20" s="258" customFormat="1" ht="43.95" customHeight="1">
      <c r="A25" s="256">
        <v>71187</v>
      </c>
      <c r="B25" s="256" t="s">
        <v>541</v>
      </c>
      <c r="C25" s="256" t="s">
        <v>542</v>
      </c>
      <c r="D25" s="256" t="s">
        <v>543</v>
      </c>
      <c r="E25" s="256" t="s">
        <v>544</v>
      </c>
      <c r="F25" s="256"/>
      <c r="G25" s="256" t="s">
        <v>185</v>
      </c>
      <c r="H25" s="256" t="s">
        <v>216</v>
      </c>
      <c r="I25" s="256"/>
      <c r="J25" s="257">
        <v>45792</v>
      </c>
      <c r="K25" s="256">
        <v>345</v>
      </c>
      <c r="L25" s="256" t="s">
        <v>220</v>
      </c>
      <c r="M25" s="257" t="s">
        <v>221</v>
      </c>
      <c r="N25" s="257" t="s">
        <v>221</v>
      </c>
      <c r="O25" s="257" t="s">
        <v>221</v>
      </c>
      <c r="P25" s="256" t="s">
        <v>545</v>
      </c>
      <c r="Q25" s="256" t="s">
        <v>222</v>
      </c>
      <c r="R25" s="256">
        <v>71189</v>
      </c>
      <c r="S25" s="256">
        <v>71187</v>
      </c>
    </row>
    <row r="26" spans="1:20" s="258" customFormat="1" ht="43.2">
      <c r="A26" s="256">
        <v>45640</v>
      </c>
      <c r="B26" s="256" t="s">
        <v>546</v>
      </c>
      <c r="C26" s="256" t="s">
        <v>532</v>
      </c>
      <c r="D26" s="256" t="s">
        <v>547</v>
      </c>
      <c r="E26" s="256" t="s">
        <v>548</v>
      </c>
      <c r="F26" s="256"/>
      <c r="G26" s="256" t="s">
        <v>185</v>
      </c>
      <c r="H26" s="256" t="s">
        <v>216</v>
      </c>
      <c r="I26" s="256"/>
      <c r="J26" s="257">
        <v>45641</v>
      </c>
      <c r="K26" s="256">
        <v>138</v>
      </c>
      <c r="L26" s="256" t="s">
        <v>219</v>
      </c>
      <c r="M26" s="257" t="s">
        <v>221</v>
      </c>
      <c r="N26" s="257" t="s">
        <v>221</v>
      </c>
      <c r="O26" s="257" t="s">
        <v>221</v>
      </c>
      <c r="P26" s="256" t="s">
        <v>549</v>
      </c>
      <c r="Q26" s="256" t="s">
        <v>222</v>
      </c>
      <c r="R26" s="256">
        <v>73413</v>
      </c>
      <c r="S26" s="256">
        <v>45640</v>
      </c>
    </row>
    <row r="27" spans="1:20" ht="15" thickBot="1">
      <c r="A27" s="49"/>
      <c r="B27" s="49"/>
      <c r="C27" s="48"/>
      <c r="D27" s="49"/>
      <c r="E27" s="49"/>
      <c r="F27" s="49"/>
      <c r="G27" s="49"/>
      <c r="H27" s="49"/>
      <c r="I27" s="49"/>
      <c r="J27" s="49"/>
      <c r="K27" s="49"/>
      <c r="L27" s="49"/>
      <c r="M27" s="49"/>
      <c r="N27" s="49"/>
      <c r="O27" s="49"/>
      <c r="P27" s="49"/>
      <c r="Q27" s="49"/>
      <c r="R27" s="49"/>
      <c r="S27" s="49"/>
      <c r="T27" s="49"/>
    </row>
    <row r="28" spans="1:20" ht="16.2" thickBot="1">
      <c r="A28" s="276" t="s">
        <v>156</v>
      </c>
      <c r="B28" s="277"/>
      <c r="C28" s="180"/>
      <c r="D28" s="178"/>
      <c r="E28" s="178"/>
      <c r="F28" s="178"/>
      <c r="G28" s="178"/>
      <c r="H28" s="178"/>
      <c r="I28" s="178"/>
      <c r="J28" s="178"/>
      <c r="K28" s="178"/>
      <c r="L28" s="178"/>
      <c r="M28" s="178"/>
      <c r="N28" s="178"/>
      <c r="O28" s="178"/>
      <c r="P28" s="178"/>
      <c r="Q28" s="178"/>
      <c r="R28" s="178"/>
      <c r="S28" s="178"/>
      <c r="T28" s="49"/>
    </row>
    <row r="29" spans="1:20" ht="28.8">
      <c r="A29" s="152" t="s">
        <v>91</v>
      </c>
      <c r="B29" s="152" t="s">
        <v>92</v>
      </c>
      <c r="C29" s="57" t="s">
        <v>93</v>
      </c>
      <c r="D29" s="57" t="s">
        <v>94</v>
      </c>
      <c r="E29" s="57" t="s">
        <v>95</v>
      </c>
      <c r="F29" s="57" t="s">
        <v>96</v>
      </c>
      <c r="G29" s="57" t="s">
        <v>97</v>
      </c>
      <c r="H29" s="57" t="s">
        <v>98</v>
      </c>
      <c r="I29" s="57" t="s">
        <v>99</v>
      </c>
      <c r="J29" s="57" t="s">
        <v>157</v>
      </c>
      <c r="K29" s="57" t="s">
        <v>158</v>
      </c>
      <c r="L29" s="57" t="s">
        <v>101</v>
      </c>
      <c r="M29" s="57" t="s">
        <v>102</v>
      </c>
      <c r="N29" s="57" t="s">
        <v>103</v>
      </c>
      <c r="O29" s="57" t="s">
        <v>104</v>
      </c>
      <c r="P29" s="57" t="s">
        <v>105</v>
      </c>
      <c r="Q29" s="57" t="s">
        <v>106</v>
      </c>
      <c r="R29" s="57" t="s">
        <v>107</v>
      </c>
      <c r="S29" s="57" t="s">
        <v>108</v>
      </c>
      <c r="T29" s="77" t="s">
        <v>109</v>
      </c>
    </row>
    <row r="30" spans="1:20" s="258" customFormat="1" ht="49.2" customHeight="1">
      <c r="A30" s="256">
        <v>55626</v>
      </c>
      <c r="B30" s="256" t="s">
        <v>490</v>
      </c>
      <c r="C30" s="256" t="s">
        <v>491</v>
      </c>
      <c r="D30" s="256" t="s">
        <v>492</v>
      </c>
      <c r="E30" s="256" t="s">
        <v>509</v>
      </c>
      <c r="F30" s="256"/>
      <c r="G30" s="256" t="s">
        <v>227</v>
      </c>
      <c r="H30" s="256" t="s">
        <v>485</v>
      </c>
      <c r="I30" s="256"/>
      <c r="J30" s="257">
        <v>45993</v>
      </c>
      <c r="K30" s="257">
        <v>46358</v>
      </c>
      <c r="L30" s="256">
        <v>138</v>
      </c>
      <c r="M30" s="256" t="s">
        <v>219</v>
      </c>
      <c r="N30" s="257" t="s">
        <v>221</v>
      </c>
      <c r="O30" s="257" t="s">
        <v>221</v>
      </c>
      <c r="P30" s="257" t="s">
        <v>221</v>
      </c>
      <c r="Q30" s="256" t="s">
        <v>493</v>
      </c>
      <c r="R30" s="256" t="s">
        <v>222</v>
      </c>
      <c r="S30" s="256">
        <v>65576</v>
      </c>
      <c r="T30" s="256">
        <v>55626</v>
      </c>
    </row>
    <row r="31" spans="1:20">
      <c r="A31" s="153"/>
      <c r="B31" s="153"/>
      <c r="C31" s="153"/>
      <c r="D31" s="153"/>
      <c r="E31" s="153"/>
      <c r="F31" s="153"/>
      <c r="G31" s="153"/>
      <c r="H31" s="153"/>
      <c r="I31" s="153"/>
      <c r="J31" s="154"/>
      <c r="K31" s="154"/>
      <c r="L31" s="153"/>
      <c r="M31" s="153"/>
      <c r="N31" s="154"/>
      <c r="O31" s="154"/>
      <c r="P31" s="154"/>
      <c r="Q31" s="155"/>
      <c r="R31" s="153"/>
      <c r="S31" s="153"/>
      <c r="T31" s="153"/>
    </row>
    <row r="32" spans="1:20">
      <c r="A32" s="153"/>
      <c r="B32" s="153"/>
      <c r="C32" s="153"/>
      <c r="D32" s="153"/>
      <c r="E32" s="153"/>
      <c r="F32" s="153"/>
      <c r="G32" s="153"/>
      <c r="H32" s="153"/>
      <c r="I32" s="153"/>
      <c r="J32" s="154"/>
      <c r="K32" s="154"/>
      <c r="L32" s="153"/>
      <c r="M32" s="153"/>
      <c r="N32" s="154"/>
      <c r="O32" s="154"/>
      <c r="P32" s="154"/>
      <c r="Q32" s="155"/>
      <c r="R32" s="153"/>
      <c r="S32" s="153"/>
      <c r="T32" s="153"/>
    </row>
    <row r="33" spans="1:20">
      <c r="A33" s="153"/>
      <c r="B33" s="153"/>
      <c r="C33" s="153"/>
      <c r="D33" s="153"/>
      <c r="E33" s="153"/>
      <c r="F33" s="153"/>
      <c r="G33" s="153"/>
      <c r="H33" s="153"/>
      <c r="I33" s="153"/>
      <c r="J33" s="154"/>
      <c r="K33" s="154"/>
      <c r="L33" s="153"/>
      <c r="M33" s="153"/>
      <c r="N33" s="154"/>
      <c r="O33" s="154"/>
      <c r="P33" s="154"/>
      <c r="Q33" s="155"/>
      <c r="R33" s="153"/>
      <c r="S33" s="153"/>
      <c r="T33" s="153"/>
    </row>
    <row r="34" spans="1:20">
      <c r="A34" s="153"/>
      <c r="B34" s="153"/>
      <c r="C34" s="153"/>
      <c r="D34" s="153"/>
      <c r="E34" s="153"/>
      <c r="F34" s="153"/>
      <c r="G34" s="153"/>
      <c r="H34" s="153"/>
      <c r="I34" s="153"/>
      <c r="J34" s="154"/>
      <c r="K34" s="154"/>
      <c r="L34" s="153"/>
      <c r="M34" s="153"/>
      <c r="N34" s="154"/>
      <c r="O34" s="154"/>
      <c r="P34" s="154"/>
      <c r="Q34" s="155"/>
      <c r="R34" s="153"/>
      <c r="S34" s="153"/>
      <c r="T34" s="153"/>
    </row>
    <row r="35" spans="1:20">
      <c r="A35" s="153"/>
      <c r="B35" s="153"/>
      <c r="C35" s="153"/>
      <c r="D35" s="153"/>
      <c r="E35" s="153"/>
      <c r="F35" s="153"/>
      <c r="G35" s="153"/>
      <c r="H35" s="153"/>
      <c r="I35" s="153"/>
      <c r="J35" s="154"/>
      <c r="K35" s="154"/>
      <c r="L35" s="153"/>
      <c r="M35" s="153"/>
      <c r="N35" s="154"/>
      <c r="O35" s="154"/>
      <c r="P35" s="154"/>
      <c r="Q35" s="155"/>
      <c r="R35" s="153"/>
      <c r="S35" s="153"/>
      <c r="T35" s="153"/>
    </row>
    <row r="36" spans="1:20">
      <c r="A36" s="153"/>
      <c r="B36" s="153"/>
      <c r="C36" s="153"/>
      <c r="D36" s="153"/>
      <c r="E36" s="153"/>
      <c r="F36" s="153"/>
      <c r="G36" s="153"/>
      <c r="H36" s="153"/>
      <c r="I36" s="153"/>
      <c r="J36" s="154"/>
      <c r="K36" s="154"/>
      <c r="L36" s="153"/>
      <c r="M36" s="153"/>
      <c r="N36" s="154"/>
      <c r="O36" s="154"/>
      <c r="P36" s="154"/>
      <c r="Q36" s="155"/>
      <c r="R36" s="153"/>
      <c r="S36" s="153"/>
      <c r="T36" s="153"/>
    </row>
    <row r="37" spans="1:20">
      <c r="A37" s="153"/>
      <c r="B37" s="153"/>
      <c r="C37" s="153"/>
      <c r="D37" s="153"/>
      <c r="E37" s="153"/>
      <c r="F37" s="153"/>
      <c r="G37" s="153"/>
      <c r="H37" s="153"/>
      <c r="I37" s="153"/>
      <c r="J37" s="154"/>
      <c r="K37" s="154"/>
      <c r="L37" s="153"/>
      <c r="M37" s="153"/>
      <c r="N37" s="154"/>
      <c r="O37" s="154"/>
      <c r="P37" s="154"/>
      <c r="Q37" s="155"/>
      <c r="R37" s="153"/>
      <c r="S37" s="153"/>
      <c r="T37" s="153"/>
    </row>
    <row r="38" spans="1:20">
      <c r="A38"/>
      <c r="B38"/>
      <c r="C38"/>
      <c r="D38"/>
      <c r="E38" s="153"/>
      <c r="F38" s="153"/>
      <c r="G38" s="153"/>
      <c r="H38" s="153"/>
      <c r="I38" s="153"/>
      <c r="J38" s="154"/>
      <c r="K38" s="154"/>
      <c r="L38" s="153"/>
      <c r="M38" s="153"/>
      <c r="N38" s="154"/>
      <c r="O38" s="154"/>
      <c r="P38" s="154"/>
      <c r="Q38" s="155"/>
      <c r="R38" s="153"/>
      <c r="S38" s="153"/>
      <c r="T38" s="153"/>
    </row>
    <row r="39" spans="1:20">
      <c r="A39"/>
      <c r="B39"/>
      <c r="C39"/>
      <c r="D39"/>
      <c r="E39" s="153"/>
      <c r="F39" s="153"/>
      <c r="G39" s="153"/>
      <c r="H39" s="153"/>
      <c r="I39" s="153"/>
      <c r="J39" s="154"/>
      <c r="K39" s="154"/>
      <c r="L39" s="153"/>
      <c r="M39" s="153"/>
      <c r="N39" s="154"/>
      <c r="O39" s="154"/>
      <c r="P39" s="154"/>
      <c r="Q39" s="155"/>
      <c r="R39" s="153"/>
      <c r="S39" s="153"/>
      <c r="T39" s="153"/>
    </row>
    <row r="40" spans="1:20">
      <c r="A40"/>
      <c r="B40"/>
      <c r="C40"/>
      <c r="D40"/>
    </row>
    <row r="41" spans="1:20">
      <c r="A41"/>
      <c r="B41"/>
      <c r="C41"/>
      <c r="D41"/>
    </row>
    <row r="42" spans="1:20">
      <c r="A42"/>
      <c r="B42"/>
      <c r="C42"/>
      <c r="D42"/>
    </row>
    <row r="43" spans="1:20">
      <c r="A43"/>
      <c r="B43"/>
      <c r="C43"/>
      <c r="D43"/>
    </row>
    <row r="44" spans="1:20">
      <c r="A44"/>
      <c r="B44"/>
      <c r="C44"/>
      <c r="D44"/>
    </row>
    <row r="45" spans="1:20">
      <c r="A45"/>
      <c r="B45"/>
      <c r="C45"/>
      <c r="D45"/>
    </row>
    <row r="46" spans="1:20">
      <c r="A46"/>
      <c r="B46"/>
      <c r="C46"/>
      <c r="D46"/>
    </row>
    <row r="47" spans="1:20">
      <c r="A47"/>
      <c r="B47"/>
      <c r="C47"/>
      <c r="D47"/>
    </row>
    <row r="48" spans="1:20">
      <c r="A48"/>
      <c r="B48"/>
      <c r="C48"/>
      <c r="D48"/>
    </row>
    <row r="49" spans="1:4">
      <c r="A49"/>
      <c r="B49"/>
      <c r="C49"/>
      <c r="D49"/>
    </row>
    <row r="50" spans="1:4">
      <c r="A50"/>
      <c r="B50"/>
      <c r="C50"/>
      <c r="D50"/>
    </row>
    <row r="51" spans="1:4">
      <c r="A51"/>
      <c r="B51"/>
      <c r="C51"/>
      <c r="D51"/>
    </row>
    <row r="52" spans="1:4">
      <c r="A52"/>
      <c r="B52"/>
      <c r="C52"/>
      <c r="D52"/>
    </row>
    <row r="53" spans="1:4">
      <c r="A53"/>
      <c r="B53"/>
      <c r="C53"/>
      <c r="D53"/>
    </row>
    <row r="54" spans="1:4">
      <c r="A54"/>
      <c r="B54"/>
      <c r="C54"/>
      <c r="D54"/>
    </row>
    <row r="55" spans="1:4">
      <c r="A55"/>
      <c r="B55"/>
      <c r="C55"/>
      <c r="D55"/>
    </row>
    <row r="56" spans="1:4">
      <c r="A56"/>
      <c r="B56"/>
      <c r="C56"/>
      <c r="D56"/>
    </row>
    <row r="57" spans="1:4">
      <c r="A57"/>
      <c r="B57"/>
      <c r="C57"/>
      <c r="D57"/>
    </row>
  </sheetData>
  <autoFilter ref="A6:S26" xr:uid="{F9201CC7-1BE1-4122-94AA-382C1559D598}"/>
  <mergeCells count="2">
    <mergeCell ref="A5:B5"/>
    <mergeCell ref="A28:B28"/>
  </mergeCells>
  <phoneticPr fontId="9" type="noConversion"/>
  <hyperlinks>
    <hyperlink ref="D1" location="Index!A1" display="Back" xr:uid="{00000000-0004-0000-03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46"/>
  <sheetViews>
    <sheetView workbookViewId="0"/>
  </sheetViews>
  <sheetFormatPr defaultColWidth="9.109375" defaultRowHeight="14.4"/>
  <cols>
    <col min="1" max="1" width="35.33203125" style="22" customWidth="1"/>
    <col min="2" max="2" width="78.109375" style="22" customWidth="1"/>
    <col min="3" max="3" width="21.109375" style="22" bestFit="1" customWidth="1"/>
    <col min="4" max="4" width="35.33203125" style="22" customWidth="1"/>
    <col min="5" max="5" width="25.33203125" style="22" customWidth="1"/>
    <col min="6" max="6" width="22.88671875" style="22" customWidth="1"/>
    <col min="7" max="7" width="43" style="22" customWidth="1"/>
    <col min="8" max="8" width="35.6640625" style="22" customWidth="1"/>
    <col min="9" max="9" width="26.5546875" style="22" customWidth="1"/>
    <col min="10" max="10" width="22.5546875" style="22" customWidth="1"/>
    <col min="11" max="11" width="45.109375" style="22" customWidth="1"/>
    <col min="12" max="12" width="35.88671875" style="22" customWidth="1"/>
    <col min="13" max="13" width="32.88671875" style="22" customWidth="1"/>
    <col min="14" max="14" width="50.5546875" style="22" customWidth="1"/>
    <col min="15" max="15" width="17.44140625" style="22" customWidth="1"/>
    <col min="16" max="16" width="23.88671875" style="22" customWidth="1"/>
    <col min="17" max="17" width="51.88671875" style="22" customWidth="1"/>
    <col min="18" max="18" width="32" style="22" customWidth="1"/>
    <col min="19" max="19" width="52.109375" style="22" customWidth="1"/>
    <col min="20" max="20" width="53.44140625" style="22" customWidth="1"/>
    <col min="21" max="21" width="70.44140625" style="22" customWidth="1"/>
    <col min="22" max="22" width="22.109375" style="22" customWidth="1"/>
    <col min="23" max="23" width="50.33203125" style="22" customWidth="1"/>
    <col min="24" max="24" width="38.88671875" style="22" customWidth="1"/>
    <col min="25" max="25" width="45.33203125" style="22" customWidth="1"/>
    <col min="26" max="26" width="55.33203125" style="22" customWidth="1"/>
    <col min="27" max="27" width="47.109375" style="22" customWidth="1"/>
    <col min="28" max="28" width="22.5546875" style="22" customWidth="1"/>
    <col min="29" max="29" width="43" style="22" customWidth="1"/>
    <col min="30" max="30" width="17.88671875" style="22" customWidth="1"/>
    <col min="31" max="31" width="16.109375" style="22" customWidth="1"/>
    <col min="32" max="32" width="22" style="22" customWidth="1"/>
    <col min="33" max="16384" width="9.109375" style="22"/>
  </cols>
  <sheetData>
    <row r="1" spans="1:7">
      <c r="A1" s="22" t="s">
        <v>16</v>
      </c>
      <c r="B1" s="177">
        <v>45224</v>
      </c>
      <c r="D1" s="2" t="s">
        <v>17</v>
      </c>
      <c r="G1"/>
    </row>
    <row r="2" spans="1:7">
      <c r="A2" s="22" t="s">
        <v>18</v>
      </c>
      <c r="B2" s="172" t="s">
        <v>237</v>
      </c>
    </row>
    <row r="4" spans="1:7">
      <c r="A4" s="207" t="s">
        <v>253</v>
      </c>
      <c r="B4" s="207" t="s">
        <v>254</v>
      </c>
      <c r="C4" s="207" t="s">
        <v>110</v>
      </c>
      <c r="D4" s="208" t="s">
        <v>111</v>
      </c>
    </row>
    <row r="5" spans="1:7">
      <c r="A5" s="248" t="s">
        <v>445</v>
      </c>
      <c r="B5" s="248" t="s">
        <v>444</v>
      </c>
      <c r="C5" s="248" t="s">
        <v>443</v>
      </c>
      <c r="D5" s="262">
        <v>2022</v>
      </c>
    </row>
    <row r="6" spans="1:7">
      <c r="A6" s="22" t="s">
        <v>447</v>
      </c>
      <c r="B6" s="22" t="s">
        <v>622</v>
      </c>
      <c r="C6" s="22" t="s">
        <v>446</v>
      </c>
      <c r="D6" s="263">
        <v>2022</v>
      </c>
    </row>
    <row r="7" spans="1:7">
      <c r="A7" s="22" t="s">
        <v>448</v>
      </c>
      <c r="B7" s="22" t="s">
        <v>623</v>
      </c>
      <c r="C7" s="22" t="s">
        <v>446</v>
      </c>
      <c r="D7" s="263">
        <v>2023</v>
      </c>
    </row>
    <row r="8" spans="1:7">
      <c r="A8" s="22" t="s">
        <v>449</v>
      </c>
      <c r="B8" s="22" t="s">
        <v>624</v>
      </c>
      <c r="C8" s="22" t="s">
        <v>446</v>
      </c>
      <c r="D8" s="263">
        <v>2023</v>
      </c>
    </row>
    <row r="9" spans="1:7">
      <c r="A9" s="22" t="s">
        <v>451</v>
      </c>
      <c r="B9" s="22" t="s">
        <v>625</v>
      </c>
      <c r="C9" s="22" t="s">
        <v>458</v>
      </c>
      <c r="D9" s="263">
        <v>2022</v>
      </c>
    </row>
    <row r="10" spans="1:7">
      <c r="A10" s="22" t="s">
        <v>452</v>
      </c>
      <c r="B10" s="22" t="s">
        <v>450</v>
      </c>
      <c r="C10" s="22" t="s">
        <v>459</v>
      </c>
      <c r="D10" s="263">
        <v>2022</v>
      </c>
    </row>
    <row r="11" spans="1:7">
      <c r="A11" s="248" t="s">
        <v>454</v>
      </c>
      <c r="B11" s="248" t="s">
        <v>453</v>
      </c>
      <c r="C11" s="248" t="s">
        <v>460</v>
      </c>
      <c r="D11" s="262">
        <v>2022</v>
      </c>
    </row>
    <row r="12" spans="1:7">
      <c r="A12" s="248" t="s">
        <v>455</v>
      </c>
      <c r="B12" s="248" t="s">
        <v>626</v>
      </c>
      <c r="C12" s="248" t="s">
        <v>461</v>
      </c>
      <c r="D12" s="262">
        <v>2022</v>
      </c>
    </row>
    <row r="13" spans="1:7">
      <c r="A13" s="22" t="s">
        <v>456</v>
      </c>
      <c r="B13" s="22" t="s">
        <v>457</v>
      </c>
      <c r="C13" s="22" t="s">
        <v>443</v>
      </c>
      <c r="D13" s="263">
        <v>2022</v>
      </c>
    </row>
    <row r="14" spans="1:7">
      <c r="A14" s="22" t="s">
        <v>556</v>
      </c>
      <c r="B14" s="23" t="s">
        <v>557</v>
      </c>
      <c r="C14" s="23" t="s">
        <v>446</v>
      </c>
      <c r="D14" s="264">
        <v>2023</v>
      </c>
    </row>
    <row r="15" spans="1:7">
      <c r="A15" s="22" t="s">
        <v>558</v>
      </c>
      <c r="B15" s="14" t="s">
        <v>559</v>
      </c>
      <c r="C15" s="23" t="s">
        <v>446</v>
      </c>
      <c r="D15" s="264">
        <v>2023</v>
      </c>
    </row>
    <row r="16" spans="1:7">
      <c r="A16" s="22" t="s">
        <v>560</v>
      </c>
      <c r="B16" s="172" t="s">
        <v>561</v>
      </c>
      <c r="C16" s="23" t="s">
        <v>185</v>
      </c>
      <c r="D16" s="264">
        <v>2023</v>
      </c>
    </row>
    <row r="17" spans="1:4">
      <c r="A17" s="22" t="s">
        <v>563</v>
      </c>
      <c r="B17" s="23" t="s">
        <v>564</v>
      </c>
      <c r="C17" s="23" t="s">
        <v>185</v>
      </c>
      <c r="D17" s="264">
        <v>2023</v>
      </c>
    </row>
    <row r="18" spans="1:4">
      <c r="A18" s="22" t="s">
        <v>565</v>
      </c>
      <c r="B18" s="23" t="s">
        <v>566</v>
      </c>
      <c r="C18" s="23" t="s">
        <v>185</v>
      </c>
      <c r="D18" s="264">
        <v>2023</v>
      </c>
    </row>
    <row r="19" spans="1:4">
      <c r="A19" s="22" t="s">
        <v>571</v>
      </c>
      <c r="B19" s="261" t="s">
        <v>570</v>
      </c>
      <c r="C19" s="23" t="s">
        <v>185</v>
      </c>
      <c r="D19" s="264">
        <v>2023</v>
      </c>
    </row>
    <row r="20" spans="1:4">
      <c r="A20" s="22" t="s">
        <v>574</v>
      </c>
      <c r="B20" s="23" t="s">
        <v>575</v>
      </c>
      <c r="C20" s="23" t="s">
        <v>185</v>
      </c>
      <c r="D20" s="264">
        <v>2023</v>
      </c>
    </row>
    <row r="21" spans="1:4">
      <c r="A21" s="22" t="s">
        <v>577</v>
      </c>
      <c r="B21" s="23" t="s">
        <v>576</v>
      </c>
      <c r="C21" s="23" t="s">
        <v>446</v>
      </c>
      <c r="D21" s="264">
        <v>2023</v>
      </c>
    </row>
    <row r="22" spans="1:4">
      <c r="A22" s="22" t="s">
        <v>582</v>
      </c>
      <c r="B22" s="23" t="s">
        <v>581</v>
      </c>
      <c r="C22" s="23" t="s">
        <v>443</v>
      </c>
      <c r="D22" s="264">
        <v>2023</v>
      </c>
    </row>
    <row r="23" spans="1:4">
      <c r="A23" s="22" t="s">
        <v>583</v>
      </c>
      <c r="B23" s="23" t="s">
        <v>627</v>
      </c>
      <c r="C23" s="23" t="s">
        <v>443</v>
      </c>
      <c r="D23" s="263">
        <v>2023</v>
      </c>
    </row>
    <row r="24" spans="1:4">
      <c r="A24" s="22" t="s">
        <v>584</v>
      </c>
      <c r="B24" s="176" t="s">
        <v>585</v>
      </c>
      <c r="C24" s="23" t="s">
        <v>185</v>
      </c>
      <c r="D24" s="263">
        <v>2023</v>
      </c>
    </row>
    <row r="25" spans="1:4">
      <c r="B25" s="23"/>
      <c r="C25" s="23"/>
    </row>
    <row r="26" spans="1:4">
      <c r="B26" s="23"/>
      <c r="C26" s="23"/>
    </row>
    <row r="27" spans="1:4">
      <c r="B27" s="23"/>
      <c r="C27" s="23"/>
    </row>
    <row r="28" spans="1:4">
      <c r="B28" s="23"/>
      <c r="C28" s="23"/>
    </row>
    <row r="29" spans="1:4">
      <c r="B29" s="23"/>
      <c r="C29" s="23"/>
    </row>
    <row r="30" spans="1:4">
      <c r="B30" s="23"/>
      <c r="C30" s="23"/>
    </row>
    <row r="31" spans="1:4">
      <c r="B31" s="23"/>
      <c r="C31" s="23"/>
    </row>
    <row r="32" spans="1:4">
      <c r="B32" s="23"/>
      <c r="C32" s="23"/>
    </row>
    <row r="33" spans="2:3">
      <c r="B33" s="23"/>
      <c r="C33" s="23"/>
    </row>
    <row r="34" spans="2:3">
      <c r="B34" s="23"/>
      <c r="C34" s="23"/>
    </row>
    <row r="35" spans="2:3">
      <c r="B35" s="23"/>
      <c r="C35" s="23"/>
    </row>
    <row r="36" spans="2:3">
      <c r="B36" s="23"/>
      <c r="C36" s="23"/>
    </row>
    <row r="37" spans="2:3">
      <c r="B37" s="23"/>
      <c r="C37" s="23"/>
    </row>
    <row r="38" spans="2:3">
      <c r="B38" s="23"/>
      <c r="C38" s="23"/>
    </row>
    <row r="39" spans="2:3">
      <c r="B39" s="23"/>
      <c r="C39" s="23"/>
    </row>
    <row r="40" spans="2:3">
      <c r="B40" s="23"/>
      <c r="C40" s="23"/>
    </row>
    <row r="41" spans="2:3">
      <c r="B41" s="23"/>
      <c r="C41" s="23"/>
    </row>
    <row r="42" spans="2:3">
      <c r="B42" s="23"/>
      <c r="C42" s="23"/>
    </row>
    <row r="43" spans="2:3">
      <c r="B43" s="23"/>
      <c r="C43" s="23"/>
    </row>
    <row r="44" spans="2:3">
      <c r="B44" s="23"/>
      <c r="C44" s="23"/>
    </row>
    <row r="45" spans="2:3">
      <c r="B45" s="23"/>
      <c r="C45" s="23"/>
    </row>
    <row r="46" spans="2:3">
      <c r="B46" s="23"/>
      <c r="C46" s="23"/>
    </row>
  </sheetData>
  <sortState xmlns:xlrd2="http://schemas.microsoft.com/office/spreadsheetml/2017/richdata2" ref="B5:D12">
    <sortCondition ref="D5:D12"/>
  </sortState>
  <hyperlinks>
    <hyperlink ref="D1" location="Index!A1" display="Back" xr:uid="{00000000-0004-0000-0400-000000000000}"/>
    <hyperlink ref="B19" r:id="rId1" tooltip="Report Type ID: 23583" display="https://mis.ercot.com/secure/data-products/grid/regional-planning?id=PG3-3516-M" xr:uid="{CF14D29E-EF85-402D-A23B-51B139FACF2D}"/>
  </hyperlinks>
  <pageMargins left="0.7" right="0.7" top="0.75" bottom="0.75" header="0.3" footer="0.3"/>
  <pageSetup orientation="portrait" horizontalDpi="90" verticalDpi="9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110"/>
  <sheetViews>
    <sheetView workbookViewId="0">
      <selection activeCell="H13" sqref="H13"/>
    </sheetView>
  </sheetViews>
  <sheetFormatPr defaultColWidth="9.109375" defaultRowHeight="14.4"/>
  <cols>
    <col min="1" max="1" width="51.33203125" style="1" customWidth="1"/>
    <col min="2" max="2" width="30.44140625" style="14" bestFit="1" customWidth="1"/>
    <col min="3" max="7" width="9.6640625" style="14" bestFit="1" customWidth="1"/>
    <col min="8" max="8" width="50.6640625" style="40" customWidth="1"/>
    <col min="9" max="16384" width="9.109375" style="14"/>
  </cols>
  <sheetData>
    <row r="1" spans="1:8">
      <c r="A1" s="1" t="s">
        <v>16</v>
      </c>
      <c r="B1" s="61">
        <v>45268</v>
      </c>
      <c r="C1" s="41" t="s">
        <v>17</v>
      </c>
    </row>
    <row r="2" spans="1:8">
      <c r="A2" s="1" t="s">
        <v>18</v>
      </c>
      <c r="B2" s="172" t="s">
        <v>237</v>
      </c>
    </row>
    <row r="4" spans="1:8" ht="21.6" thickBot="1">
      <c r="A4" s="284" t="s">
        <v>398</v>
      </c>
      <c r="B4" s="284"/>
      <c r="C4" s="284"/>
      <c r="D4" s="284"/>
      <c r="E4" s="284"/>
      <c r="F4" s="284"/>
      <c r="G4" s="284"/>
      <c r="H4" s="284"/>
    </row>
    <row r="5" spans="1:8">
      <c r="A5" s="280" t="s">
        <v>52</v>
      </c>
      <c r="B5" s="282" t="s">
        <v>53</v>
      </c>
      <c r="C5" s="282"/>
      <c r="D5" s="282"/>
      <c r="E5" s="282"/>
      <c r="F5" s="282"/>
      <c r="G5" s="282"/>
      <c r="H5" s="285" t="s">
        <v>55</v>
      </c>
    </row>
    <row r="6" spans="1:8">
      <c r="A6" s="281"/>
      <c r="B6" s="283"/>
      <c r="C6" s="92" t="s">
        <v>182</v>
      </c>
      <c r="D6" s="92" t="s">
        <v>293</v>
      </c>
      <c r="E6" s="92" t="s">
        <v>294</v>
      </c>
      <c r="F6" s="92" t="s">
        <v>183</v>
      </c>
      <c r="G6" s="92" t="s">
        <v>295</v>
      </c>
      <c r="H6" s="286"/>
    </row>
    <row r="7" spans="1:8" ht="28.8">
      <c r="A7" s="40" t="s">
        <v>586</v>
      </c>
      <c r="B7" s="171" t="s">
        <v>438</v>
      </c>
      <c r="C7" s="171" t="s">
        <v>228</v>
      </c>
      <c r="D7" s="171" t="s">
        <v>228</v>
      </c>
      <c r="E7" s="171" t="s">
        <v>228</v>
      </c>
      <c r="F7" s="171" t="s">
        <v>228</v>
      </c>
      <c r="G7" s="171" t="s">
        <v>228</v>
      </c>
      <c r="H7" s="247" t="s">
        <v>439</v>
      </c>
    </row>
    <row r="8" spans="1:8" ht="43.2">
      <c r="A8" s="40" t="s">
        <v>611</v>
      </c>
      <c r="B8" s="18" t="s">
        <v>562</v>
      </c>
      <c r="C8" s="171" t="s">
        <v>228</v>
      </c>
      <c r="D8" s="171" t="s">
        <v>228</v>
      </c>
      <c r="E8" s="171" t="s">
        <v>228</v>
      </c>
      <c r="F8" s="171" t="s">
        <v>228</v>
      </c>
      <c r="G8" s="171" t="s">
        <v>228</v>
      </c>
      <c r="H8" s="170" t="s">
        <v>567</v>
      </c>
    </row>
    <row r="9" spans="1:8">
      <c r="A9" s="167" t="s">
        <v>609</v>
      </c>
      <c r="B9" s="18" t="s">
        <v>568</v>
      </c>
      <c r="C9" s="171" t="s">
        <v>228</v>
      </c>
      <c r="D9" s="171" t="s">
        <v>228</v>
      </c>
      <c r="E9" s="171" t="s">
        <v>228</v>
      </c>
      <c r="F9" s="171" t="s">
        <v>228</v>
      </c>
      <c r="G9" s="171" t="s">
        <v>228</v>
      </c>
      <c r="H9" s="47" t="s">
        <v>569</v>
      </c>
    </row>
    <row r="10" spans="1:8">
      <c r="A10" s="167" t="s">
        <v>612</v>
      </c>
      <c r="B10" s="171" t="s">
        <v>562</v>
      </c>
      <c r="C10" s="171" t="s">
        <v>228</v>
      </c>
      <c r="D10" s="171" t="s">
        <v>228</v>
      </c>
      <c r="E10" s="171" t="s">
        <v>228</v>
      </c>
      <c r="F10" s="171" t="s">
        <v>228</v>
      </c>
      <c r="G10" s="171" t="s">
        <v>228</v>
      </c>
      <c r="H10" s="47" t="s">
        <v>621</v>
      </c>
    </row>
    <row r="11" spans="1:8" ht="28.8">
      <c r="A11" s="167" t="s">
        <v>628</v>
      </c>
      <c r="B11" s="171" t="s">
        <v>562</v>
      </c>
      <c r="C11" s="171" t="s">
        <v>228</v>
      </c>
      <c r="D11" s="171" t="s">
        <v>228</v>
      </c>
      <c r="E11" s="171" t="s">
        <v>228</v>
      </c>
      <c r="F11" s="171" t="s">
        <v>228</v>
      </c>
      <c r="G11" s="171" t="s">
        <v>228</v>
      </c>
      <c r="H11" s="47" t="s">
        <v>572</v>
      </c>
    </row>
    <row r="12" spans="1:8" ht="28.8">
      <c r="A12" s="40" t="s">
        <v>610</v>
      </c>
      <c r="B12" s="18" t="s">
        <v>562</v>
      </c>
      <c r="C12" s="171" t="s">
        <v>228</v>
      </c>
      <c r="D12" s="171" t="s">
        <v>228</v>
      </c>
      <c r="E12" s="171" t="s">
        <v>228</v>
      </c>
      <c r="F12" s="171" t="s">
        <v>228</v>
      </c>
      <c r="G12" s="171" t="s">
        <v>228</v>
      </c>
      <c r="H12" s="64" t="s">
        <v>636</v>
      </c>
    </row>
    <row r="13" spans="1:8" ht="28.8">
      <c r="A13" s="40" t="s">
        <v>629</v>
      </c>
      <c r="B13" s="18" t="s">
        <v>562</v>
      </c>
      <c r="C13" s="171"/>
      <c r="D13" s="171"/>
      <c r="E13" s="171"/>
      <c r="F13" s="171"/>
      <c r="G13" s="171" t="s">
        <v>228</v>
      </c>
      <c r="H13" s="170" t="s">
        <v>573</v>
      </c>
    </row>
    <row r="14" spans="1:8" ht="28.8">
      <c r="A14" s="40" t="s">
        <v>619</v>
      </c>
      <c r="B14" s="18" t="s">
        <v>562</v>
      </c>
      <c r="C14" s="171" t="s">
        <v>228</v>
      </c>
      <c r="D14" s="171" t="s">
        <v>228</v>
      </c>
      <c r="E14" s="171" t="s">
        <v>228</v>
      </c>
      <c r="F14" s="171" t="s">
        <v>228</v>
      </c>
      <c r="G14" s="171" t="s">
        <v>228</v>
      </c>
      <c r="H14" s="40" t="s">
        <v>573</v>
      </c>
    </row>
    <row r="15" spans="1:8" ht="28.8">
      <c r="A15" s="40" t="s">
        <v>606</v>
      </c>
      <c r="B15" s="18" t="s">
        <v>514</v>
      </c>
      <c r="C15" s="171" t="s">
        <v>228</v>
      </c>
      <c r="D15" s="171" t="s">
        <v>228</v>
      </c>
      <c r="E15" s="171" t="s">
        <v>228</v>
      </c>
      <c r="F15" s="171" t="s">
        <v>228</v>
      </c>
      <c r="G15" s="171" t="s">
        <v>228</v>
      </c>
      <c r="H15" s="14" t="s">
        <v>573</v>
      </c>
    </row>
    <row r="16" spans="1:8" ht="28.8">
      <c r="A16" s="40" t="s">
        <v>607</v>
      </c>
      <c r="B16" s="18" t="s">
        <v>603</v>
      </c>
      <c r="C16" s="171" t="s">
        <v>228</v>
      </c>
      <c r="D16" s="171" t="s">
        <v>228</v>
      </c>
      <c r="E16" s="171" t="s">
        <v>228</v>
      </c>
      <c r="F16" s="171" t="s">
        <v>228</v>
      </c>
      <c r="G16" s="171" t="s">
        <v>228</v>
      </c>
      <c r="H16" s="14" t="s">
        <v>608</v>
      </c>
    </row>
    <row r="17" spans="1:8" ht="43.2">
      <c r="A17" s="40" t="s">
        <v>630</v>
      </c>
      <c r="B17" s="171" t="s">
        <v>434</v>
      </c>
      <c r="C17" s="171" t="s">
        <v>228</v>
      </c>
      <c r="D17" s="171" t="s">
        <v>228</v>
      </c>
      <c r="E17" s="171" t="s">
        <v>228</v>
      </c>
      <c r="F17" s="171" t="s">
        <v>228</v>
      </c>
      <c r="G17" s="171" t="s">
        <v>228</v>
      </c>
      <c r="H17" s="40" t="s">
        <v>579</v>
      </c>
    </row>
    <row r="18" spans="1:8">
      <c r="A18" s="40" t="s">
        <v>613</v>
      </c>
      <c r="B18" s="171" t="s">
        <v>434</v>
      </c>
      <c r="C18" s="171" t="s">
        <v>228</v>
      </c>
      <c r="D18" s="171" t="s">
        <v>228</v>
      </c>
      <c r="E18" s="171" t="s">
        <v>228</v>
      </c>
      <c r="F18" s="171" t="s">
        <v>228</v>
      </c>
      <c r="G18" s="171" t="s">
        <v>228</v>
      </c>
      <c r="H18" s="40" t="s">
        <v>580</v>
      </c>
    </row>
    <row r="19" spans="1:8" ht="28.8">
      <c r="A19" s="40" t="s">
        <v>614</v>
      </c>
      <c r="B19" s="171" t="s">
        <v>434</v>
      </c>
      <c r="C19" s="171" t="s">
        <v>228</v>
      </c>
      <c r="D19" s="171" t="s">
        <v>228</v>
      </c>
      <c r="E19" s="171" t="s">
        <v>228</v>
      </c>
      <c r="F19" s="171" t="s">
        <v>228</v>
      </c>
      <c r="G19" s="171" t="s">
        <v>228</v>
      </c>
      <c r="H19" s="14" t="s">
        <v>608</v>
      </c>
    </row>
    <row r="20" spans="1:8">
      <c r="A20" s="40" t="s">
        <v>631</v>
      </c>
      <c r="B20" s="171" t="s">
        <v>227</v>
      </c>
      <c r="C20" s="171" t="s">
        <v>228</v>
      </c>
      <c r="D20" s="171" t="s">
        <v>228</v>
      </c>
      <c r="E20" s="171" t="s">
        <v>228</v>
      </c>
      <c r="F20" s="171" t="s">
        <v>228</v>
      </c>
      <c r="G20" s="171" t="s">
        <v>228</v>
      </c>
      <c r="H20" s="40" t="s">
        <v>573</v>
      </c>
    </row>
    <row r="21" spans="1:8">
      <c r="A21" s="40" t="s">
        <v>632</v>
      </c>
      <c r="B21" s="171" t="s">
        <v>443</v>
      </c>
      <c r="C21" s="171" t="s">
        <v>228</v>
      </c>
      <c r="D21" s="171" t="s">
        <v>228</v>
      </c>
      <c r="E21" s="171" t="s">
        <v>228</v>
      </c>
      <c r="F21" s="171" t="s">
        <v>228</v>
      </c>
      <c r="G21" s="171" t="s">
        <v>228</v>
      </c>
      <c r="H21" s="14" t="s">
        <v>608</v>
      </c>
    </row>
    <row r="22" spans="1:8" ht="28.8">
      <c r="A22" s="1" t="s">
        <v>620</v>
      </c>
      <c r="B22" s="171" t="s">
        <v>443</v>
      </c>
      <c r="C22" s="171" t="s">
        <v>228</v>
      </c>
      <c r="D22" s="171" t="s">
        <v>228</v>
      </c>
      <c r="E22" s="171" t="s">
        <v>228</v>
      </c>
      <c r="F22" s="171" t="s">
        <v>228</v>
      </c>
      <c r="G22" s="171" t="s">
        <v>228</v>
      </c>
      <c r="H22" s="14" t="s">
        <v>608</v>
      </c>
    </row>
    <row r="23" spans="1:8" ht="34.5" customHeight="1">
      <c r="A23" s="40" t="s">
        <v>587</v>
      </c>
      <c r="B23" s="171" t="s">
        <v>514</v>
      </c>
      <c r="C23" s="171" t="s">
        <v>228</v>
      </c>
      <c r="D23" s="171" t="s">
        <v>228</v>
      </c>
      <c r="E23" s="171" t="s">
        <v>228</v>
      </c>
      <c r="F23" s="171" t="s">
        <v>228</v>
      </c>
      <c r="G23" s="171" t="s">
        <v>228</v>
      </c>
      <c r="H23" s="40" t="s">
        <v>590</v>
      </c>
    </row>
    <row r="24" spans="1:8" ht="28.8">
      <c r="A24" s="176" t="s">
        <v>588</v>
      </c>
      <c r="B24" s="171" t="s">
        <v>227</v>
      </c>
      <c r="C24" s="171" t="s">
        <v>228</v>
      </c>
      <c r="D24" s="171" t="s">
        <v>228</v>
      </c>
      <c r="E24" s="171" t="s">
        <v>228</v>
      </c>
      <c r="F24" s="171" t="s">
        <v>228</v>
      </c>
      <c r="G24" s="171" t="s">
        <v>228</v>
      </c>
      <c r="H24" s="40" t="s">
        <v>589</v>
      </c>
    </row>
    <row r="25" spans="1:8">
      <c r="A25" s="1" t="s">
        <v>615</v>
      </c>
      <c r="B25" s="171" t="s">
        <v>443</v>
      </c>
      <c r="C25" s="171" t="s">
        <v>228</v>
      </c>
      <c r="D25" s="171" t="s">
        <v>228</v>
      </c>
      <c r="E25" s="171" t="s">
        <v>228</v>
      </c>
      <c r="F25" s="171" t="s">
        <v>228</v>
      </c>
      <c r="G25" s="171" t="s">
        <v>228</v>
      </c>
      <c r="H25" s="40" t="s">
        <v>591</v>
      </c>
    </row>
    <row r="26" spans="1:8" ht="28.8">
      <c r="A26" s="1" t="s">
        <v>633</v>
      </c>
      <c r="B26" s="171" t="s">
        <v>227</v>
      </c>
      <c r="C26" s="171" t="s">
        <v>228</v>
      </c>
      <c r="D26" s="171" t="s">
        <v>228</v>
      </c>
      <c r="E26" s="171" t="s">
        <v>228</v>
      </c>
      <c r="F26" s="171" t="s">
        <v>228</v>
      </c>
      <c r="G26" s="171" t="s">
        <v>228</v>
      </c>
      <c r="H26" s="40" t="s">
        <v>592</v>
      </c>
    </row>
    <row r="27" spans="1:8" ht="57.6">
      <c r="A27" s="1" t="s">
        <v>616</v>
      </c>
      <c r="B27" s="171" t="s">
        <v>227</v>
      </c>
      <c r="C27" s="171" t="s">
        <v>228</v>
      </c>
      <c r="D27" s="171"/>
      <c r="E27" s="171"/>
      <c r="F27" s="171"/>
      <c r="G27" s="171"/>
      <c r="H27" s="40" t="s">
        <v>593</v>
      </c>
    </row>
    <row r="28" spans="1:8">
      <c r="A28" s="1" t="s">
        <v>617</v>
      </c>
      <c r="B28" s="171" t="s">
        <v>227</v>
      </c>
      <c r="C28" s="171" t="s">
        <v>228</v>
      </c>
      <c r="D28" s="171" t="s">
        <v>228</v>
      </c>
      <c r="E28" s="171" t="s">
        <v>228</v>
      </c>
      <c r="F28" s="171" t="s">
        <v>228</v>
      </c>
      <c r="G28" s="171" t="s">
        <v>228</v>
      </c>
      <c r="H28" s="40" t="s">
        <v>594</v>
      </c>
    </row>
    <row r="29" spans="1:8" ht="28.8">
      <c r="A29" s="1" t="s">
        <v>605</v>
      </c>
      <c r="B29" s="171" t="s">
        <v>434</v>
      </c>
      <c r="C29" s="171" t="s">
        <v>228</v>
      </c>
      <c r="D29" s="171" t="s">
        <v>228</v>
      </c>
      <c r="E29" s="171" t="s">
        <v>228</v>
      </c>
      <c r="F29" s="171" t="s">
        <v>228</v>
      </c>
      <c r="G29" s="171" t="s">
        <v>228</v>
      </c>
      <c r="H29" s="40" t="s">
        <v>604</v>
      </c>
    </row>
    <row r="30" spans="1:8">
      <c r="B30" s="171"/>
      <c r="C30" s="171"/>
      <c r="D30" s="171"/>
      <c r="E30" s="171"/>
      <c r="F30" s="171"/>
      <c r="G30" s="171"/>
    </row>
    <row r="31" spans="1:8" ht="15" thickBot="1">
      <c r="A31" s="173"/>
      <c r="B31" s="171"/>
      <c r="C31" s="171"/>
      <c r="D31" s="171"/>
      <c r="E31" s="171"/>
      <c r="F31" s="171"/>
      <c r="G31" s="171"/>
    </row>
    <row r="32" spans="1:8">
      <c r="A32" s="280" t="s">
        <v>184</v>
      </c>
      <c r="B32" s="282" t="s">
        <v>53</v>
      </c>
      <c r="C32" s="282"/>
      <c r="D32" s="282"/>
      <c r="E32" s="282"/>
      <c r="F32" s="282"/>
      <c r="G32" s="282"/>
      <c r="H32" s="285" t="s">
        <v>55</v>
      </c>
    </row>
    <row r="33" spans="1:8">
      <c r="A33" s="281"/>
      <c r="B33" s="283"/>
      <c r="C33" s="192" t="s">
        <v>182</v>
      </c>
      <c r="D33" s="192" t="s">
        <v>293</v>
      </c>
      <c r="E33" s="192" t="s">
        <v>294</v>
      </c>
      <c r="F33" s="192" t="s">
        <v>183</v>
      </c>
      <c r="G33" s="192" t="s">
        <v>295</v>
      </c>
      <c r="H33" s="286"/>
    </row>
    <row r="34" spans="1:8" ht="30" customHeight="1">
      <c r="A34" s="40" t="s">
        <v>634</v>
      </c>
      <c r="B34" s="171" t="s">
        <v>435</v>
      </c>
      <c r="C34" s="171" t="s">
        <v>228</v>
      </c>
      <c r="D34" s="171" t="s">
        <v>228</v>
      </c>
      <c r="E34" s="171" t="s">
        <v>228</v>
      </c>
      <c r="F34" s="171" t="s">
        <v>228</v>
      </c>
      <c r="G34" s="171" t="s">
        <v>228</v>
      </c>
      <c r="H34" s="167" t="s">
        <v>437</v>
      </c>
    </row>
    <row r="35" spans="1:8" ht="30" customHeight="1">
      <c r="A35" s="40" t="s">
        <v>433</v>
      </c>
      <c r="B35" s="171" t="s">
        <v>434</v>
      </c>
      <c r="C35" s="171" t="s">
        <v>228</v>
      </c>
      <c r="D35" s="171" t="s">
        <v>228</v>
      </c>
      <c r="E35" s="171" t="s">
        <v>228</v>
      </c>
      <c r="F35" s="171" t="s">
        <v>228</v>
      </c>
      <c r="G35" s="171" t="s">
        <v>228</v>
      </c>
      <c r="H35" s="167" t="s">
        <v>436</v>
      </c>
    </row>
    <row r="36" spans="1:8">
      <c r="A36" s="170"/>
      <c r="B36" s="171"/>
      <c r="C36" s="171"/>
      <c r="D36" s="171"/>
      <c r="E36" s="171"/>
      <c r="F36" s="171"/>
      <c r="G36" s="171"/>
      <c r="H36" s="167"/>
    </row>
    <row r="37" spans="1:8">
      <c r="A37" s="170"/>
      <c r="B37" s="171"/>
      <c r="C37" s="171"/>
      <c r="D37" s="171"/>
      <c r="E37" s="171"/>
      <c r="F37" s="171"/>
      <c r="G37" s="171"/>
      <c r="H37" s="167"/>
    </row>
    <row r="38" spans="1:8">
      <c r="A38" s="170"/>
      <c r="B38" s="171"/>
      <c r="C38" s="171"/>
      <c r="D38" s="171"/>
      <c r="E38" s="171"/>
      <c r="F38" s="171"/>
      <c r="G38" s="171"/>
      <c r="H38" s="167"/>
    </row>
    <row r="39" spans="1:8">
      <c r="A39" s="170"/>
      <c r="B39" s="171"/>
      <c r="C39" s="171"/>
      <c r="D39" s="171"/>
      <c r="E39" s="171"/>
      <c r="F39" s="171"/>
      <c r="G39" s="171"/>
      <c r="H39" s="167"/>
    </row>
    <row r="40" spans="1:8">
      <c r="A40" s="170"/>
      <c r="B40" s="171"/>
      <c r="C40" s="171"/>
      <c r="D40" s="171"/>
      <c r="E40" s="171"/>
      <c r="F40" s="171"/>
      <c r="G40" s="171"/>
      <c r="H40" s="167"/>
    </row>
    <row r="41" spans="1:8">
      <c r="A41" s="170"/>
      <c r="B41" s="171"/>
      <c r="C41" s="171"/>
      <c r="D41" s="171"/>
      <c r="E41" s="171"/>
      <c r="F41" s="171"/>
      <c r="G41" s="171"/>
      <c r="H41" s="167"/>
    </row>
    <row r="42" spans="1:8">
      <c r="A42" s="170"/>
      <c r="B42" s="171"/>
      <c r="C42" s="171"/>
      <c r="D42" s="171"/>
      <c r="E42" s="171"/>
      <c r="F42" s="171"/>
      <c r="G42" s="171"/>
      <c r="H42" s="167"/>
    </row>
    <row r="43" spans="1:8">
      <c r="A43" s="170"/>
      <c r="B43" s="171"/>
      <c r="C43" s="171"/>
      <c r="D43" s="171"/>
      <c r="E43" s="171"/>
      <c r="F43" s="171"/>
      <c r="G43" s="171"/>
      <c r="H43" s="167"/>
    </row>
    <row r="44" spans="1:8">
      <c r="A44" s="170"/>
      <c r="B44" s="171"/>
      <c r="C44" s="171"/>
      <c r="D44" s="171"/>
      <c r="E44" s="171"/>
      <c r="F44" s="171"/>
      <c r="G44" s="171"/>
      <c r="H44" s="167"/>
    </row>
    <row r="45" spans="1:8">
      <c r="A45" s="170"/>
      <c r="B45" s="171"/>
      <c r="C45" s="171"/>
      <c r="D45" s="171"/>
      <c r="E45" s="171"/>
      <c r="F45" s="171"/>
      <c r="G45" s="171"/>
      <c r="H45" s="167"/>
    </row>
    <row r="46" spans="1:8">
      <c r="A46" s="176"/>
      <c r="B46" s="171"/>
      <c r="C46" s="171"/>
      <c r="D46" s="171"/>
      <c r="E46" s="171"/>
      <c r="F46" s="171"/>
      <c r="G46" s="171"/>
      <c r="H46" s="167"/>
    </row>
    <row r="47" spans="1:8" ht="15" thickBot="1">
      <c r="B47" s="18"/>
      <c r="C47" s="18"/>
      <c r="D47" s="18"/>
      <c r="E47" s="18"/>
      <c r="F47" s="18"/>
      <c r="G47" s="18"/>
      <c r="H47" s="42"/>
    </row>
    <row r="48" spans="1:8">
      <c r="A48" s="280" t="s">
        <v>56</v>
      </c>
      <c r="B48" s="282" t="s">
        <v>229</v>
      </c>
      <c r="C48" s="282"/>
      <c r="D48" s="282"/>
      <c r="E48" s="282"/>
      <c r="F48" s="282"/>
      <c r="G48" s="44"/>
      <c r="H48" s="285" t="s">
        <v>55</v>
      </c>
    </row>
    <row r="49" spans="1:8">
      <c r="A49" s="281"/>
      <c r="B49" s="283"/>
      <c r="C49" s="109" t="s">
        <v>182</v>
      </c>
      <c r="D49" s="109" t="s">
        <v>293</v>
      </c>
      <c r="E49" s="109" t="s">
        <v>294</v>
      </c>
      <c r="F49" s="109" t="s">
        <v>183</v>
      </c>
      <c r="G49" s="109" t="s">
        <v>295</v>
      </c>
      <c r="H49" s="286"/>
    </row>
    <row r="50" spans="1:8" ht="28.8">
      <c r="A50" s="174" t="s">
        <v>635</v>
      </c>
      <c r="B50" s="18" t="s">
        <v>185</v>
      </c>
      <c r="C50" s="171" t="s">
        <v>228</v>
      </c>
      <c r="D50" s="171" t="s">
        <v>228</v>
      </c>
      <c r="E50" s="171" t="s">
        <v>228</v>
      </c>
      <c r="F50" s="171" t="s">
        <v>228</v>
      </c>
      <c r="G50" s="171" t="s">
        <v>228</v>
      </c>
      <c r="H50" s="157" t="s">
        <v>437</v>
      </c>
    </row>
    <row r="51" spans="1:8">
      <c r="A51" s="174" t="s">
        <v>618</v>
      </c>
      <c r="B51" s="18" t="s">
        <v>185</v>
      </c>
      <c r="C51" s="171" t="s">
        <v>228</v>
      </c>
      <c r="D51" s="171" t="s">
        <v>228</v>
      </c>
      <c r="E51" s="171" t="s">
        <v>228</v>
      </c>
      <c r="F51" s="171" t="s">
        <v>228</v>
      </c>
      <c r="G51" s="171" t="s">
        <v>228</v>
      </c>
      <c r="H51" s="260" t="s">
        <v>437</v>
      </c>
    </row>
    <row r="52" spans="1:8">
      <c r="B52" s="171"/>
      <c r="C52" s="171"/>
      <c r="D52" s="171"/>
      <c r="E52" s="171"/>
      <c r="F52" s="171"/>
      <c r="G52" s="171"/>
      <c r="H52" s="170"/>
    </row>
    <row r="53" spans="1:8">
      <c r="B53" s="18"/>
      <c r="C53" s="171"/>
      <c r="D53" s="171"/>
      <c r="E53" s="171"/>
      <c r="F53" s="171"/>
      <c r="G53" s="171"/>
      <c r="H53" s="64"/>
    </row>
    <row r="54" spans="1:8">
      <c r="B54" s="18"/>
      <c r="C54" s="18"/>
      <c r="D54" s="18"/>
      <c r="E54" s="18"/>
      <c r="F54" s="18"/>
      <c r="G54" s="18"/>
      <c r="H54" s="64"/>
    </row>
    <row r="55" spans="1:8">
      <c r="B55" s="18"/>
      <c r="C55" s="18"/>
      <c r="D55" s="18"/>
      <c r="E55" s="18"/>
      <c r="F55" s="18"/>
      <c r="G55" s="18"/>
      <c r="H55" s="64"/>
    </row>
    <row r="56" spans="1:8">
      <c r="B56" s="18"/>
      <c r="C56" s="18"/>
      <c r="D56" s="18"/>
      <c r="E56" s="18"/>
      <c r="F56" s="18"/>
      <c r="G56" s="18"/>
      <c r="H56" s="64"/>
    </row>
    <row r="57" spans="1:8" ht="15" thickBot="1">
      <c r="B57" s="18"/>
      <c r="C57" s="18"/>
      <c r="D57" s="18"/>
      <c r="E57" s="18"/>
      <c r="F57" s="18"/>
      <c r="G57" s="18"/>
      <c r="H57" s="64"/>
    </row>
    <row r="58" spans="1:8">
      <c r="A58" s="280" t="s">
        <v>57</v>
      </c>
      <c r="B58" s="282" t="s">
        <v>53</v>
      </c>
      <c r="C58" s="282"/>
      <c r="D58" s="282"/>
      <c r="E58" s="282"/>
      <c r="F58" s="282"/>
      <c r="G58" s="44"/>
      <c r="H58" s="278" t="s">
        <v>55</v>
      </c>
    </row>
    <row r="59" spans="1:8">
      <c r="A59" s="281"/>
      <c r="B59" s="283"/>
      <c r="C59" s="109" t="s">
        <v>182</v>
      </c>
      <c r="D59" s="109" t="s">
        <v>293</v>
      </c>
      <c r="E59" s="109" t="s">
        <v>294</v>
      </c>
      <c r="F59" s="109" t="s">
        <v>183</v>
      </c>
      <c r="G59" s="109" t="s">
        <v>295</v>
      </c>
      <c r="H59" s="279"/>
    </row>
    <row r="60" spans="1:8">
      <c r="A60" s="1" t="s">
        <v>440</v>
      </c>
      <c r="B60" s="171" t="s">
        <v>438</v>
      </c>
      <c r="C60" s="171" t="s">
        <v>228</v>
      </c>
      <c r="D60" s="171" t="s">
        <v>228</v>
      </c>
      <c r="E60" s="171" t="s">
        <v>228</v>
      </c>
      <c r="F60" s="171" t="s">
        <v>228</v>
      </c>
      <c r="G60" s="171" t="s">
        <v>228</v>
      </c>
      <c r="H60" s="247" t="s">
        <v>441</v>
      </c>
    </row>
    <row r="61" spans="1:8">
      <c r="A61" s="1" t="s">
        <v>442</v>
      </c>
      <c r="B61" s="49" t="s">
        <v>185</v>
      </c>
      <c r="C61" s="171" t="s">
        <v>228</v>
      </c>
      <c r="D61" s="171" t="s">
        <v>228</v>
      </c>
      <c r="E61" s="171" t="s">
        <v>228</v>
      </c>
      <c r="F61" s="171" t="s">
        <v>228</v>
      </c>
      <c r="G61" s="171" t="s">
        <v>228</v>
      </c>
      <c r="H61" s="170" t="s">
        <v>437</v>
      </c>
    </row>
    <row r="62" spans="1:8">
      <c r="B62" s="171"/>
      <c r="C62" s="171"/>
      <c r="D62" s="171"/>
      <c r="E62" s="171"/>
      <c r="F62" s="171"/>
      <c r="G62" s="171"/>
    </row>
    <row r="63" spans="1:8">
      <c r="A63" s="175"/>
      <c r="B63" s="48"/>
      <c r="C63" s="171"/>
      <c r="D63" s="171"/>
      <c r="E63" s="171"/>
      <c r="F63" s="171"/>
      <c r="G63" s="171"/>
    </row>
    <row r="64" spans="1:8">
      <c r="B64" s="48"/>
      <c r="C64" s="171"/>
      <c r="D64" s="171"/>
      <c r="E64" s="171"/>
      <c r="F64" s="171"/>
      <c r="G64" s="171"/>
    </row>
    <row r="65" spans="1:8">
      <c r="A65" s="104"/>
      <c r="B65" s="18"/>
      <c r="C65" s="158"/>
      <c r="D65" s="158"/>
      <c r="E65" s="158"/>
      <c r="F65" s="158"/>
      <c r="G65" s="158"/>
      <c r="H65" s="64"/>
    </row>
    <row r="66" spans="1:8">
      <c r="A66" s="104"/>
      <c r="B66" s="18"/>
      <c r="C66" s="158"/>
      <c r="D66" s="158"/>
      <c r="E66" s="158"/>
      <c r="F66" s="158"/>
      <c r="G66" s="158"/>
      <c r="H66" s="64"/>
    </row>
    <row r="67" spans="1:8">
      <c r="B67" s="18"/>
      <c r="C67" s="171"/>
      <c r="D67" s="18"/>
      <c r="E67" s="171"/>
      <c r="F67" s="171"/>
      <c r="G67" s="171"/>
      <c r="H67" s="64"/>
    </row>
    <row r="68" spans="1:8">
      <c r="B68" s="171"/>
      <c r="C68" s="171"/>
      <c r="D68" s="171"/>
      <c r="E68" s="171"/>
      <c r="F68" s="171"/>
      <c r="G68" s="171"/>
      <c r="H68" s="170"/>
    </row>
    <row r="69" spans="1:8">
      <c r="B69" s="171"/>
      <c r="C69" s="171"/>
      <c r="D69" s="171"/>
      <c r="E69" s="171"/>
      <c r="F69" s="171"/>
      <c r="G69" s="171"/>
      <c r="H69" s="170"/>
    </row>
    <row r="70" spans="1:8">
      <c r="B70" s="171"/>
      <c r="C70" s="171"/>
      <c r="D70" s="171"/>
      <c r="E70" s="171"/>
      <c r="F70" s="171"/>
      <c r="G70" s="171"/>
      <c r="H70" s="170"/>
    </row>
    <row r="71" spans="1:8">
      <c r="B71" s="171"/>
      <c r="C71" s="171"/>
      <c r="D71" s="171"/>
      <c r="E71" s="171"/>
      <c r="F71" s="171"/>
      <c r="G71" s="171"/>
      <c r="H71" s="170"/>
    </row>
    <row r="72" spans="1:8">
      <c r="B72" s="171"/>
      <c r="C72" s="171"/>
      <c r="D72" s="171"/>
      <c r="E72" s="171"/>
      <c r="F72" s="171"/>
      <c r="G72" s="171"/>
      <c r="H72" s="170"/>
    </row>
    <row r="73" spans="1:8">
      <c r="B73" s="18"/>
      <c r="C73" s="18"/>
      <c r="D73" s="18"/>
      <c r="E73" s="18"/>
      <c r="F73" s="49"/>
      <c r="G73" s="49"/>
      <c r="H73" s="64"/>
    </row>
    <row r="74" spans="1:8" ht="15" thickBot="1">
      <c r="H74" s="64"/>
    </row>
    <row r="75" spans="1:8">
      <c r="A75" s="280" t="s">
        <v>88</v>
      </c>
      <c r="B75" s="282" t="s">
        <v>53</v>
      </c>
      <c r="C75" s="282"/>
      <c r="D75" s="282"/>
      <c r="E75" s="282"/>
      <c r="F75" s="282"/>
      <c r="G75" s="44"/>
      <c r="H75" s="278" t="s">
        <v>55</v>
      </c>
    </row>
    <row r="76" spans="1:8">
      <c r="A76" s="281"/>
      <c r="B76" s="283"/>
      <c r="C76" s="109" t="s">
        <v>182</v>
      </c>
      <c r="D76" s="109" t="s">
        <v>293</v>
      </c>
      <c r="E76" s="109" t="s">
        <v>294</v>
      </c>
      <c r="F76" s="109" t="s">
        <v>183</v>
      </c>
      <c r="G76" s="109" t="s">
        <v>295</v>
      </c>
      <c r="H76" s="279"/>
    </row>
    <row r="77" spans="1:8">
      <c r="B77" s="171"/>
      <c r="C77" s="171"/>
      <c r="D77" s="171"/>
      <c r="E77" s="171"/>
      <c r="F77" s="171"/>
      <c r="G77" s="171"/>
    </row>
    <row r="78" spans="1:8" ht="46.5" customHeight="1" thickBot="1">
      <c r="C78" s="18"/>
      <c r="D78" s="18"/>
      <c r="E78" s="18"/>
      <c r="F78" s="18"/>
      <c r="G78" s="18"/>
    </row>
    <row r="79" spans="1:8">
      <c r="A79" s="280" t="s">
        <v>180</v>
      </c>
      <c r="B79" s="282" t="s">
        <v>53</v>
      </c>
      <c r="C79" s="282"/>
      <c r="D79" s="282"/>
      <c r="E79" s="282"/>
      <c r="F79" s="282"/>
      <c r="G79" s="44"/>
      <c r="H79" s="278" t="s">
        <v>55</v>
      </c>
    </row>
    <row r="80" spans="1:8" ht="63" customHeight="1">
      <c r="A80" s="281"/>
      <c r="B80" s="283"/>
      <c r="C80" s="109" t="s">
        <v>182</v>
      </c>
      <c r="D80" s="109" t="s">
        <v>293</v>
      </c>
      <c r="E80" s="109" t="s">
        <v>294</v>
      </c>
      <c r="F80" s="109" t="s">
        <v>183</v>
      </c>
      <c r="G80" s="109" t="s">
        <v>295</v>
      </c>
      <c r="H80" s="279"/>
    </row>
    <row r="81" spans="1:8" ht="28.8">
      <c r="A81" s="40" t="s">
        <v>602</v>
      </c>
      <c r="B81" s="171" t="s">
        <v>562</v>
      </c>
      <c r="C81" s="171" t="s">
        <v>228</v>
      </c>
      <c r="D81" s="171" t="s">
        <v>228</v>
      </c>
      <c r="E81" s="171" t="s">
        <v>228</v>
      </c>
      <c r="F81" s="171" t="s">
        <v>228</v>
      </c>
      <c r="G81" s="171" t="s">
        <v>228</v>
      </c>
      <c r="H81" s="14" t="s">
        <v>578</v>
      </c>
    </row>
    <row r="82" spans="1:8" ht="54.75" customHeight="1">
      <c r="B82" s="18"/>
      <c r="C82" s="171"/>
      <c r="D82" s="171"/>
      <c r="E82" s="171"/>
      <c r="F82" s="171"/>
      <c r="G82" s="171"/>
    </row>
    <row r="83" spans="1:8">
      <c r="A83" s="40"/>
      <c r="B83" s="171"/>
      <c r="C83" s="171"/>
      <c r="D83" s="171"/>
      <c r="E83" s="171"/>
      <c r="F83" s="171"/>
      <c r="G83" s="171"/>
    </row>
    <row r="84" spans="1:8" ht="21.75" customHeight="1">
      <c r="B84" s="18"/>
      <c r="C84" s="18"/>
      <c r="D84" s="18"/>
      <c r="E84" s="18"/>
      <c r="F84" s="18"/>
      <c r="G84" s="18"/>
      <c r="H84" s="14"/>
    </row>
    <row r="85" spans="1:8" ht="21.75" customHeight="1">
      <c r="B85" s="18"/>
      <c r="C85" s="18"/>
      <c r="D85" s="18"/>
      <c r="E85" s="18"/>
      <c r="F85" s="18"/>
      <c r="G85" s="18"/>
      <c r="H85" s="14"/>
    </row>
    <row r="86" spans="1:8">
      <c r="H86" s="14"/>
    </row>
    <row r="87" spans="1:8" ht="15" thickBot="1"/>
    <row r="88" spans="1:8">
      <c r="A88" s="280" t="s">
        <v>283</v>
      </c>
      <c r="B88" s="282" t="s">
        <v>53</v>
      </c>
      <c r="C88" s="282"/>
      <c r="D88" s="282"/>
      <c r="E88" s="282"/>
      <c r="F88" s="282"/>
      <c r="G88" s="51"/>
      <c r="H88" s="278" t="s">
        <v>55</v>
      </c>
    </row>
    <row r="89" spans="1:8">
      <c r="A89" s="281"/>
      <c r="B89" s="283"/>
      <c r="C89" s="109" t="s">
        <v>182</v>
      </c>
      <c r="D89" s="109" t="s">
        <v>293</v>
      </c>
      <c r="E89" s="109" t="s">
        <v>294</v>
      </c>
      <c r="F89" s="109" t="s">
        <v>183</v>
      </c>
      <c r="G89" s="109" t="s">
        <v>295</v>
      </c>
      <c r="H89" s="279"/>
    </row>
    <row r="90" spans="1:8">
      <c r="B90" s="18"/>
      <c r="C90" s="18"/>
      <c r="D90" s="18"/>
      <c r="E90" s="18"/>
      <c r="F90" s="18"/>
      <c r="G90" s="18"/>
    </row>
    <row r="91" spans="1:8">
      <c r="B91" s="18"/>
      <c r="C91" s="18"/>
      <c r="D91" s="18"/>
      <c r="E91" s="18"/>
      <c r="F91" s="18"/>
      <c r="G91" s="18"/>
    </row>
    <row r="93" spans="1:8" s="72" customFormat="1" ht="15" thickBot="1">
      <c r="A93" s="1"/>
      <c r="B93" s="14"/>
      <c r="C93" s="14"/>
      <c r="D93" s="14"/>
      <c r="E93" s="14"/>
      <c r="F93" s="14"/>
      <c r="G93" s="14"/>
      <c r="H93" s="40"/>
    </row>
    <row r="94" spans="1:8">
      <c r="A94" s="280" t="s">
        <v>284</v>
      </c>
      <c r="B94" s="282" t="s">
        <v>53</v>
      </c>
      <c r="C94" s="282"/>
      <c r="D94" s="282"/>
      <c r="E94" s="282"/>
      <c r="F94" s="282"/>
      <c r="G94" s="91"/>
      <c r="H94" s="278" t="s">
        <v>55</v>
      </c>
    </row>
    <row r="95" spans="1:8">
      <c r="A95" s="281"/>
      <c r="B95" s="283"/>
      <c r="C95" s="109" t="s">
        <v>182</v>
      </c>
      <c r="D95" s="109" t="s">
        <v>293</v>
      </c>
      <c r="E95" s="109" t="s">
        <v>294</v>
      </c>
      <c r="F95" s="109" t="s">
        <v>183</v>
      </c>
      <c r="G95" s="109" t="s">
        <v>295</v>
      </c>
      <c r="H95" s="279"/>
    </row>
    <row r="96" spans="1:8">
      <c r="B96" s="18"/>
      <c r="C96" s="18"/>
      <c r="D96" s="18"/>
      <c r="E96" s="18"/>
      <c r="F96" s="18"/>
      <c r="G96" s="18"/>
    </row>
    <row r="99" spans="1:8" ht="15" thickBot="1"/>
    <row r="100" spans="1:8">
      <c r="A100" s="280" t="s">
        <v>285</v>
      </c>
      <c r="B100" s="282" t="s">
        <v>53</v>
      </c>
      <c r="C100" s="282"/>
      <c r="D100" s="282"/>
      <c r="E100" s="282"/>
      <c r="F100" s="282"/>
      <c r="G100" s="93"/>
      <c r="H100" s="278" t="s">
        <v>55</v>
      </c>
    </row>
    <row r="101" spans="1:8">
      <c r="A101" s="281"/>
      <c r="B101" s="283"/>
      <c r="C101" s="109" t="s">
        <v>182</v>
      </c>
      <c r="D101" s="109" t="s">
        <v>293</v>
      </c>
      <c r="E101" s="109" t="s">
        <v>294</v>
      </c>
      <c r="F101" s="109" t="s">
        <v>183</v>
      </c>
      <c r="G101" s="109" t="s">
        <v>295</v>
      </c>
      <c r="H101" s="279"/>
    </row>
    <row r="102" spans="1:8" ht="28.8">
      <c r="A102" s="1" t="s">
        <v>289</v>
      </c>
      <c r="B102" s="171" t="s">
        <v>185</v>
      </c>
      <c r="C102" s="171" t="s">
        <v>228</v>
      </c>
      <c r="D102" s="171" t="s">
        <v>228</v>
      </c>
      <c r="E102" s="171" t="s">
        <v>228</v>
      </c>
      <c r="F102" s="171" t="s">
        <v>228</v>
      </c>
      <c r="G102" s="171" t="s">
        <v>228</v>
      </c>
      <c r="H102" s="40" t="s">
        <v>286</v>
      </c>
    </row>
    <row r="103" spans="1:8" ht="28.8">
      <c r="A103" s="1" t="s">
        <v>399</v>
      </c>
      <c r="B103" s="171" t="s">
        <v>185</v>
      </c>
      <c r="C103" s="171" t="s">
        <v>228</v>
      </c>
      <c r="D103" s="171" t="s">
        <v>228</v>
      </c>
      <c r="E103" s="171" t="s">
        <v>228</v>
      </c>
      <c r="F103" s="171" t="s">
        <v>228</v>
      </c>
      <c r="G103" s="171" t="s">
        <v>228</v>
      </c>
      <c r="H103" s="40" t="s">
        <v>286</v>
      </c>
    </row>
    <row r="104" spans="1:8" ht="28.8">
      <c r="A104" s="1" t="s">
        <v>400</v>
      </c>
      <c r="B104" s="171" t="s">
        <v>185</v>
      </c>
      <c r="C104" s="171" t="s">
        <v>228</v>
      </c>
      <c r="D104" s="171" t="s">
        <v>228</v>
      </c>
      <c r="E104" s="171" t="s">
        <v>228</v>
      </c>
      <c r="F104" s="171" t="s">
        <v>228</v>
      </c>
      <c r="G104" s="171" t="s">
        <v>228</v>
      </c>
      <c r="H104" s="40" t="s">
        <v>286</v>
      </c>
    </row>
    <row r="105" spans="1:8" ht="28.8">
      <c r="A105" s="1" t="s">
        <v>290</v>
      </c>
      <c r="B105" s="171" t="s">
        <v>227</v>
      </c>
      <c r="C105" s="171" t="s">
        <v>228</v>
      </c>
      <c r="D105" s="171" t="s">
        <v>228</v>
      </c>
      <c r="E105" s="171" t="s">
        <v>228</v>
      </c>
      <c r="F105" s="171" t="s">
        <v>228</v>
      </c>
      <c r="G105" s="171" t="s">
        <v>228</v>
      </c>
      <c r="H105" s="40" t="s">
        <v>287</v>
      </c>
    </row>
    <row r="106" spans="1:8" ht="28.8">
      <c r="A106" s="1" t="s">
        <v>401</v>
      </c>
      <c r="B106" s="171" t="s">
        <v>227</v>
      </c>
      <c r="C106" s="171" t="s">
        <v>228</v>
      </c>
      <c r="D106" s="171" t="s">
        <v>228</v>
      </c>
      <c r="E106" s="171" t="s">
        <v>228</v>
      </c>
      <c r="F106" s="171" t="s">
        <v>228</v>
      </c>
      <c r="G106" s="171" t="s">
        <v>228</v>
      </c>
      <c r="H106" s="40" t="s">
        <v>287</v>
      </c>
    </row>
    <row r="107" spans="1:8" ht="28.8">
      <c r="A107" s="1" t="s">
        <v>402</v>
      </c>
      <c r="B107" s="171" t="s">
        <v>227</v>
      </c>
      <c r="C107" s="171" t="s">
        <v>228</v>
      </c>
      <c r="D107" s="171" t="s">
        <v>228</v>
      </c>
      <c r="E107" s="171" t="s">
        <v>228</v>
      </c>
      <c r="F107" s="171" t="s">
        <v>228</v>
      </c>
      <c r="G107" s="171" t="s">
        <v>228</v>
      </c>
      <c r="H107" s="40" t="s">
        <v>288</v>
      </c>
    </row>
    <row r="108" spans="1:8">
      <c r="B108" s="171"/>
      <c r="C108" s="171"/>
      <c r="D108" s="171"/>
      <c r="E108" s="171"/>
      <c r="F108" s="171"/>
      <c r="G108" s="171"/>
    </row>
    <row r="109" spans="1:8">
      <c r="B109" s="158"/>
      <c r="C109" s="158"/>
      <c r="D109" s="158"/>
      <c r="E109" s="158"/>
      <c r="F109" s="158"/>
      <c r="G109" s="158"/>
    </row>
    <row r="110" spans="1:8">
      <c r="B110" s="158"/>
      <c r="C110" s="158"/>
      <c r="D110" s="158"/>
      <c r="E110" s="158"/>
      <c r="F110" s="158"/>
      <c r="G110" s="158"/>
    </row>
  </sheetData>
  <mergeCells count="37">
    <mergeCell ref="A32:A33"/>
    <mergeCell ref="B32:B33"/>
    <mergeCell ref="C32:G32"/>
    <mergeCell ref="H32:H33"/>
    <mergeCell ref="H48:H49"/>
    <mergeCell ref="A4:H4"/>
    <mergeCell ref="A5:A6"/>
    <mergeCell ref="B5:B6"/>
    <mergeCell ref="H5:H6"/>
    <mergeCell ref="C5:G5"/>
    <mergeCell ref="H94:H95"/>
    <mergeCell ref="H79:H80"/>
    <mergeCell ref="H100:H101"/>
    <mergeCell ref="A79:A80"/>
    <mergeCell ref="B79:B80"/>
    <mergeCell ref="C79:F79"/>
    <mergeCell ref="A100:A101"/>
    <mergeCell ref="B100:B101"/>
    <mergeCell ref="C100:F100"/>
    <mergeCell ref="A88:A89"/>
    <mergeCell ref="B88:B89"/>
    <mergeCell ref="C88:F88"/>
    <mergeCell ref="A94:A95"/>
    <mergeCell ref="B94:B95"/>
    <mergeCell ref="C94:F94"/>
    <mergeCell ref="H88:H89"/>
    <mergeCell ref="H75:H76"/>
    <mergeCell ref="A48:A49"/>
    <mergeCell ref="B48:B49"/>
    <mergeCell ref="C48:F48"/>
    <mergeCell ref="A75:A76"/>
    <mergeCell ref="B75:B76"/>
    <mergeCell ref="C75:F75"/>
    <mergeCell ref="A58:A59"/>
    <mergeCell ref="B58:B59"/>
    <mergeCell ref="C58:F58"/>
    <mergeCell ref="H58:H59"/>
  </mergeCells>
  <phoneticPr fontId="9" type="noConversion"/>
  <hyperlinks>
    <hyperlink ref="C1" location="Index!A1" display="Back" xr:uid="{00000000-0004-0000-0500-000000000000}"/>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J14"/>
  <sheetViews>
    <sheetView workbookViewId="0"/>
  </sheetViews>
  <sheetFormatPr defaultRowHeight="14.4"/>
  <cols>
    <col min="1" max="1" width="30.109375" customWidth="1"/>
    <col min="2" max="2" width="30.44140625" bestFit="1" customWidth="1"/>
    <col min="3" max="3" width="27.6640625" bestFit="1" customWidth="1"/>
    <col min="4" max="4" width="10.6640625" bestFit="1" customWidth="1"/>
    <col min="5" max="6" width="9.6640625" bestFit="1" customWidth="1"/>
    <col min="7" max="7" width="9.33203125" bestFit="1" customWidth="1"/>
    <col min="8" max="9" width="9.6640625" bestFit="1" customWidth="1"/>
    <col min="10" max="10" width="29.6640625" customWidth="1"/>
    <col min="11" max="11" width="15.33203125" bestFit="1" customWidth="1"/>
  </cols>
  <sheetData>
    <row r="1" spans="1:10">
      <c r="A1" t="s">
        <v>16</v>
      </c>
      <c r="B1" s="61">
        <v>45183</v>
      </c>
      <c r="D1" s="2" t="s">
        <v>17</v>
      </c>
      <c r="I1" s="22"/>
    </row>
    <row r="2" spans="1:10">
      <c r="A2" t="s">
        <v>18</v>
      </c>
      <c r="B2" s="23" t="s">
        <v>237</v>
      </c>
    </row>
    <row r="3" spans="1:10" s="22" customFormat="1" ht="15" thickBot="1"/>
    <row r="4" spans="1:10" ht="15" thickBot="1">
      <c r="A4" s="131"/>
      <c r="B4" s="133"/>
      <c r="C4" s="132"/>
      <c r="D4" s="287" t="s">
        <v>54</v>
      </c>
      <c r="E4" s="288"/>
      <c r="F4" s="288"/>
      <c r="G4" s="288"/>
      <c r="H4" s="289"/>
      <c r="I4" s="168"/>
    </row>
    <row r="5" spans="1:10" ht="15" thickBot="1">
      <c r="A5" s="135" t="s">
        <v>147</v>
      </c>
      <c r="B5" s="134" t="s">
        <v>148</v>
      </c>
      <c r="C5" s="136" t="s">
        <v>118</v>
      </c>
      <c r="D5" s="129" t="s">
        <v>136</v>
      </c>
      <c r="E5" s="129" t="s">
        <v>181</v>
      </c>
      <c r="F5" s="129" t="s">
        <v>182</v>
      </c>
      <c r="G5" s="129" t="s">
        <v>137</v>
      </c>
      <c r="H5" s="129" t="s">
        <v>183</v>
      </c>
      <c r="I5" s="130" t="s">
        <v>119</v>
      </c>
    </row>
    <row r="6" spans="1:10" ht="36.75" customHeight="1">
      <c r="C6" s="1"/>
      <c r="J6" s="58"/>
    </row>
    <row r="7" spans="1:10" s="22" customFormat="1" ht="60.75" customHeight="1">
      <c r="A7" s="22" t="s">
        <v>291</v>
      </c>
      <c r="B7"/>
      <c r="C7" s="1"/>
      <c r="D7"/>
      <c r="E7"/>
      <c r="F7"/>
      <c r="G7"/>
      <c r="H7"/>
      <c r="I7"/>
      <c r="J7" s="58"/>
    </row>
    <row r="8" spans="1:10" s="22" customFormat="1" ht="60.75" customHeight="1">
      <c r="A8"/>
      <c r="B8"/>
      <c r="C8"/>
      <c r="D8"/>
      <c r="E8"/>
      <c r="F8"/>
      <c r="G8"/>
      <c r="H8"/>
      <c r="I8"/>
      <c r="J8" s="58"/>
    </row>
    <row r="9" spans="1:10" s="22" customFormat="1" ht="60.75" customHeight="1">
      <c r="A9"/>
      <c r="B9"/>
      <c r="C9"/>
      <c r="D9"/>
      <c r="E9"/>
      <c r="F9"/>
      <c r="G9"/>
      <c r="H9"/>
      <c r="I9"/>
      <c r="J9" s="58"/>
    </row>
    <row r="10" spans="1:10" s="22" customFormat="1" ht="60.75" customHeight="1">
      <c r="A10"/>
      <c r="B10"/>
      <c r="C10"/>
      <c r="D10"/>
      <c r="E10"/>
      <c r="F10"/>
      <c r="G10"/>
      <c r="H10"/>
      <c r="I10"/>
      <c r="J10" s="58"/>
    </row>
    <row r="11" spans="1:10" s="22" customFormat="1" ht="60.75" customHeight="1">
      <c r="A11"/>
      <c r="B11"/>
      <c r="C11"/>
      <c r="D11"/>
      <c r="E11"/>
      <c r="F11"/>
      <c r="G11"/>
      <c r="H11"/>
      <c r="I11"/>
      <c r="J11" s="58"/>
    </row>
    <row r="12" spans="1:10" s="22" customFormat="1" ht="60.75" customHeight="1">
      <c r="A12"/>
      <c r="B12"/>
      <c r="C12"/>
      <c r="D12"/>
      <c r="E12"/>
      <c r="F12"/>
      <c r="G12"/>
      <c r="H12"/>
      <c r="I12"/>
      <c r="J12" s="58"/>
    </row>
    <row r="13" spans="1:10" s="22" customFormat="1" ht="60.75" customHeight="1">
      <c r="A13"/>
      <c r="B13"/>
      <c r="C13"/>
      <c r="D13"/>
      <c r="E13"/>
      <c r="F13"/>
      <c r="G13"/>
      <c r="H13"/>
      <c r="I13"/>
      <c r="J13"/>
    </row>
    <row r="14" spans="1:10" s="22" customFormat="1" ht="60.75" customHeight="1">
      <c r="A14"/>
      <c r="B14"/>
      <c r="C14"/>
      <c r="D14"/>
      <c r="E14"/>
      <c r="F14"/>
      <c r="G14"/>
      <c r="H14"/>
      <c r="I14"/>
      <c r="J14"/>
    </row>
  </sheetData>
  <mergeCells count="1">
    <mergeCell ref="D4:H4"/>
  </mergeCells>
  <hyperlinks>
    <hyperlink ref="D1" location="Index!A1" display="Back" xr:uid="{00000000-0004-0000-0600-000000000000}"/>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2"/>
  <sheetViews>
    <sheetView workbookViewId="0"/>
  </sheetViews>
  <sheetFormatPr defaultRowHeight="14.4"/>
  <cols>
    <col min="1" max="1" width="18" customWidth="1"/>
    <col min="2" max="2" width="24.33203125" customWidth="1"/>
  </cols>
  <sheetData>
    <row r="1" spans="1:14">
      <c r="A1" t="s">
        <v>16</v>
      </c>
      <c r="B1" s="61">
        <v>45054</v>
      </c>
      <c r="D1" s="2" t="s">
        <v>17</v>
      </c>
    </row>
    <row r="2" spans="1:14">
      <c r="A2" t="s">
        <v>18</v>
      </c>
      <c r="B2" t="s">
        <v>237</v>
      </c>
    </row>
    <row r="3" spans="1:14" ht="15" thickBot="1"/>
    <row r="4" spans="1:14" ht="29.4" thickBot="1">
      <c r="A4" s="268" t="s">
        <v>20</v>
      </c>
      <c r="B4" s="146" t="s">
        <v>50</v>
      </c>
    </row>
    <row r="5" spans="1:14">
      <c r="A5" s="142" t="s">
        <v>21</v>
      </c>
      <c r="B5" s="143">
        <v>100</v>
      </c>
      <c r="C5" s="7"/>
      <c r="D5" s="7"/>
      <c r="E5" s="7"/>
      <c r="F5" s="7"/>
      <c r="G5" s="7"/>
      <c r="J5" s="24"/>
      <c r="K5" s="24"/>
      <c r="L5" s="24"/>
      <c r="M5" s="24"/>
      <c r="N5" s="24"/>
    </row>
    <row r="6" spans="1:14">
      <c r="A6" s="142" t="s">
        <v>22</v>
      </c>
      <c r="B6" s="143">
        <v>105</v>
      </c>
      <c r="C6" s="7"/>
      <c r="D6" s="7"/>
      <c r="E6" s="7"/>
      <c r="F6" s="7"/>
      <c r="G6" s="7"/>
      <c r="J6" s="24"/>
      <c r="K6" s="24"/>
      <c r="L6" s="24"/>
      <c r="M6" s="24"/>
      <c r="N6" s="24"/>
    </row>
    <row r="7" spans="1:14">
      <c r="A7" s="142" t="s">
        <v>23</v>
      </c>
      <c r="B7" s="143">
        <v>110</v>
      </c>
      <c r="J7" s="24"/>
      <c r="K7" s="24"/>
      <c r="L7" s="24"/>
      <c r="M7" s="24"/>
      <c r="N7" s="24"/>
    </row>
    <row r="8" spans="1:14">
      <c r="A8" s="142" t="s">
        <v>24</v>
      </c>
      <c r="B8" s="143">
        <v>110</v>
      </c>
      <c r="J8" s="24"/>
      <c r="K8" s="24"/>
      <c r="L8" s="24"/>
      <c r="M8" s="24"/>
      <c r="N8" s="24"/>
    </row>
    <row r="9" spans="1:14">
      <c r="A9" s="142" t="s">
        <v>25</v>
      </c>
      <c r="B9" s="143">
        <v>110</v>
      </c>
      <c r="J9" s="24"/>
      <c r="K9" s="24"/>
      <c r="L9" s="24"/>
      <c r="M9" s="24"/>
      <c r="N9" s="24"/>
    </row>
    <row r="10" spans="1:14">
      <c r="A10" s="142" t="s">
        <v>26</v>
      </c>
      <c r="B10" s="143">
        <v>105</v>
      </c>
      <c r="J10" s="24"/>
      <c r="K10" s="24"/>
      <c r="L10" s="24"/>
      <c r="M10" s="24"/>
      <c r="N10" s="24"/>
    </row>
    <row r="11" spans="1:14">
      <c r="A11" s="142" t="s">
        <v>27</v>
      </c>
      <c r="B11" s="143">
        <v>105</v>
      </c>
      <c r="J11" s="24"/>
      <c r="K11" s="24"/>
      <c r="L11" s="24"/>
      <c r="M11" s="24"/>
    </row>
    <row r="12" spans="1:14" ht="15" thickBot="1">
      <c r="A12" s="144" t="s">
        <v>28</v>
      </c>
      <c r="B12" s="145">
        <v>110</v>
      </c>
      <c r="J12" s="24"/>
      <c r="K12" s="24"/>
      <c r="L12" s="24"/>
      <c r="M12" s="24"/>
    </row>
    <row r="13" spans="1:14" ht="17.399999999999999">
      <c r="A13" s="5"/>
      <c r="B13" s="6"/>
      <c r="J13" s="24"/>
      <c r="K13" s="24"/>
      <c r="L13" s="24"/>
      <c r="M13" s="24"/>
    </row>
    <row r="14" spans="1:14">
      <c r="J14" s="24"/>
      <c r="K14" s="24"/>
      <c r="L14" s="24"/>
      <c r="M14" s="24"/>
    </row>
    <row r="15" spans="1:14">
      <c r="A15" s="8"/>
      <c r="J15" s="24"/>
      <c r="K15" s="24"/>
      <c r="L15" s="24"/>
      <c r="M15" s="24"/>
    </row>
    <row r="16" spans="1:14">
      <c r="A16" s="8"/>
      <c r="J16" s="24"/>
      <c r="K16" s="24"/>
      <c r="L16" s="24"/>
      <c r="M16" s="24"/>
    </row>
    <row r="17" spans="10:14">
      <c r="J17" s="24"/>
      <c r="K17" s="24"/>
      <c r="L17" s="24"/>
      <c r="M17" s="24"/>
    </row>
    <row r="18" spans="10:14">
      <c r="J18" s="24"/>
      <c r="K18" s="24"/>
      <c r="L18" s="24"/>
      <c r="M18" s="24"/>
    </row>
    <row r="19" spans="10:14">
      <c r="J19" s="24"/>
      <c r="K19" s="24"/>
      <c r="L19" s="24"/>
      <c r="M19" s="24"/>
      <c r="N19" s="24"/>
    </row>
    <row r="20" spans="10:14">
      <c r="J20" s="24"/>
      <c r="K20" s="24"/>
      <c r="L20" s="24"/>
      <c r="M20" s="24"/>
      <c r="N20" s="24"/>
    </row>
    <row r="21" spans="10:14">
      <c r="J21" s="24"/>
      <c r="K21" s="24"/>
      <c r="L21" s="24"/>
      <c r="M21" s="24"/>
      <c r="N21" s="24"/>
    </row>
    <row r="22" spans="10:14">
      <c r="J22" s="24"/>
      <c r="K22" s="24"/>
      <c r="L22" s="24"/>
      <c r="M22" s="24"/>
      <c r="N22" s="24"/>
    </row>
  </sheetData>
  <hyperlinks>
    <hyperlink ref="D1" location="Index!A1" display="Back" xr:uid="{00000000-0004-0000-0200-000000000000}"/>
  </hyperlink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P120"/>
  <sheetViews>
    <sheetView workbookViewId="0"/>
  </sheetViews>
  <sheetFormatPr defaultColWidth="9.109375" defaultRowHeight="14.4"/>
  <cols>
    <col min="1" max="1" width="29" style="1" customWidth="1"/>
    <col min="2" max="2" width="31.5546875" style="22" customWidth="1"/>
    <col min="3" max="3" width="13.5546875" style="22" customWidth="1"/>
    <col min="4" max="4" width="12.44140625" style="22" bestFit="1" customWidth="1"/>
    <col min="5" max="5" width="10.109375" style="22" bestFit="1" customWidth="1"/>
    <col min="6" max="6" width="9.6640625" style="22" bestFit="1" customWidth="1"/>
    <col min="7" max="7" width="17.109375" style="63" customWidth="1"/>
    <col min="8" max="8" width="14.33203125" style="22" customWidth="1"/>
    <col min="9" max="9" width="14.6640625" style="22" customWidth="1"/>
    <col min="10" max="10" width="16" style="22" customWidth="1"/>
    <col min="11" max="12" width="15.109375" style="22" customWidth="1"/>
    <col min="13" max="13" width="14.88671875" style="22" customWidth="1"/>
    <col min="14" max="14" width="9.5546875" style="22" bestFit="1" customWidth="1"/>
    <col min="15" max="15" width="42.5546875" style="22" bestFit="1" customWidth="1"/>
    <col min="16" max="16" width="35.5546875" style="22" customWidth="1"/>
    <col min="17" max="16384" width="9.109375" style="22"/>
  </cols>
  <sheetData>
    <row r="1" spans="1:14">
      <c r="A1" s="1" t="s">
        <v>16</v>
      </c>
      <c r="B1" s="61">
        <v>45091</v>
      </c>
      <c r="D1" s="2" t="s">
        <v>17</v>
      </c>
    </row>
    <row r="2" spans="1:14">
      <c r="A2" s="1" t="s">
        <v>18</v>
      </c>
      <c r="B2" s="23" t="s">
        <v>237</v>
      </c>
    </row>
    <row r="3" spans="1:14" ht="43.2">
      <c r="A3" s="104" t="s">
        <v>372</v>
      </c>
      <c r="B3" s="105"/>
    </row>
    <row r="5" spans="1:14" ht="28.8">
      <c r="A5" s="62" t="s">
        <v>61</v>
      </c>
    </row>
    <row r="7" spans="1:14" ht="66.75" customHeight="1">
      <c r="A7" s="52" t="s">
        <v>62</v>
      </c>
      <c r="B7" s="53" t="s">
        <v>63</v>
      </c>
      <c r="C7" s="53" t="s">
        <v>64</v>
      </c>
      <c r="D7" s="54" t="s">
        <v>134</v>
      </c>
      <c r="E7" s="53" t="s">
        <v>65</v>
      </c>
      <c r="F7" s="55" t="s">
        <v>66</v>
      </c>
      <c r="G7" s="52" t="s">
        <v>67</v>
      </c>
      <c r="H7" s="109" t="s">
        <v>182</v>
      </c>
      <c r="I7" s="109" t="s">
        <v>293</v>
      </c>
      <c r="J7" s="109" t="s">
        <v>294</v>
      </c>
      <c r="K7" s="109" t="s">
        <v>183</v>
      </c>
      <c r="L7" s="53" t="s">
        <v>295</v>
      </c>
      <c r="M7" s="169" t="s">
        <v>55</v>
      </c>
    </row>
    <row r="8" spans="1:14">
      <c r="A8" s="213" t="s">
        <v>296</v>
      </c>
      <c r="B8" s="196" t="s">
        <v>324</v>
      </c>
      <c r="C8" s="194" t="s">
        <v>232</v>
      </c>
      <c r="D8" s="193">
        <v>45275</v>
      </c>
      <c r="E8" s="160" t="s">
        <v>325</v>
      </c>
      <c r="F8" s="162">
        <v>99</v>
      </c>
      <c r="G8" s="165" t="s">
        <v>222</v>
      </c>
      <c r="H8" s="163" t="s">
        <v>222</v>
      </c>
      <c r="I8" s="163" t="s">
        <v>222</v>
      </c>
      <c r="J8" s="163" t="s">
        <v>222</v>
      </c>
      <c r="K8" s="163" t="s">
        <v>222</v>
      </c>
      <c r="L8" s="163" t="s">
        <v>222</v>
      </c>
      <c r="M8" s="164"/>
      <c r="N8" s="56"/>
    </row>
    <row r="9" spans="1:14">
      <c r="A9" s="213" t="s">
        <v>297</v>
      </c>
      <c r="B9" s="196" t="s">
        <v>326</v>
      </c>
      <c r="C9" s="194" t="s">
        <v>327</v>
      </c>
      <c r="D9" s="193">
        <v>45229</v>
      </c>
      <c r="E9" s="160" t="s">
        <v>30</v>
      </c>
      <c r="F9" s="162">
        <v>241</v>
      </c>
      <c r="G9" s="165" t="s">
        <v>222</v>
      </c>
      <c r="H9" s="163" t="s">
        <v>222</v>
      </c>
      <c r="I9" s="163" t="s">
        <v>222</v>
      </c>
      <c r="J9" s="163" t="s">
        <v>222</v>
      </c>
      <c r="K9" s="163" t="s">
        <v>222</v>
      </c>
      <c r="L9" s="163" t="s">
        <v>222</v>
      </c>
      <c r="M9" s="164"/>
      <c r="N9" s="56"/>
    </row>
    <row r="10" spans="1:14">
      <c r="A10" s="213" t="s">
        <v>298</v>
      </c>
      <c r="B10" s="196" t="s">
        <v>328</v>
      </c>
      <c r="C10" s="194" t="s">
        <v>329</v>
      </c>
      <c r="D10" s="193">
        <v>45383</v>
      </c>
      <c r="E10" s="160" t="s">
        <v>431</v>
      </c>
      <c r="F10" s="162">
        <v>408</v>
      </c>
      <c r="G10" s="165" t="s">
        <v>222</v>
      </c>
      <c r="H10" s="163" t="s">
        <v>222</v>
      </c>
      <c r="I10" s="163" t="s">
        <v>222</v>
      </c>
      <c r="J10" s="163" t="s">
        <v>222</v>
      </c>
      <c r="K10" s="163" t="s">
        <v>222</v>
      </c>
      <c r="L10" s="163" t="s">
        <v>222</v>
      </c>
      <c r="M10" s="164"/>
      <c r="N10" s="56"/>
    </row>
    <row r="11" spans="1:14">
      <c r="A11" s="213" t="s">
        <v>299</v>
      </c>
      <c r="B11" s="196" t="s">
        <v>330</v>
      </c>
      <c r="C11" s="194" t="s">
        <v>233</v>
      </c>
      <c r="D11" s="193">
        <v>45562</v>
      </c>
      <c r="E11" s="160" t="s">
        <v>30</v>
      </c>
      <c r="F11" s="162">
        <v>152.34</v>
      </c>
      <c r="G11" s="165" t="s">
        <v>222</v>
      </c>
      <c r="H11" s="163" t="s">
        <v>222</v>
      </c>
      <c r="I11" s="163" t="s">
        <v>222</v>
      </c>
      <c r="J11" s="163" t="s">
        <v>222</v>
      </c>
      <c r="K11" s="163" t="s">
        <v>222</v>
      </c>
      <c r="L11" s="163" t="s">
        <v>222</v>
      </c>
      <c r="M11" s="164"/>
      <c r="N11" s="56"/>
    </row>
    <row r="12" spans="1:14">
      <c r="A12" s="213" t="s">
        <v>300</v>
      </c>
      <c r="B12" s="197" t="s">
        <v>331</v>
      </c>
      <c r="C12" s="194" t="s">
        <v>233</v>
      </c>
      <c r="D12" s="193">
        <v>45444</v>
      </c>
      <c r="E12" s="160" t="s">
        <v>30</v>
      </c>
      <c r="F12" s="162">
        <v>254.94</v>
      </c>
      <c r="G12" s="165" t="s">
        <v>222</v>
      </c>
      <c r="H12" s="163" t="s">
        <v>222</v>
      </c>
      <c r="I12" s="163" t="s">
        <v>222</v>
      </c>
      <c r="J12" s="163" t="s">
        <v>222</v>
      </c>
      <c r="K12" s="163" t="s">
        <v>222</v>
      </c>
      <c r="L12" s="163" t="s">
        <v>222</v>
      </c>
      <c r="M12" s="164"/>
      <c r="N12" s="56"/>
    </row>
    <row r="13" spans="1:14">
      <c r="A13" s="213" t="s">
        <v>301</v>
      </c>
      <c r="B13" s="196" t="s">
        <v>332</v>
      </c>
      <c r="C13" s="194" t="s">
        <v>333</v>
      </c>
      <c r="D13" s="193">
        <v>45231</v>
      </c>
      <c r="E13" s="160" t="s">
        <v>30</v>
      </c>
      <c r="F13" s="162">
        <v>244.86</v>
      </c>
      <c r="G13" s="165" t="s">
        <v>222</v>
      </c>
      <c r="H13" s="163" t="s">
        <v>222</v>
      </c>
      <c r="I13" s="163" t="s">
        <v>222</v>
      </c>
      <c r="J13" s="163" t="s">
        <v>222</v>
      </c>
      <c r="K13" s="163" t="s">
        <v>222</v>
      </c>
      <c r="L13" s="163" t="s">
        <v>222</v>
      </c>
      <c r="M13" s="164"/>
      <c r="N13" s="56"/>
    </row>
    <row r="14" spans="1:14">
      <c r="A14" s="213" t="s">
        <v>302</v>
      </c>
      <c r="B14" s="196" t="s">
        <v>334</v>
      </c>
      <c r="C14" s="194" t="s">
        <v>335</v>
      </c>
      <c r="D14" s="193">
        <v>45179</v>
      </c>
      <c r="E14" s="160" t="s">
        <v>325</v>
      </c>
      <c r="F14" s="162">
        <v>101.4</v>
      </c>
      <c r="G14" s="165" t="s">
        <v>222</v>
      </c>
      <c r="H14" s="163" t="s">
        <v>222</v>
      </c>
      <c r="I14" s="163" t="s">
        <v>222</v>
      </c>
      <c r="J14" s="163" t="s">
        <v>222</v>
      </c>
      <c r="K14" s="163" t="s">
        <v>222</v>
      </c>
      <c r="L14" s="163" t="s">
        <v>222</v>
      </c>
      <c r="M14" s="164"/>
      <c r="N14" s="56"/>
    </row>
    <row r="15" spans="1:14">
      <c r="A15" s="213" t="s">
        <v>303</v>
      </c>
      <c r="B15" s="196" t="s">
        <v>336</v>
      </c>
      <c r="C15" s="194" t="s">
        <v>337</v>
      </c>
      <c r="D15" s="193">
        <v>45627</v>
      </c>
      <c r="E15" s="160" t="s">
        <v>325</v>
      </c>
      <c r="F15" s="162">
        <v>257.72000000000003</v>
      </c>
      <c r="G15" s="165" t="s">
        <v>222</v>
      </c>
      <c r="H15" s="163" t="s">
        <v>222</v>
      </c>
      <c r="I15" s="163" t="s">
        <v>222</v>
      </c>
      <c r="J15" s="163" t="s">
        <v>222</v>
      </c>
      <c r="K15" s="163" t="s">
        <v>222</v>
      </c>
      <c r="L15" s="163" t="s">
        <v>222</v>
      </c>
      <c r="M15" s="164"/>
      <c r="N15" s="56"/>
    </row>
    <row r="16" spans="1:14">
      <c r="A16" s="214" t="s">
        <v>304</v>
      </c>
      <c r="B16" s="196" t="s">
        <v>338</v>
      </c>
      <c r="C16" s="194" t="s">
        <v>339</v>
      </c>
      <c r="D16" s="193">
        <v>45148</v>
      </c>
      <c r="E16" s="160" t="s">
        <v>325</v>
      </c>
      <c r="F16" s="162">
        <v>131.05000000000001</v>
      </c>
      <c r="G16" s="165" t="s">
        <v>222</v>
      </c>
      <c r="H16" s="163" t="s">
        <v>222</v>
      </c>
      <c r="I16" s="163" t="s">
        <v>222</v>
      </c>
      <c r="J16" s="163" t="s">
        <v>222</v>
      </c>
      <c r="K16" s="163" t="s">
        <v>222</v>
      </c>
      <c r="L16" s="163" t="s">
        <v>222</v>
      </c>
      <c r="M16" s="164"/>
      <c r="N16" s="56"/>
    </row>
    <row r="17" spans="1:14">
      <c r="A17" s="214" t="s">
        <v>305</v>
      </c>
      <c r="B17" s="196" t="s">
        <v>340</v>
      </c>
      <c r="C17" s="194" t="s">
        <v>235</v>
      </c>
      <c r="D17" s="193">
        <v>45214</v>
      </c>
      <c r="E17" s="160" t="s">
        <v>431</v>
      </c>
      <c r="F17" s="162">
        <v>760</v>
      </c>
      <c r="G17" s="165" t="s">
        <v>222</v>
      </c>
      <c r="H17" s="163" t="s">
        <v>222</v>
      </c>
      <c r="I17" s="163" t="s">
        <v>222</v>
      </c>
      <c r="J17" s="163" t="s">
        <v>222</v>
      </c>
      <c r="K17" s="163" t="s">
        <v>222</v>
      </c>
      <c r="L17" s="163" t="s">
        <v>222</v>
      </c>
      <c r="M17" s="164"/>
      <c r="N17" s="56"/>
    </row>
    <row r="18" spans="1:14">
      <c r="A18" s="214" t="s">
        <v>306</v>
      </c>
      <c r="B18" s="196" t="s">
        <v>341</v>
      </c>
      <c r="C18" s="194" t="s">
        <v>342</v>
      </c>
      <c r="D18" s="193">
        <v>45261</v>
      </c>
      <c r="E18" s="160" t="s">
        <v>325</v>
      </c>
      <c r="F18" s="162">
        <v>70.95</v>
      </c>
      <c r="G18" s="165" t="s">
        <v>222</v>
      </c>
      <c r="H18" s="163" t="s">
        <v>222</v>
      </c>
      <c r="I18" s="163" t="s">
        <v>222</v>
      </c>
      <c r="J18" s="163" t="s">
        <v>222</v>
      </c>
      <c r="K18" s="163" t="s">
        <v>222</v>
      </c>
      <c r="L18" s="163" t="s">
        <v>222</v>
      </c>
      <c r="M18" s="164"/>
      <c r="N18" s="56"/>
    </row>
    <row r="19" spans="1:14">
      <c r="A19" s="214" t="s">
        <v>307</v>
      </c>
      <c r="B19" s="197" t="s">
        <v>343</v>
      </c>
      <c r="C19" s="194" t="s">
        <v>344</v>
      </c>
      <c r="D19" s="193">
        <v>45710</v>
      </c>
      <c r="E19" s="160" t="s">
        <v>30</v>
      </c>
      <c r="F19" s="162">
        <v>57.59</v>
      </c>
      <c r="G19" s="165" t="s">
        <v>222</v>
      </c>
      <c r="H19" s="163" t="s">
        <v>222</v>
      </c>
      <c r="I19" s="163" t="s">
        <v>222</v>
      </c>
      <c r="J19" s="163" t="s">
        <v>222</v>
      </c>
      <c r="K19" s="163" t="s">
        <v>222</v>
      </c>
      <c r="L19" s="163" t="s">
        <v>222</v>
      </c>
      <c r="M19" s="164"/>
      <c r="N19" s="56"/>
    </row>
    <row r="20" spans="1:14">
      <c r="A20" s="215" t="s">
        <v>308</v>
      </c>
      <c r="B20" s="196" t="s">
        <v>345</v>
      </c>
      <c r="C20" s="194" t="s">
        <v>346</v>
      </c>
      <c r="D20" s="193">
        <v>45092</v>
      </c>
      <c r="E20" s="160" t="s">
        <v>325</v>
      </c>
      <c r="F20" s="162">
        <v>9.9499999999999993</v>
      </c>
      <c r="G20" s="165" t="s">
        <v>222</v>
      </c>
      <c r="H20" s="163" t="s">
        <v>222</v>
      </c>
      <c r="I20" s="163" t="s">
        <v>222</v>
      </c>
      <c r="J20" s="163" t="s">
        <v>222</v>
      </c>
      <c r="K20" s="163" t="s">
        <v>222</v>
      </c>
      <c r="L20" s="163" t="s">
        <v>222</v>
      </c>
      <c r="M20" s="164"/>
      <c r="N20" s="56"/>
    </row>
    <row r="21" spans="1:14">
      <c r="A21" s="214" t="s">
        <v>309</v>
      </c>
      <c r="B21" s="196" t="s">
        <v>347</v>
      </c>
      <c r="C21" s="194" t="s">
        <v>349</v>
      </c>
      <c r="D21" s="193">
        <v>45366</v>
      </c>
      <c r="E21" s="160" t="s">
        <v>30</v>
      </c>
      <c r="F21" s="162">
        <v>514.1</v>
      </c>
      <c r="G21" s="165" t="s">
        <v>222</v>
      </c>
      <c r="H21" s="163" t="s">
        <v>222</v>
      </c>
      <c r="I21" s="163" t="s">
        <v>222</v>
      </c>
      <c r="J21" s="163" t="s">
        <v>222</v>
      </c>
      <c r="K21" s="163" t="s">
        <v>222</v>
      </c>
      <c r="L21" s="163" t="s">
        <v>222</v>
      </c>
      <c r="M21" s="164"/>
      <c r="N21" s="56"/>
    </row>
    <row r="22" spans="1:14">
      <c r="A22" s="214" t="s">
        <v>310</v>
      </c>
      <c r="B22" s="196" t="s">
        <v>348</v>
      </c>
      <c r="C22" s="194" t="s">
        <v>231</v>
      </c>
      <c r="D22" s="193">
        <v>45444</v>
      </c>
      <c r="E22" s="160" t="s">
        <v>325</v>
      </c>
      <c r="F22" s="162">
        <v>206.32</v>
      </c>
      <c r="G22" s="165" t="s">
        <v>222</v>
      </c>
      <c r="H22" s="163" t="s">
        <v>222</v>
      </c>
      <c r="I22" s="163" t="s">
        <v>222</v>
      </c>
      <c r="J22" s="163" t="s">
        <v>222</v>
      </c>
      <c r="K22" s="163" t="s">
        <v>222</v>
      </c>
      <c r="L22" s="163" t="s">
        <v>222</v>
      </c>
      <c r="M22" s="164"/>
      <c r="N22" s="56"/>
    </row>
    <row r="23" spans="1:14">
      <c r="A23" s="214" t="s">
        <v>311</v>
      </c>
      <c r="B23" s="196" t="s">
        <v>350</v>
      </c>
      <c r="C23" s="194" t="s">
        <v>351</v>
      </c>
      <c r="D23" s="193">
        <v>45412</v>
      </c>
      <c r="E23" s="160" t="s">
        <v>30</v>
      </c>
      <c r="F23" s="162">
        <v>240.63</v>
      </c>
      <c r="G23" s="165" t="s">
        <v>222</v>
      </c>
      <c r="H23" s="163" t="s">
        <v>222</v>
      </c>
      <c r="I23" s="163" t="s">
        <v>222</v>
      </c>
      <c r="J23" s="163" t="s">
        <v>222</v>
      </c>
      <c r="K23" s="163" t="s">
        <v>222</v>
      </c>
      <c r="L23" s="163" t="s">
        <v>222</v>
      </c>
      <c r="M23" s="164"/>
      <c r="N23" s="56"/>
    </row>
    <row r="24" spans="1:14">
      <c r="A24" s="214" t="s">
        <v>312</v>
      </c>
      <c r="B24" s="196" t="s">
        <v>352</v>
      </c>
      <c r="C24" s="194" t="s">
        <v>234</v>
      </c>
      <c r="D24" s="193">
        <v>45261</v>
      </c>
      <c r="E24" s="160" t="s">
        <v>325</v>
      </c>
      <c r="F24" s="162">
        <v>102.6</v>
      </c>
      <c r="G24" s="165" t="s">
        <v>222</v>
      </c>
      <c r="H24" s="163" t="s">
        <v>222</v>
      </c>
      <c r="I24" s="163" t="s">
        <v>222</v>
      </c>
      <c r="J24" s="163" t="s">
        <v>222</v>
      </c>
      <c r="K24" s="163" t="s">
        <v>222</v>
      </c>
      <c r="L24" s="163" t="s">
        <v>222</v>
      </c>
      <c r="M24" s="164"/>
      <c r="N24" s="56"/>
    </row>
    <row r="25" spans="1:14">
      <c r="A25" s="214" t="s">
        <v>313</v>
      </c>
      <c r="B25" s="197" t="s">
        <v>353</v>
      </c>
      <c r="C25" s="194" t="s">
        <v>354</v>
      </c>
      <c r="D25" s="193">
        <v>45108</v>
      </c>
      <c r="E25" s="160" t="s">
        <v>325</v>
      </c>
      <c r="F25" s="162">
        <v>150.6</v>
      </c>
      <c r="G25" s="165" t="s">
        <v>222</v>
      </c>
      <c r="H25" s="163" t="s">
        <v>222</v>
      </c>
      <c r="I25" s="163" t="s">
        <v>222</v>
      </c>
      <c r="J25" s="163" t="s">
        <v>222</v>
      </c>
      <c r="K25" s="163" t="s">
        <v>222</v>
      </c>
      <c r="L25" s="163" t="s">
        <v>222</v>
      </c>
      <c r="M25" s="164"/>
      <c r="N25" s="56"/>
    </row>
    <row r="26" spans="1:14">
      <c r="A26" s="214" t="s">
        <v>314</v>
      </c>
      <c r="B26" s="196" t="s">
        <v>355</v>
      </c>
      <c r="C26" s="194" t="s">
        <v>356</v>
      </c>
      <c r="D26" s="193">
        <v>45107</v>
      </c>
      <c r="E26" s="160" t="s">
        <v>431</v>
      </c>
      <c r="F26" s="162">
        <v>538.5</v>
      </c>
      <c r="G26" s="165" t="s">
        <v>222</v>
      </c>
      <c r="H26" s="163" t="s">
        <v>222</v>
      </c>
      <c r="I26" s="163" t="s">
        <v>222</v>
      </c>
      <c r="J26" s="163" t="s">
        <v>222</v>
      </c>
      <c r="K26" s="163" t="s">
        <v>222</v>
      </c>
      <c r="L26" s="163" t="s">
        <v>222</v>
      </c>
      <c r="M26" s="164"/>
      <c r="N26" s="56"/>
    </row>
    <row r="27" spans="1:14">
      <c r="A27" s="214" t="s">
        <v>315</v>
      </c>
      <c r="B27" s="196" t="s">
        <v>357</v>
      </c>
      <c r="C27" s="194" t="s">
        <v>358</v>
      </c>
      <c r="D27" s="193">
        <v>45597</v>
      </c>
      <c r="E27" s="160" t="s">
        <v>30</v>
      </c>
      <c r="F27" s="162">
        <v>150</v>
      </c>
      <c r="G27" s="165" t="s">
        <v>222</v>
      </c>
      <c r="H27" s="163" t="s">
        <v>222</v>
      </c>
      <c r="I27" s="163" t="s">
        <v>222</v>
      </c>
      <c r="J27" s="163" t="s">
        <v>222</v>
      </c>
      <c r="K27" s="163" t="s">
        <v>222</v>
      </c>
      <c r="L27" s="163" t="s">
        <v>222</v>
      </c>
      <c r="M27" s="164"/>
      <c r="N27" s="56"/>
    </row>
    <row r="28" spans="1:14">
      <c r="A28" s="214" t="s">
        <v>316</v>
      </c>
      <c r="B28" s="196" t="s">
        <v>359</v>
      </c>
      <c r="C28" s="194" t="s">
        <v>360</v>
      </c>
      <c r="D28" s="193">
        <v>45627</v>
      </c>
      <c r="E28" s="160" t="s">
        <v>325</v>
      </c>
      <c r="F28" s="162">
        <v>203</v>
      </c>
      <c r="G28" s="165" t="s">
        <v>222</v>
      </c>
      <c r="H28" s="163" t="s">
        <v>222</v>
      </c>
      <c r="I28" s="163" t="s">
        <v>222</v>
      </c>
      <c r="J28" s="163" t="s">
        <v>222</v>
      </c>
      <c r="K28" s="163" t="s">
        <v>222</v>
      </c>
      <c r="L28" s="163" t="s">
        <v>222</v>
      </c>
      <c r="M28" s="164"/>
      <c r="N28" s="56"/>
    </row>
    <row r="29" spans="1:14">
      <c r="A29" s="214" t="s">
        <v>317</v>
      </c>
      <c r="B29" s="196" t="s">
        <v>361</v>
      </c>
      <c r="C29" s="194" t="s">
        <v>230</v>
      </c>
      <c r="D29" s="193">
        <v>45397</v>
      </c>
      <c r="E29" s="160" t="s">
        <v>325</v>
      </c>
      <c r="F29" s="162">
        <v>101.21</v>
      </c>
      <c r="G29" s="165" t="s">
        <v>222</v>
      </c>
      <c r="H29" s="163" t="s">
        <v>222</v>
      </c>
      <c r="I29" s="163" t="s">
        <v>222</v>
      </c>
      <c r="J29" s="163" t="s">
        <v>222</v>
      </c>
      <c r="K29" s="163" t="s">
        <v>222</v>
      </c>
      <c r="L29" s="163" t="s">
        <v>222</v>
      </c>
      <c r="M29" s="164"/>
      <c r="N29" s="56"/>
    </row>
    <row r="30" spans="1:14">
      <c r="A30" s="214" t="s">
        <v>318</v>
      </c>
      <c r="B30" s="196" t="s">
        <v>362</v>
      </c>
      <c r="C30" s="194" t="s">
        <v>363</v>
      </c>
      <c r="D30" s="193">
        <v>45383</v>
      </c>
      <c r="E30" s="160" t="s">
        <v>30</v>
      </c>
      <c r="F30" s="162">
        <v>513.70000000000005</v>
      </c>
      <c r="G30" s="165" t="s">
        <v>222</v>
      </c>
      <c r="H30" s="163" t="s">
        <v>222</v>
      </c>
      <c r="I30" s="163" t="s">
        <v>222</v>
      </c>
      <c r="J30" s="163" t="s">
        <v>222</v>
      </c>
      <c r="K30" s="163" t="s">
        <v>222</v>
      </c>
      <c r="L30" s="163" t="s">
        <v>222</v>
      </c>
      <c r="M30" s="164"/>
      <c r="N30" s="56"/>
    </row>
    <row r="31" spans="1:14">
      <c r="A31" s="214" t="s">
        <v>319</v>
      </c>
      <c r="B31" s="196" t="s">
        <v>364</v>
      </c>
      <c r="C31" s="194" t="s">
        <v>365</v>
      </c>
      <c r="D31" s="193">
        <v>45183</v>
      </c>
      <c r="E31" s="160" t="s">
        <v>325</v>
      </c>
      <c r="F31" s="162">
        <v>9.9499999999999993</v>
      </c>
      <c r="G31" s="165" t="s">
        <v>222</v>
      </c>
      <c r="H31" s="163" t="s">
        <v>222</v>
      </c>
      <c r="I31" s="163" t="s">
        <v>222</v>
      </c>
      <c r="J31" s="163" t="s">
        <v>222</v>
      </c>
      <c r="K31" s="163" t="s">
        <v>222</v>
      </c>
      <c r="L31" s="163" t="s">
        <v>222</v>
      </c>
      <c r="M31" s="164"/>
      <c r="N31" s="56"/>
    </row>
    <row r="32" spans="1:14">
      <c r="A32" s="214" t="s">
        <v>320</v>
      </c>
      <c r="B32" s="197" t="s">
        <v>366</v>
      </c>
      <c r="C32" s="194" t="s">
        <v>367</v>
      </c>
      <c r="D32" s="193">
        <v>45170</v>
      </c>
      <c r="E32" s="160" t="s">
        <v>325</v>
      </c>
      <c r="F32" s="162">
        <v>150</v>
      </c>
      <c r="G32" s="165" t="s">
        <v>222</v>
      </c>
      <c r="H32" s="163" t="s">
        <v>222</v>
      </c>
      <c r="I32" s="163" t="s">
        <v>222</v>
      </c>
      <c r="J32" s="163" t="s">
        <v>222</v>
      </c>
      <c r="K32" s="163" t="s">
        <v>222</v>
      </c>
      <c r="L32" s="163" t="s">
        <v>222</v>
      </c>
      <c r="M32" s="164"/>
      <c r="N32" s="56"/>
    </row>
    <row r="33" spans="1:14">
      <c r="A33" s="213" t="s">
        <v>321</v>
      </c>
      <c r="B33" s="197" t="s">
        <v>368</v>
      </c>
      <c r="C33" s="194" t="s">
        <v>329</v>
      </c>
      <c r="D33" s="193">
        <v>45419</v>
      </c>
      <c r="E33" s="160" t="s">
        <v>325</v>
      </c>
      <c r="F33" s="162">
        <v>201.32</v>
      </c>
      <c r="G33" s="165" t="s">
        <v>222</v>
      </c>
      <c r="H33" s="163" t="s">
        <v>222</v>
      </c>
      <c r="I33" s="163" t="s">
        <v>222</v>
      </c>
      <c r="J33" s="163" t="s">
        <v>222</v>
      </c>
      <c r="K33" s="163" t="s">
        <v>222</v>
      </c>
      <c r="L33" s="163" t="s">
        <v>222</v>
      </c>
      <c r="M33" s="164"/>
      <c r="N33" s="56"/>
    </row>
    <row r="34" spans="1:14">
      <c r="A34" s="213" t="s">
        <v>322</v>
      </c>
      <c r="B34" s="197" t="s">
        <v>369</v>
      </c>
      <c r="C34" s="194" t="s">
        <v>370</v>
      </c>
      <c r="D34" s="193">
        <v>45657</v>
      </c>
      <c r="E34" s="160" t="s">
        <v>30</v>
      </c>
      <c r="F34" s="162">
        <v>260.99</v>
      </c>
      <c r="G34" s="165" t="s">
        <v>222</v>
      </c>
      <c r="H34" s="163" t="s">
        <v>222</v>
      </c>
      <c r="I34" s="163" t="s">
        <v>222</v>
      </c>
      <c r="J34" s="163" t="s">
        <v>222</v>
      </c>
      <c r="K34" s="163" t="s">
        <v>222</v>
      </c>
      <c r="L34" s="163" t="s">
        <v>222</v>
      </c>
      <c r="M34" s="164"/>
      <c r="N34" s="56"/>
    </row>
    <row r="35" spans="1:14">
      <c r="A35" s="213" t="s">
        <v>323</v>
      </c>
      <c r="B35" s="197" t="s">
        <v>371</v>
      </c>
      <c r="C35" s="194" t="s">
        <v>231</v>
      </c>
      <c r="D35" s="193">
        <v>45275</v>
      </c>
      <c r="E35" s="160" t="s">
        <v>325</v>
      </c>
      <c r="F35" s="162">
        <v>155.04</v>
      </c>
      <c r="G35" s="165" t="s">
        <v>222</v>
      </c>
      <c r="H35" s="163" t="s">
        <v>222</v>
      </c>
      <c r="I35" s="163" t="s">
        <v>222</v>
      </c>
      <c r="J35" s="163" t="s">
        <v>222</v>
      </c>
      <c r="K35" s="163" t="s">
        <v>222</v>
      </c>
      <c r="L35" s="163" t="s">
        <v>222</v>
      </c>
      <c r="M35" s="164"/>
      <c r="N35" s="56"/>
    </row>
    <row r="36" spans="1:14">
      <c r="A36" s="196" t="s">
        <v>403</v>
      </c>
      <c r="B36" s="197" t="s">
        <v>404</v>
      </c>
      <c r="C36" s="194" t="s">
        <v>425</v>
      </c>
      <c r="D36" s="193">
        <v>45291</v>
      </c>
      <c r="E36" s="160" t="s">
        <v>30</v>
      </c>
      <c r="F36" s="162">
        <v>162.99</v>
      </c>
      <c r="G36" s="165" t="s">
        <v>222</v>
      </c>
      <c r="H36" s="163" t="s">
        <v>222</v>
      </c>
      <c r="I36" s="163" t="s">
        <v>222</v>
      </c>
      <c r="J36" s="163" t="s">
        <v>222</v>
      </c>
      <c r="K36" s="163" t="s">
        <v>222</v>
      </c>
      <c r="L36" s="163" t="s">
        <v>222</v>
      </c>
      <c r="M36" s="164"/>
      <c r="N36" s="56"/>
    </row>
    <row r="37" spans="1:14">
      <c r="A37" s="196" t="s">
        <v>405</v>
      </c>
      <c r="B37" s="197" t="s">
        <v>406</v>
      </c>
      <c r="C37" s="194" t="s">
        <v>425</v>
      </c>
      <c r="D37" s="193">
        <v>45291</v>
      </c>
      <c r="E37" s="160" t="s">
        <v>325</v>
      </c>
      <c r="F37" s="162">
        <v>40.409999999999997</v>
      </c>
      <c r="G37" s="165" t="s">
        <v>222</v>
      </c>
      <c r="H37" s="163" t="s">
        <v>222</v>
      </c>
      <c r="I37" s="163" t="s">
        <v>222</v>
      </c>
      <c r="J37" s="163" t="s">
        <v>222</v>
      </c>
      <c r="K37" s="163" t="s">
        <v>222</v>
      </c>
      <c r="L37" s="163" t="s">
        <v>222</v>
      </c>
      <c r="M37" s="164"/>
      <c r="N37" s="56"/>
    </row>
    <row r="38" spans="1:14">
      <c r="A38" s="196" t="s">
        <v>407</v>
      </c>
      <c r="B38" s="197" t="s">
        <v>408</v>
      </c>
      <c r="C38" s="194" t="s">
        <v>426</v>
      </c>
      <c r="D38" s="193">
        <v>45657</v>
      </c>
      <c r="E38" s="160" t="s">
        <v>30</v>
      </c>
      <c r="F38" s="162">
        <v>617.12</v>
      </c>
      <c r="G38" s="165" t="s">
        <v>222</v>
      </c>
      <c r="H38" s="163" t="s">
        <v>222</v>
      </c>
      <c r="I38" s="163" t="s">
        <v>222</v>
      </c>
      <c r="J38" s="163" t="s">
        <v>222</v>
      </c>
      <c r="K38" s="163" t="s">
        <v>222</v>
      </c>
      <c r="L38" s="163" t="s">
        <v>222</v>
      </c>
      <c r="M38" s="164"/>
      <c r="N38" s="56"/>
    </row>
    <row r="39" spans="1:14">
      <c r="A39" s="195" t="s">
        <v>409</v>
      </c>
      <c r="B39" s="195" t="s">
        <v>410</v>
      </c>
      <c r="C39" s="160" t="s">
        <v>235</v>
      </c>
      <c r="D39" s="161">
        <v>45429</v>
      </c>
      <c r="E39" s="160" t="s">
        <v>30</v>
      </c>
      <c r="F39" s="162">
        <v>203.64</v>
      </c>
      <c r="G39" s="165" t="s">
        <v>222</v>
      </c>
      <c r="H39" s="163" t="s">
        <v>222</v>
      </c>
      <c r="I39" s="163" t="s">
        <v>222</v>
      </c>
      <c r="J39" s="163" t="s">
        <v>222</v>
      </c>
      <c r="K39" s="163" t="s">
        <v>222</v>
      </c>
      <c r="L39" s="163" t="s">
        <v>222</v>
      </c>
      <c r="M39" s="164"/>
      <c r="N39" s="56"/>
    </row>
    <row r="40" spans="1:14">
      <c r="A40" s="159" t="s">
        <v>411</v>
      </c>
      <c r="B40" s="159" t="s">
        <v>412</v>
      </c>
      <c r="C40" s="160" t="s">
        <v>427</v>
      </c>
      <c r="D40" s="161">
        <v>45152</v>
      </c>
      <c r="E40" s="160" t="s">
        <v>32</v>
      </c>
      <c r="F40" s="162">
        <v>22.4</v>
      </c>
      <c r="G40" s="165" t="s">
        <v>222</v>
      </c>
      <c r="H40" s="163" t="s">
        <v>222</v>
      </c>
      <c r="I40" s="163" t="s">
        <v>222</v>
      </c>
      <c r="J40" s="163" t="s">
        <v>222</v>
      </c>
      <c r="K40" s="163" t="s">
        <v>222</v>
      </c>
      <c r="L40" s="163" t="s">
        <v>222</v>
      </c>
      <c r="M40" s="164"/>
      <c r="N40" s="56"/>
    </row>
    <row r="41" spans="1:14">
      <c r="A41" s="159" t="s">
        <v>413</v>
      </c>
      <c r="B41" s="159" t="s">
        <v>414</v>
      </c>
      <c r="C41" s="160" t="s">
        <v>428</v>
      </c>
      <c r="D41" s="161">
        <v>45261</v>
      </c>
      <c r="E41" s="160" t="s">
        <v>325</v>
      </c>
      <c r="F41" s="162">
        <v>103.8</v>
      </c>
      <c r="G41" s="165" t="s">
        <v>222</v>
      </c>
      <c r="H41" s="163" t="s">
        <v>222</v>
      </c>
      <c r="I41" s="163" t="s">
        <v>222</v>
      </c>
      <c r="J41" s="163" t="s">
        <v>222</v>
      </c>
      <c r="K41" s="163" t="s">
        <v>222</v>
      </c>
      <c r="L41" s="163" t="s">
        <v>222</v>
      </c>
      <c r="M41" s="164"/>
      <c r="N41" s="56"/>
    </row>
    <row r="42" spans="1:14">
      <c r="A42" s="159" t="s">
        <v>415</v>
      </c>
      <c r="B42" s="159" t="s">
        <v>416</v>
      </c>
      <c r="C42" s="160" t="s">
        <v>429</v>
      </c>
      <c r="D42" s="161">
        <v>45657</v>
      </c>
      <c r="E42" s="160" t="s">
        <v>325</v>
      </c>
      <c r="F42" s="162">
        <v>50.87</v>
      </c>
      <c r="G42" s="165" t="s">
        <v>222</v>
      </c>
      <c r="H42" s="163" t="s">
        <v>222</v>
      </c>
      <c r="I42" s="163" t="s">
        <v>222</v>
      </c>
      <c r="J42" s="163" t="s">
        <v>222</v>
      </c>
      <c r="K42" s="163" t="s">
        <v>222</v>
      </c>
      <c r="L42" s="163" t="s">
        <v>222</v>
      </c>
      <c r="M42" s="164"/>
      <c r="N42" s="56"/>
    </row>
    <row r="43" spans="1:14">
      <c r="A43" s="159" t="s">
        <v>417</v>
      </c>
      <c r="B43" s="159" t="s">
        <v>418</v>
      </c>
      <c r="C43" s="160" t="s">
        <v>329</v>
      </c>
      <c r="D43" s="161">
        <v>45444</v>
      </c>
      <c r="E43" s="160" t="s">
        <v>325</v>
      </c>
      <c r="F43" s="162">
        <v>203.04</v>
      </c>
      <c r="G43" s="165" t="s">
        <v>222</v>
      </c>
      <c r="H43" s="163" t="s">
        <v>222</v>
      </c>
      <c r="I43" s="163" t="s">
        <v>222</v>
      </c>
      <c r="J43" s="163" t="s">
        <v>222</v>
      </c>
      <c r="K43" s="163" t="s">
        <v>222</v>
      </c>
      <c r="L43" s="163" t="s">
        <v>222</v>
      </c>
      <c r="M43" s="164"/>
      <c r="N43" s="56"/>
    </row>
    <row r="44" spans="1:14">
      <c r="A44" s="159" t="s">
        <v>419</v>
      </c>
      <c r="B44" s="159" t="s">
        <v>420</v>
      </c>
      <c r="C44" s="160" t="s">
        <v>430</v>
      </c>
      <c r="D44" s="161">
        <v>45731</v>
      </c>
      <c r="E44" s="160" t="s">
        <v>30</v>
      </c>
      <c r="F44" s="162">
        <v>210</v>
      </c>
      <c r="G44" s="165" t="s">
        <v>222</v>
      </c>
      <c r="H44" s="163" t="s">
        <v>222</v>
      </c>
      <c r="I44" s="163" t="s">
        <v>222</v>
      </c>
      <c r="J44" s="163" t="s">
        <v>222</v>
      </c>
      <c r="K44" s="163" t="s">
        <v>222</v>
      </c>
      <c r="L44" s="163" t="s">
        <v>222</v>
      </c>
      <c r="M44" s="164"/>
      <c r="N44" s="56"/>
    </row>
    <row r="45" spans="1:14">
      <c r="A45" s="159" t="s">
        <v>421</v>
      </c>
      <c r="B45" s="159" t="s">
        <v>422</v>
      </c>
      <c r="C45" s="160" t="s">
        <v>356</v>
      </c>
      <c r="D45" s="161">
        <v>45505</v>
      </c>
      <c r="E45" s="160" t="s">
        <v>325</v>
      </c>
      <c r="F45" s="162">
        <v>103.05</v>
      </c>
      <c r="G45" s="165" t="s">
        <v>222</v>
      </c>
      <c r="H45" s="163" t="s">
        <v>222</v>
      </c>
      <c r="I45" s="163" t="s">
        <v>222</v>
      </c>
      <c r="J45" s="163" t="s">
        <v>222</v>
      </c>
      <c r="K45" s="163" t="s">
        <v>222</v>
      </c>
      <c r="L45" s="163" t="s">
        <v>222</v>
      </c>
      <c r="M45" s="164"/>
      <c r="N45" s="56"/>
    </row>
    <row r="46" spans="1:14">
      <c r="A46" s="159" t="s">
        <v>423</v>
      </c>
      <c r="B46" s="159" t="s">
        <v>424</v>
      </c>
      <c r="C46" s="160" t="s">
        <v>231</v>
      </c>
      <c r="D46" s="161">
        <v>45352</v>
      </c>
      <c r="E46" s="160" t="s">
        <v>431</v>
      </c>
      <c r="F46" s="162">
        <v>102</v>
      </c>
      <c r="G46" s="165" t="s">
        <v>222</v>
      </c>
      <c r="H46" s="163" t="s">
        <v>222</v>
      </c>
      <c r="I46" s="163" t="s">
        <v>222</v>
      </c>
      <c r="J46" s="163" t="s">
        <v>222</v>
      </c>
      <c r="K46" s="163" t="s">
        <v>222</v>
      </c>
      <c r="L46" s="163" t="s">
        <v>222</v>
      </c>
      <c r="M46" s="164"/>
      <c r="N46" s="56"/>
    </row>
    <row r="47" spans="1:14">
      <c r="A47" s="56"/>
      <c r="B47" s="56"/>
      <c r="C47" s="56"/>
      <c r="D47" s="269"/>
      <c r="E47" s="56"/>
      <c r="F47" s="270"/>
      <c r="G47" s="271"/>
      <c r="H47" s="272"/>
      <c r="I47" s="272"/>
      <c r="J47" s="272"/>
      <c r="K47" s="272"/>
      <c r="L47" s="272"/>
      <c r="M47" s="107"/>
      <c r="N47" s="56"/>
    </row>
    <row r="48" spans="1:14">
      <c r="A48" s="83"/>
      <c r="B48" s="83"/>
      <c r="C48" s="56"/>
      <c r="D48" s="269"/>
      <c r="E48" s="56"/>
      <c r="F48" s="270"/>
      <c r="G48" s="271"/>
      <c r="H48" s="272"/>
      <c r="I48" s="272"/>
      <c r="J48" s="272"/>
      <c r="K48" s="272"/>
      <c r="L48" s="272"/>
      <c r="M48" s="107"/>
      <c r="N48" s="56"/>
    </row>
    <row r="49" spans="1:16">
      <c r="A49" s="83"/>
      <c r="B49" s="83"/>
      <c r="C49" s="82"/>
      <c r="D49" s="83"/>
      <c r="E49" s="82"/>
      <c r="F49" s="108"/>
      <c r="G49" s="166"/>
      <c r="H49" s="106"/>
      <c r="I49" s="106"/>
      <c r="J49" s="106"/>
      <c r="K49" s="106"/>
      <c r="L49" s="106"/>
      <c r="M49" s="106"/>
      <c r="N49" s="106"/>
      <c r="O49" s="107"/>
      <c r="P49" s="56"/>
    </row>
    <row r="50" spans="1:16">
      <c r="B50" s="82"/>
      <c r="C50" s="82"/>
      <c r="D50" s="83"/>
      <c r="E50" s="82"/>
      <c r="F50" s="108"/>
      <c r="G50" s="166"/>
      <c r="H50" s="106"/>
      <c r="I50" s="106"/>
      <c r="J50" s="106"/>
      <c r="K50" s="106"/>
      <c r="L50" s="106"/>
      <c r="M50" s="106"/>
      <c r="N50" s="106"/>
      <c r="O50" s="107"/>
      <c r="P50" s="56"/>
    </row>
    <row r="51" spans="1:16">
      <c r="B51" s="82"/>
      <c r="C51" s="82"/>
      <c r="D51" s="83"/>
      <c r="E51" s="82"/>
      <c r="F51" s="108"/>
      <c r="G51" s="166"/>
      <c r="H51" s="106"/>
      <c r="I51" s="106"/>
      <c r="J51" s="106"/>
      <c r="K51" s="106"/>
      <c r="L51" s="106"/>
      <c r="M51" s="106"/>
      <c r="N51" s="106"/>
      <c r="O51" s="107"/>
      <c r="P51" s="56"/>
    </row>
    <row r="54" spans="1:16" ht="15" thickBot="1"/>
    <row r="55" spans="1:16" ht="15" thickBot="1">
      <c r="A55" s="216" t="s">
        <v>152</v>
      </c>
    </row>
    <row r="56" spans="1:16" ht="15" thickBot="1">
      <c r="A56" s="217" t="s">
        <v>68</v>
      </c>
      <c r="B56" s="218" t="s">
        <v>69</v>
      </c>
      <c r="C56" s="218" t="s">
        <v>182</v>
      </c>
      <c r="D56" s="218" t="s">
        <v>293</v>
      </c>
      <c r="E56" s="218" t="s">
        <v>294</v>
      </c>
      <c r="F56" s="218" t="s">
        <v>183</v>
      </c>
      <c r="G56" s="219" t="s">
        <v>295</v>
      </c>
      <c r="H56" s="293" t="s">
        <v>55</v>
      </c>
      <c r="I56" s="293"/>
      <c r="J56" s="293"/>
      <c r="K56" s="293"/>
      <c r="L56" s="294"/>
    </row>
    <row r="57" spans="1:16">
      <c r="A57" s="220" t="s">
        <v>373</v>
      </c>
      <c r="B57" s="221">
        <v>420</v>
      </c>
      <c r="C57" s="222" t="s">
        <v>228</v>
      </c>
      <c r="D57" s="222" t="s">
        <v>228</v>
      </c>
      <c r="E57" s="222" t="s">
        <v>228</v>
      </c>
      <c r="F57" s="222" t="s">
        <v>228</v>
      </c>
      <c r="G57" s="222" t="s">
        <v>228</v>
      </c>
      <c r="H57" s="303" t="s">
        <v>374</v>
      </c>
      <c r="I57" s="303"/>
      <c r="J57" s="303"/>
      <c r="K57" s="303"/>
      <c r="L57" s="298"/>
    </row>
    <row r="58" spans="1:16">
      <c r="A58" s="220" t="s">
        <v>383</v>
      </c>
      <c r="B58" s="221">
        <v>1</v>
      </c>
      <c r="C58" s="222" t="s">
        <v>228</v>
      </c>
      <c r="D58" s="222" t="s">
        <v>228</v>
      </c>
      <c r="E58" s="222" t="s">
        <v>228</v>
      </c>
      <c r="F58" s="222" t="s">
        <v>228</v>
      </c>
      <c r="G58" s="222" t="s">
        <v>228</v>
      </c>
      <c r="H58" s="303" t="s">
        <v>374</v>
      </c>
      <c r="I58" s="303"/>
      <c r="J58" s="303"/>
      <c r="K58" s="303"/>
      <c r="L58" s="298"/>
    </row>
    <row r="59" spans="1:16">
      <c r="A59" s="220" t="s">
        <v>384</v>
      </c>
      <c r="B59" s="221">
        <v>420</v>
      </c>
      <c r="C59" s="222" t="s">
        <v>228</v>
      </c>
      <c r="D59" s="222" t="s">
        <v>228</v>
      </c>
      <c r="E59" s="222" t="s">
        <v>228</v>
      </c>
      <c r="F59" s="222" t="s">
        <v>228</v>
      </c>
      <c r="G59" s="222" t="s">
        <v>228</v>
      </c>
      <c r="H59" s="303" t="s">
        <v>374</v>
      </c>
      <c r="I59" s="303"/>
      <c r="J59" s="303"/>
      <c r="K59" s="303"/>
      <c r="L59" s="298"/>
    </row>
    <row r="60" spans="1:16">
      <c r="A60" s="220" t="s">
        <v>385</v>
      </c>
      <c r="B60" s="221">
        <v>420</v>
      </c>
      <c r="C60" s="222" t="s">
        <v>228</v>
      </c>
      <c r="D60" s="222" t="s">
        <v>228</v>
      </c>
      <c r="E60" s="222" t="s">
        <v>228</v>
      </c>
      <c r="F60" s="222" t="s">
        <v>228</v>
      </c>
      <c r="G60" s="222" t="s">
        <v>228</v>
      </c>
      <c r="H60" s="303" t="s">
        <v>374</v>
      </c>
      <c r="I60" s="303"/>
      <c r="J60" s="303"/>
      <c r="K60" s="303"/>
      <c r="L60" s="298"/>
    </row>
    <row r="61" spans="1:16">
      <c r="A61" s="220" t="s">
        <v>386</v>
      </c>
      <c r="B61" s="221">
        <v>61</v>
      </c>
      <c r="C61" s="222" t="s">
        <v>228</v>
      </c>
      <c r="D61" s="222" t="s">
        <v>228</v>
      </c>
      <c r="E61" s="222" t="s">
        <v>228</v>
      </c>
      <c r="F61" s="222" t="s">
        <v>228</v>
      </c>
      <c r="G61" s="222" t="s">
        <v>228</v>
      </c>
      <c r="H61" s="234" t="s">
        <v>374</v>
      </c>
      <c r="I61" s="234"/>
      <c r="J61" s="234"/>
      <c r="K61" s="234"/>
      <c r="L61" s="235"/>
    </row>
    <row r="62" spans="1:16">
      <c r="A62" s="220"/>
      <c r="B62" s="221"/>
      <c r="C62" s="222"/>
      <c r="D62" s="222"/>
      <c r="E62" s="222"/>
      <c r="F62" s="222"/>
      <c r="G62" s="222"/>
      <c r="H62" s="249"/>
      <c r="I62" s="249"/>
      <c r="J62" s="249"/>
      <c r="K62" s="249"/>
      <c r="L62" s="250"/>
    </row>
    <row r="63" spans="1:16">
      <c r="A63" s="220"/>
      <c r="B63" s="221"/>
      <c r="C63" s="222"/>
      <c r="D63" s="222"/>
      <c r="E63" s="222"/>
      <c r="F63" s="222"/>
      <c r="G63" s="222"/>
      <c r="H63" s="249"/>
      <c r="I63" s="249"/>
      <c r="J63" s="249"/>
      <c r="K63" s="249"/>
      <c r="L63" s="250"/>
    </row>
    <row r="64" spans="1:16">
      <c r="A64" s="220"/>
      <c r="B64" s="221"/>
      <c r="C64" s="222"/>
      <c r="D64" s="222"/>
      <c r="E64" s="222"/>
      <c r="F64" s="222"/>
      <c r="G64" s="222"/>
      <c r="H64" s="249"/>
      <c r="I64" s="249"/>
      <c r="J64" s="249"/>
      <c r="K64" s="249"/>
      <c r="L64" s="250"/>
    </row>
    <row r="65" spans="1:12">
      <c r="A65" s="220"/>
      <c r="B65" s="221"/>
      <c r="C65" s="222"/>
      <c r="D65" s="222"/>
      <c r="E65" s="222"/>
      <c r="F65" s="222"/>
      <c r="G65" s="222"/>
      <c r="H65" s="249"/>
      <c r="I65" s="249"/>
      <c r="J65" s="249"/>
      <c r="K65" s="249"/>
      <c r="L65" s="250"/>
    </row>
    <row r="66" spans="1:12">
      <c r="A66" s="220"/>
      <c r="B66" s="221"/>
      <c r="C66" s="222"/>
      <c r="D66" s="222"/>
      <c r="E66" s="222"/>
      <c r="F66" s="222"/>
      <c r="G66" s="222"/>
      <c r="H66" s="249"/>
      <c r="I66" s="249"/>
      <c r="J66" s="249"/>
      <c r="K66" s="249"/>
      <c r="L66" s="250"/>
    </row>
    <row r="67" spans="1:12">
      <c r="A67" s="220"/>
      <c r="B67" s="221"/>
      <c r="C67" s="222"/>
      <c r="D67" s="222"/>
      <c r="E67" s="222"/>
      <c r="F67" s="222"/>
      <c r="G67" s="222"/>
      <c r="H67" s="249"/>
      <c r="I67" s="249"/>
      <c r="J67" s="249"/>
      <c r="K67" s="249"/>
      <c r="L67" s="250"/>
    </row>
    <row r="68" spans="1:12">
      <c r="A68" s="220"/>
      <c r="B68" s="221"/>
      <c r="C68" s="222"/>
      <c r="D68" s="222"/>
      <c r="E68" s="222"/>
      <c r="F68" s="222"/>
      <c r="G68" s="222"/>
      <c r="H68" s="249"/>
      <c r="I68" s="249"/>
      <c r="J68" s="249"/>
      <c r="K68" s="249"/>
      <c r="L68" s="250"/>
    </row>
    <row r="69" spans="1:12">
      <c r="A69" s="220"/>
      <c r="B69" s="221"/>
      <c r="C69" s="222"/>
      <c r="D69" s="222"/>
      <c r="E69" s="222"/>
      <c r="F69" s="222"/>
      <c r="G69" s="222"/>
      <c r="H69" s="234"/>
      <c r="I69" s="234"/>
      <c r="J69" s="234"/>
      <c r="K69" s="234"/>
      <c r="L69" s="235"/>
    </row>
    <row r="70" spans="1:12" ht="15" thickBot="1">
      <c r="A70" s="223"/>
      <c r="B70" s="224"/>
      <c r="C70" s="225"/>
      <c r="D70" s="225"/>
      <c r="E70" s="225"/>
      <c r="F70" s="225"/>
      <c r="G70" s="225"/>
      <c r="H70" s="304"/>
      <c r="I70" s="304"/>
      <c r="J70" s="304"/>
      <c r="K70" s="304"/>
      <c r="L70" s="305"/>
    </row>
    <row r="71" spans="1:12" ht="15" thickBot="1">
      <c r="G71" s="22"/>
    </row>
    <row r="72" spans="1:12" ht="15" thickBot="1">
      <c r="A72" s="306" t="s">
        <v>133</v>
      </c>
      <c r="B72" s="307"/>
      <c r="G72" s="22"/>
    </row>
    <row r="73" spans="1:12" ht="15" thickBot="1">
      <c r="A73" s="217" t="s">
        <v>68</v>
      </c>
      <c r="B73" s="218" t="s">
        <v>69</v>
      </c>
      <c r="C73" s="218" t="s">
        <v>182</v>
      </c>
      <c r="D73" s="218" t="s">
        <v>293</v>
      </c>
      <c r="E73" s="218" t="s">
        <v>294</v>
      </c>
      <c r="F73" s="218" t="s">
        <v>183</v>
      </c>
      <c r="G73" s="236" t="s">
        <v>295</v>
      </c>
      <c r="H73" s="292" t="s">
        <v>55</v>
      </c>
      <c r="I73" s="293"/>
      <c r="J73" s="293"/>
      <c r="K73" s="293"/>
      <c r="L73" s="294"/>
    </row>
    <row r="74" spans="1:12">
      <c r="A74" s="148" t="s">
        <v>375</v>
      </c>
      <c r="B74" s="239">
        <v>655</v>
      </c>
      <c r="C74" s="240"/>
      <c r="D74" s="240"/>
      <c r="E74" s="240"/>
      <c r="F74" s="240" t="s">
        <v>228</v>
      </c>
      <c r="G74" s="240" t="s">
        <v>228</v>
      </c>
      <c r="H74" s="308" t="s">
        <v>376</v>
      </c>
      <c r="I74" s="308"/>
      <c r="J74" s="308"/>
      <c r="K74" s="308"/>
      <c r="L74" s="309"/>
    </row>
    <row r="75" spans="1:12">
      <c r="A75" s="148" t="s">
        <v>377</v>
      </c>
      <c r="B75" s="239">
        <v>217</v>
      </c>
      <c r="C75" s="239" t="s">
        <v>228</v>
      </c>
      <c r="D75" s="239" t="s">
        <v>228</v>
      </c>
      <c r="E75" s="239" t="s">
        <v>228</v>
      </c>
      <c r="F75" s="239" t="s">
        <v>228</v>
      </c>
      <c r="G75" s="239" t="s">
        <v>228</v>
      </c>
      <c r="H75" s="310"/>
      <c r="I75" s="310"/>
      <c r="J75" s="310"/>
      <c r="K75" s="310"/>
      <c r="L75" s="311"/>
    </row>
    <row r="76" spans="1:12">
      <c r="A76" s="148" t="s">
        <v>378</v>
      </c>
      <c r="B76" s="239">
        <v>230</v>
      </c>
      <c r="C76" s="239" t="s">
        <v>228</v>
      </c>
      <c r="D76" s="239" t="s">
        <v>228</v>
      </c>
      <c r="E76" s="239" t="s">
        <v>228</v>
      </c>
      <c r="F76" s="239" t="s">
        <v>228</v>
      </c>
      <c r="G76" s="239" t="s">
        <v>228</v>
      </c>
      <c r="H76" s="310"/>
      <c r="I76" s="310"/>
      <c r="J76" s="310"/>
      <c r="K76" s="310"/>
      <c r="L76" s="311"/>
    </row>
    <row r="77" spans="1:12">
      <c r="A77" s="148" t="s">
        <v>379</v>
      </c>
      <c r="B77" s="239">
        <v>412</v>
      </c>
      <c r="C77" s="239" t="s">
        <v>228</v>
      </c>
      <c r="D77" s="239" t="s">
        <v>228</v>
      </c>
      <c r="E77" s="239" t="s">
        <v>228</v>
      </c>
      <c r="F77" s="239" t="s">
        <v>228</v>
      </c>
      <c r="G77" s="239" t="s">
        <v>228</v>
      </c>
      <c r="H77" s="310"/>
      <c r="I77" s="310"/>
      <c r="J77" s="310"/>
      <c r="K77" s="310"/>
      <c r="L77" s="311"/>
    </row>
    <row r="78" spans="1:12">
      <c r="A78" s="148" t="s">
        <v>380</v>
      </c>
      <c r="B78" s="239">
        <v>420</v>
      </c>
      <c r="C78" s="24"/>
      <c r="D78" s="24"/>
      <c r="E78" s="24"/>
      <c r="F78" s="240" t="s">
        <v>228</v>
      </c>
      <c r="G78" s="240" t="s">
        <v>228</v>
      </c>
      <c r="H78" s="310"/>
      <c r="I78" s="310"/>
      <c r="J78" s="310"/>
      <c r="K78" s="310"/>
      <c r="L78" s="311"/>
    </row>
    <row r="79" spans="1:12">
      <c r="A79" s="148" t="s">
        <v>468</v>
      </c>
      <c r="B79" s="239">
        <v>410</v>
      </c>
      <c r="C79" s="24"/>
      <c r="D79" s="24"/>
      <c r="E79" s="24"/>
      <c r="F79" s="240"/>
      <c r="G79" s="240" t="s">
        <v>228</v>
      </c>
      <c r="H79" s="237"/>
      <c r="I79" s="237"/>
      <c r="J79" s="237"/>
      <c r="K79" s="237"/>
      <c r="L79" s="238"/>
    </row>
    <row r="80" spans="1:12">
      <c r="A80" t="s">
        <v>469</v>
      </c>
      <c r="B80" s="239">
        <v>560</v>
      </c>
      <c r="C80" s="24"/>
      <c r="D80" s="24"/>
      <c r="E80" s="24"/>
      <c r="F80" s="240"/>
      <c r="G80" s="240" t="s">
        <v>228</v>
      </c>
      <c r="H80" s="251"/>
      <c r="I80" s="251"/>
      <c r="J80" s="251"/>
      <c r="K80" s="251"/>
      <c r="L80" s="252"/>
    </row>
    <row r="81" spans="1:12">
      <c r="A81" s="148"/>
      <c r="B81" s="239"/>
      <c r="C81" s="24"/>
      <c r="D81" s="24"/>
      <c r="E81" s="24"/>
      <c r="F81" s="240"/>
      <c r="G81" s="240"/>
      <c r="H81" s="251"/>
      <c r="I81" s="251"/>
      <c r="J81" s="251"/>
      <c r="K81" s="251"/>
      <c r="L81" s="252"/>
    </row>
    <row r="82" spans="1:12" ht="15" thickBot="1">
      <c r="A82" s="149"/>
      <c r="B82" s="150"/>
      <c r="C82" s="151"/>
      <c r="D82" s="151"/>
      <c r="E82" s="151"/>
      <c r="F82" s="225"/>
      <c r="G82" s="225"/>
      <c r="H82" s="241"/>
      <c r="I82" s="241"/>
      <c r="J82" s="241"/>
      <c r="K82" s="241"/>
      <c r="L82" s="242"/>
    </row>
    <row r="83" spans="1:12" ht="15" thickBot="1">
      <c r="A83" s="226"/>
      <c r="B83" s="221"/>
      <c r="C83" s="221"/>
      <c r="D83" s="221"/>
      <c r="E83" s="221"/>
      <c r="F83" s="221"/>
      <c r="G83" s="227"/>
    </row>
    <row r="84" spans="1:12" ht="15" thickBot="1">
      <c r="A84" s="228" t="s">
        <v>153</v>
      </c>
      <c r="B84" s="229"/>
      <c r="C84" s="171"/>
      <c r="D84" s="171"/>
      <c r="E84" s="171"/>
      <c r="F84" s="171"/>
      <c r="G84" s="22"/>
    </row>
    <row r="85" spans="1:12" ht="15" thickBot="1">
      <c r="A85" s="230" t="s">
        <v>68</v>
      </c>
      <c r="B85" s="218" t="s">
        <v>69</v>
      </c>
      <c r="C85" s="218" t="s">
        <v>182</v>
      </c>
      <c r="D85" s="218" t="s">
        <v>293</v>
      </c>
      <c r="E85" s="218" t="s">
        <v>294</v>
      </c>
      <c r="F85" s="218" t="s">
        <v>183</v>
      </c>
      <c r="G85" s="218" t="s">
        <v>295</v>
      </c>
      <c r="H85" s="292" t="s">
        <v>55</v>
      </c>
      <c r="I85" s="293"/>
      <c r="J85" s="293"/>
      <c r="K85" s="293"/>
      <c r="L85" s="294"/>
    </row>
    <row r="86" spans="1:12">
      <c r="A86" s="220" t="s">
        <v>381</v>
      </c>
      <c r="B86" s="243">
        <v>78</v>
      </c>
      <c r="C86" s="240" t="s">
        <v>228</v>
      </c>
      <c r="D86" s="240" t="s">
        <v>228</v>
      </c>
      <c r="E86" s="240" t="s">
        <v>228</v>
      </c>
      <c r="F86" s="240" t="s">
        <v>228</v>
      </c>
      <c r="G86" s="240" t="s">
        <v>228</v>
      </c>
      <c r="H86" s="295" t="s">
        <v>382</v>
      </c>
      <c r="I86" s="295"/>
      <c r="J86" s="295"/>
      <c r="K86" s="295"/>
      <c r="L86" s="296"/>
    </row>
    <row r="87" spans="1:12">
      <c r="A87" s="148" t="s">
        <v>387</v>
      </c>
      <c r="B87" s="239">
        <v>50</v>
      </c>
      <c r="C87" s="240" t="s">
        <v>228</v>
      </c>
      <c r="D87" s="240" t="s">
        <v>228</v>
      </c>
      <c r="E87" s="240" t="s">
        <v>228</v>
      </c>
      <c r="F87" s="240" t="s">
        <v>228</v>
      </c>
      <c r="G87" s="240" t="s">
        <v>228</v>
      </c>
      <c r="H87" s="297" t="s">
        <v>374</v>
      </c>
      <c r="I87" s="297"/>
      <c r="J87" s="297"/>
      <c r="K87" s="297"/>
      <c r="L87" s="298"/>
    </row>
    <row r="88" spans="1:12">
      <c r="A88" s="148" t="s">
        <v>432</v>
      </c>
      <c r="B88" s="239">
        <v>70</v>
      </c>
      <c r="C88" s="240" t="s">
        <v>228</v>
      </c>
      <c r="D88" s="240" t="s">
        <v>228</v>
      </c>
      <c r="E88" s="240" t="s">
        <v>228</v>
      </c>
      <c r="F88" s="240" t="s">
        <v>228</v>
      </c>
      <c r="G88" s="240" t="s">
        <v>228</v>
      </c>
      <c r="H88" s="297" t="s">
        <v>374</v>
      </c>
      <c r="I88" s="297"/>
      <c r="J88" s="297"/>
      <c r="K88" s="297"/>
      <c r="L88" s="298"/>
    </row>
    <row r="89" spans="1:12">
      <c r="A89" s="220" t="s">
        <v>462</v>
      </c>
      <c r="B89" s="221">
        <v>20</v>
      </c>
      <c r="C89" s="222" t="s">
        <v>228</v>
      </c>
      <c r="D89" s="222" t="s">
        <v>228</v>
      </c>
      <c r="E89" s="222" t="s">
        <v>228</v>
      </c>
      <c r="F89" s="222" t="s">
        <v>228</v>
      </c>
      <c r="G89" s="222" t="s">
        <v>228</v>
      </c>
      <c r="H89" s="253" t="s">
        <v>374</v>
      </c>
      <c r="I89" s="255"/>
      <c r="J89" s="255"/>
      <c r="K89" s="255"/>
      <c r="L89" s="254"/>
    </row>
    <row r="90" spans="1:12">
      <c r="A90" s="220" t="s">
        <v>463</v>
      </c>
      <c r="B90" s="221">
        <v>38</v>
      </c>
      <c r="C90" s="222" t="s">
        <v>228</v>
      </c>
      <c r="D90" s="222" t="s">
        <v>228</v>
      </c>
      <c r="E90" s="222" t="s">
        <v>228</v>
      </c>
      <c r="F90" s="222" t="s">
        <v>228</v>
      </c>
      <c r="G90" s="222" t="s">
        <v>228</v>
      </c>
      <c r="H90" s="253" t="s">
        <v>374</v>
      </c>
      <c r="I90" s="255"/>
      <c r="J90" s="255"/>
      <c r="K90" s="255"/>
      <c r="L90" s="254"/>
    </row>
    <row r="91" spans="1:12">
      <c r="A91" s="220" t="s">
        <v>464</v>
      </c>
      <c r="B91" s="221">
        <v>18</v>
      </c>
      <c r="C91" s="222" t="s">
        <v>228</v>
      </c>
      <c r="D91" s="222" t="s">
        <v>228</v>
      </c>
      <c r="E91" s="222" t="s">
        <v>228</v>
      </c>
      <c r="F91" s="222" t="s">
        <v>228</v>
      </c>
      <c r="G91" s="222" t="s">
        <v>228</v>
      </c>
      <c r="H91" s="253" t="s">
        <v>374</v>
      </c>
      <c r="I91" s="255"/>
      <c r="J91" s="255"/>
      <c r="K91" s="255"/>
      <c r="L91" s="254"/>
    </row>
    <row r="92" spans="1:12">
      <c r="A92" s="220" t="s">
        <v>465</v>
      </c>
      <c r="B92" s="221">
        <v>18</v>
      </c>
      <c r="C92" s="222" t="s">
        <v>228</v>
      </c>
      <c r="D92" s="222" t="s">
        <v>228</v>
      </c>
      <c r="E92" s="222" t="s">
        <v>228</v>
      </c>
      <c r="F92" s="222" t="s">
        <v>228</v>
      </c>
      <c r="G92" s="222" t="s">
        <v>228</v>
      </c>
      <c r="H92" s="253" t="s">
        <v>374</v>
      </c>
      <c r="I92" s="255"/>
      <c r="J92" s="255"/>
      <c r="K92" s="255"/>
      <c r="L92" s="254"/>
    </row>
    <row r="93" spans="1:12">
      <c r="A93" s="220" t="s">
        <v>466</v>
      </c>
      <c r="B93" s="221">
        <v>14</v>
      </c>
      <c r="C93" s="222" t="s">
        <v>228</v>
      </c>
      <c r="D93" s="222" t="s">
        <v>228</v>
      </c>
      <c r="E93" s="222" t="s">
        <v>228</v>
      </c>
      <c r="F93" s="222" t="s">
        <v>228</v>
      </c>
      <c r="G93" s="222" t="s">
        <v>228</v>
      </c>
      <c r="H93" s="253" t="s">
        <v>374</v>
      </c>
      <c r="I93" s="255"/>
      <c r="J93" s="255"/>
      <c r="K93" s="255"/>
      <c r="L93" s="254"/>
    </row>
    <row r="94" spans="1:12">
      <c r="A94" s="220" t="s">
        <v>467</v>
      </c>
      <c r="B94" s="221">
        <v>17</v>
      </c>
      <c r="C94" s="222" t="s">
        <v>228</v>
      </c>
      <c r="D94" s="222" t="s">
        <v>228</v>
      </c>
      <c r="E94" s="222" t="s">
        <v>228</v>
      </c>
      <c r="F94" s="222" t="s">
        <v>228</v>
      </c>
      <c r="G94" s="222" t="s">
        <v>228</v>
      </c>
      <c r="H94" s="253" t="s">
        <v>374</v>
      </c>
      <c r="I94" s="244"/>
      <c r="J94" s="244"/>
      <c r="K94" s="244"/>
      <c r="L94" s="235"/>
    </row>
    <row r="95" spans="1:12">
      <c r="A95" s="148"/>
      <c r="B95" s="239"/>
      <c r="C95" s="240"/>
      <c r="D95" s="240"/>
      <c r="E95" s="240"/>
      <c r="F95" s="240"/>
      <c r="G95" s="240"/>
      <c r="H95" s="244"/>
      <c r="I95" s="244"/>
      <c r="J95" s="244"/>
      <c r="K95" s="244"/>
      <c r="L95" s="235"/>
    </row>
    <row r="96" spans="1:12">
      <c r="A96" s="148"/>
      <c r="B96" s="239"/>
      <c r="C96" s="240"/>
      <c r="D96" s="240"/>
      <c r="E96" s="240"/>
      <c r="F96" s="240"/>
      <c r="G96" s="240"/>
      <c r="H96" s="244"/>
      <c r="I96" s="244"/>
      <c r="J96" s="244"/>
      <c r="K96" s="244"/>
      <c r="L96" s="235"/>
    </row>
    <row r="97" spans="1:12" ht="15" thickBot="1">
      <c r="A97" s="149"/>
      <c r="B97" s="150"/>
      <c r="C97" s="225"/>
      <c r="D97" s="225"/>
      <c r="E97" s="225"/>
      <c r="F97" s="225"/>
      <c r="G97" s="225"/>
      <c r="H97" s="299"/>
      <c r="I97" s="299"/>
      <c r="J97" s="299"/>
      <c r="K97" s="299"/>
      <c r="L97" s="300"/>
    </row>
    <row r="98" spans="1:12" ht="15" thickBot="1">
      <c r="G98" s="22"/>
    </row>
    <row r="99" spans="1:12" ht="15" thickBot="1">
      <c r="A99" s="290" t="s">
        <v>394</v>
      </c>
      <c r="B99" s="291"/>
      <c r="C99" s="171"/>
      <c r="D99" s="171"/>
      <c r="E99" s="171"/>
      <c r="F99" s="171"/>
      <c r="G99" s="22"/>
    </row>
    <row r="100" spans="1:12" ht="15" thickBot="1">
      <c r="A100" s="230" t="s">
        <v>68</v>
      </c>
      <c r="B100" s="218" t="s">
        <v>69</v>
      </c>
      <c r="C100" s="218" t="s">
        <v>182</v>
      </c>
      <c r="D100" s="218" t="s">
        <v>293</v>
      </c>
      <c r="E100" s="218" t="s">
        <v>294</v>
      </c>
      <c r="F100" s="218" t="s">
        <v>183</v>
      </c>
      <c r="G100" s="218" t="s">
        <v>295</v>
      </c>
      <c r="H100" s="292" t="s">
        <v>55</v>
      </c>
      <c r="I100" s="293"/>
      <c r="J100" s="293"/>
      <c r="K100" s="293"/>
      <c r="L100" s="294"/>
    </row>
    <row r="101" spans="1:12">
      <c r="A101" s="220" t="s">
        <v>388</v>
      </c>
      <c r="B101" s="221">
        <v>116.45</v>
      </c>
      <c r="C101" s="221" t="s">
        <v>228</v>
      </c>
      <c r="D101" s="221" t="s">
        <v>228</v>
      </c>
      <c r="E101" s="221" t="s">
        <v>228</v>
      </c>
      <c r="F101" s="221" t="s">
        <v>228</v>
      </c>
      <c r="G101" s="221" t="s">
        <v>228</v>
      </c>
      <c r="H101" s="297" t="s">
        <v>374</v>
      </c>
      <c r="I101" s="297"/>
      <c r="J101" s="297"/>
      <c r="K101" s="297"/>
      <c r="L101" s="298"/>
    </row>
    <row r="102" spans="1:12">
      <c r="A102" s="220" t="s">
        <v>390</v>
      </c>
      <c r="B102" s="171">
        <v>568</v>
      </c>
      <c r="C102" s="221" t="s">
        <v>228</v>
      </c>
      <c r="D102" s="221" t="s">
        <v>228</v>
      </c>
      <c r="E102" s="221" t="s">
        <v>228</v>
      </c>
      <c r="F102" s="221" t="s">
        <v>228</v>
      </c>
      <c r="G102" s="221" t="s">
        <v>228</v>
      </c>
      <c r="H102" s="297" t="s">
        <v>374</v>
      </c>
      <c r="I102" s="297"/>
      <c r="J102" s="297"/>
      <c r="K102" s="297"/>
      <c r="L102" s="298"/>
    </row>
    <row r="103" spans="1:12">
      <c r="A103" s="220" t="s">
        <v>391</v>
      </c>
      <c r="B103" s="171">
        <v>17.5</v>
      </c>
      <c r="C103" s="221" t="s">
        <v>228</v>
      </c>
      <c r="D103" s="221" t="s">
        <v>228</v>
      </c>
      <c r="E103" s="221" t="s">
        <v>228</v>
      </c>
      <c r="F103" s="221" t="s">
        <v>228</v>
      </c>
      <c r="G103" s="221" t="s">
        <v>228</v>
      </c>
      <c r="H103" s="234" t="s">
        <v>382</v>
      </c>
      <c r="I103" s="234"/>
      <c r="J103" s="234"/>
      <c r="K103" s="234"/>
      <c r="L103" s="235"/>
    </row>
    <row r="104" spans="1:12">
      <c r="A104" s="220" t="s">
        <v>392</v>
      </c>
      <c r="B104" s="171">
        <v>57</v>
      </c>
      <c r="C104" s="221" t="s">
        <v>228</v>
      </c>
      <c r="D104" s="221" t="s">
        <v>228</v>
      </c>
      <c r="E104" s="221" t="s">
        <v>228</v>
      </c>
      <c r="F104" s="221" t="s">
        <v>228</v>
      </c>
      <c r="G104" s="221" t="s">
        <v>228</v>
      </c>
      <c r="H104" s="234" t="s">
        <v>382</v>
      </c>
      <c r="I104" s="234"/>
      <c r="J104" s="234"/>
      <c r="K104" s="234"/>
      <c r="L104" s="235"/>
    </row>
    <row r="105" spans="1:12">
      <c r="A105" s="220" t="s">
        <v>393</v>
      </c>
      <c r="B105" s="171">
        <v>61</v>
      </c>
      <c r="C105" s="221" t="s">
        <v>228</v>
      </c>
      <c r="D105" s="221" t="s">
        <v>228</v>
      </c>
      <c r="E105" s="221" t="s">
        <v>228</v>
      </c>
      <c r="F105" s="221" t="s">
        <v>228</v>
      </c>
      <c r="G105" s="221" t="s">
        <v>228</v>
      </c>
      <c r="H105" s="234" t="s">
        <v>382</v>
      </c>
      <c r="I105" s="234"/>
      <c r="J105" s="234"/>
      <c r="K105" s="234"/>
      <c r="L105" s="235"/>
    </row>
    <row r="106" spans="1:12">
      <c r="A106" s="148"/>
      <c r="B106" s="171"/>
      <c r="C106" s="222"/>
      <c r="D106" s="231"/>
      <c r="E106" s="222"/>
      <c r="F106" s="222"/>
      <c r="G106" s="222"/>
      <c r="H106" s="303"/>
      <c r="I106" s="303"/>
      <c r="J106" s="303"/>
      <c r="K106" s="303"/>
      <c r="L106" s="298"/>
    </row>
    <row r="107" spans="1:12">
      <c r="A107" s="148"/>
      <c r="B107" s="63"/>
      <c r="D107" s="231"/>
      <c r="G107" s="22"/>
      <c r="H107" s="303"/>
      <c r="I107" s="303"/>
      <c r="J107" s="303"/>
      <c r="K107" s="303"/>
      <c r="L107" s="298"/>
    </row>
    <row r="108" spans="1:12" ht="15" thickBot="1">
      <c r="A108" s="149"/>
      <c r="B108" s="150"/>
      <c r="C108" s="151"/>
      <c r="D108" s="232"/>
      <c r="E108" s="151"/>
      <c r="F108" s="151"/>
      <c r="G108" s="151"/>
      <c r="H108" s="299"/>
      <c r="I108" s="299"/>
      <c r="J108" s="299"/>
      <c r="K108" s="299"/>
      <c r="L108" s="300"/>
    </row>
    <row r="109" spans="1:12" ht="15" thickBot="1">
      <c r="G109" s="22"/>
    </row>
    <row r="110" spans="1:12" ht="15" thickBot="1">
      <c r="A110" s="245" t="s">
        <v>395</v>
      </c>
      <c r="B110" s="246"/>
      <c r="C110" s="171"/>
      <c r="D110" s="171"/>
      <c r="E110" s="171"/>
      <c r="F110" s="171"/>
      <c r="G110" s="22"/>
    </row>
    <row r="111" spans="1:12" ht="15" thickBot="1">
      <c r="A111" s="230" t="s">
        <v>68</v>
      </c>
      <c r="B111" s="218" t="s">
        <v>69</v>
      </c>
      <c r="C111" s="218" t="s">
        <v>182</v>
      </c>
      <c r="D111" s="218" t="s">
        <v>293</v>
      </c>
      <c r="E111" s="218" t="s">
        <v>294</v>
      </c>
      <c r="F111" s="218" t="s">
        <v>183</v>
      </c>
      <c r="G111" s="218" t="s">
        <v>295</v>
      </c>
      <c r="H111" s="292" t="s">
        <v>55</v>
      </c>
      <c r="I111" s="293"/>
      <c r="J111" s="293"/>
      <c r="K111" s="293"/>
      <c r="L111" s="294"/>
    </row>
    <row r="112" spans="1:12">
      <c r="A112" s="220" t="s">
        <v>396</v>
      </c>
      <c r="B112" s="243">
        <v>78</v>
      </c>
      <c r="C112" s="240" t="s">
        <v>228</v>
      </c>
      <c r="D112" s="240" t="s">
        <v>228</v>
      </c>
      <c r="E112" s="240" t="s">
        <v>228</v>
      </c>
      <c r="F112" s="240" t="s">
        <v>228</v>
      </c>
      <c r="G112" s="240" t="s">
        <v>228</v>
      </c>
      <c r="H112" s="295" t="s">
        <v>397</v>
      </c>
      <c r="I112" s="295"/>
      <c r="J112" s="295"/>
      <c r="K112" s="295"/>
      <c r="L112" s="296"/>
    </row>
    <row r="113" spans="1:12">
      <c r="A113" s="148" t="s">
        <v>389</v>
      </c>
      <c r="B113" s="239">
        <v>71</v>
      </c>
      <c r="C113" s="240" t="s">
        <v>228</v>
      </c>
      <c r="D113" s="240" t="s">
        <v>228</v>
      </c>
      <c r="E113" s="240" t="s">
        <v>228</v>
      </c>
      <c r="F113" s="240" t="s">
        <v>228</v>
      </c>
      <c r="G113" s="240" t="s">
        <v>228</v>
      </c>
      <c r="H113" s="297" t="s">
        <v>374</v>
      </c>
      <c r="I113" s="297"/>
      <c r="J113" s="297"/>
      <c r="K113" s="297"/>
      <c r="L113" s="298"/>
    </row>
    <row r="114" spans="1:12" ht="15" thickBot="1">
      <c r="A114" s="149"/>
      <c r="B114" s="150"/>
      <c r="C114" s="225"/>
      <c r="D114" s="225"/>
      <c r="E114" s="225"/>
      <c r="F114" s="225"/>
      <c r="G114" s="225"/>
      <c r="H114" s="299"/>
      <c r="I114" s="299"/>
      <c r="J114" s="299"/>
      <c r="K114" s="299"/>
      <c r="L114" s="300"/>
    </row>
    <row r="115" spans="1:12" ht="15" thickBot="1">
      <c r="A115" s="149"/>
      <c r="B115" s="150"/>
      <c r="C115" s="240"/>
      <c r="D115" s="240"/>
      <c r="E115" s="240"/>
      <c r="F115" s="240"/>
      <c r="G115" s="240"/>
      <c r="H115" s="244"/>
      <c r="I115" s="244"/>
      <c r="J115" s="244"/>
      <c r="K115" s="244"/>
      <c r="L115" s="244"/>
    </row>
    <row r="116" spans="1:12" ht="15" thickBot="1">
      <c r="A116" s="290" t="s">
        <v>154</v>
      </c>
      <c r="B116" s="291"/>
      <c r="C116" s="171"/>
      <c r="D116" s="171"/>
      <c r="E116" s="171"/>
      <c r="F116" s="171"/>
      <c r="G116" s="22"/>
    </row>
    <row r="117" spans="1:12" ht="15" thickBot="1">
      <c r="A117" s="230" t="s">
        <v>68</v>
      </c>
      <c r="B117" s="218" t="s">
        <v>69</v>
      </c>
      <c r="C117" s="218" t="s">
        <v>182</v>
      </c>
      <c r="D117" s="218" t="s">
        <v>293</v>
      </c>
      <c r="E117" s="218" t="s">
        <v>294</v>
      </c>
      <c r="F117" s="218" t="s">
        <v>183</v>
      </c>
      <c r="G117" s="218" t="s">
        <v>295</v>
      </c>
      <c r="H117" s="292" t="s">
        <v>55</v>
      </c>
      <c r="I117" s="293"/>
      <c r="J117" s="293"/>
      <c r="K117" s="293"/>
      <c r="L117" s="294"/>
    </row>
    <row r="118" spans="1:12" ht="15" thickBot="1">
      <c r="A118" s="223"/>
      <c r="B118" s="224"/>
      <c r="C118" s="225"/>
      <c r="D118" s="225"/>
      <c r="E118" s="225"/>
      <c r="F118" s="225"/>
      <c r="G118" s="225"/>
      <c r="H118" s="301"/>
      <c r="I118" s="301"/>
      <c r="J118" s="301"/>
      <c r="K118" s="301"/>
      <c r="L118" s="302"/>
    </row>
    <row r="120" spans="1:12">
      <c r="A120" s="233" t="s">
        <v>132</v>
      </c>
    </row>
  </sheetData>
  <autoFilter ref="A7:M7" xr:uid="{00000000-0001-0000-0700-000000000000}"/>
  <mergeCells count="28">
    <mergeCell ref="H56:L56"/>
    <mergeCell ref="H57:L57"/>
    <mergeCell ref="H58:L58"/>
    <mergeCell ref="H59:L59"/>
    <mergeCell ref="H60:L60"/>
    <mergeCell ref="H70:L70"/>
    <mergeCell ref="A72:B72"/>
    <mergeCell ref="H73:L73"/>
    <mergeCell ref="H74:L78"/>
    <mergeCell ref="H85:L85"/>
    <mergeCell ref="H86:L86"/>
    <mergeCell ref="H87:L87"/>
    <mergeCell ref="H88:L88"/>
    <mergeCell ref="H97:L97"/>
    <mergeCell ref="A99:B99"/>
    <mergeCell ref="H100:L100"/>
    <mergeCell ref="H101:L101"/>
    <mergeCell ref="H102:L102"/>
    <mergeCell ref="H118:L118"/>
    <mergeCell ref="H106:L106"/>
    <mergeCell ref="H107:L107"/>
    <mergeCell ref="H108:L108"/>
    <mergeCell ref="A116:B116"/>
    <mergeCell ref="H117:L117"/>
    <mergeCell ref="H111:L111"/>
    <mergeCell ref="H112:L112"/>
    <mergeCell ref="H113:L113"/>
    <mergeCell ref="H114:L114"/>
  </mergeCells>
  <phoneticPr fontId="9" type="noConversion"/>
  <hyperlinks>
    <hyperlink ref="D1" location="Index!A1" display="Back" xr:uid="{00000000-0004-0000-0700-000000000000}"/>
    <hyperlink ref="H74" r:id="rId1" xr:uid="{8B16484C-AE31-4ACB-8613-8CBB22D9F5FB}"/>
  </hyperlinks>
  <pageMargins left="0.7" right="0.7" top="0.75" bottom="0.75" header="0.3" footer="0.3"/>
  <pageSetup orientation="portrait" horizontalDpi="90" verticalDpi="9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I61"/>
  <sheetViews>
    <sheetView zoomScaleNormal="100" workbookViewId="0"/>
  </sheetViews>
  <sheetFormatPr defaultColWidth="9.109375" defaultRowHeight="14.4"/>
  <cols>
    <col min="1" max="1" width="30.6640625" style="22" bestFit="1" customWidth="1"/>
    <col min="2" max="2" width="25.88671875" style="22" bestFit="1" customWidth="1"/>
    <col min="3" max="3" width="19.109375" style="22" bestFit="1" customWidth="1"/>
    <col min="4" max="4" width="17.88671875" style="22" customWidth="1"/>
    <col min="5" max="5" width="18" style="22" customWidth="1"/>
    <col min="6" max="6" width="8.88671875" style="22" customWidth="1"/>
    <col min="7" max="8" width="9.109375" style="22"/>
    <col min="9" max="9" width="9.5546875" style="22" customWidth="1"/>
    <col min="10" max="16384" width="9.109375" style="22"/>
  </cols>
  <sheetData>
    <row r="1" spans="1:9">
      <c r="A1" s="22" t="s">
        <v>16</v>
      </c>
      <c r="B1" s="61">
        <v>45086</v>
      </c>
      <c r="D1" s="2" t="s">
        <v>17</v>
      </c>
    </row>
    <row r="2" spans="1:9">
      <c r="A2" s="22" t="s">
        <v>18</v>
      </c>
      <c r="B2" s="23" t="s">
        <v>237</v>
      </c>
    </row>
    <row r="4" spans="1:9" ht="18">
      <c r="A4" s="312" t="s">
        <v>30</v>
      </c>
      <c r="B4" s="312"/>
      <c r="C4" s="312"/>
      <c r="D4" s="312"/>
      <c r="E4" s="312"/>
      <c r="F4" s="312"/>
      <c r="G4" s="312"/>
    </row>
    <row r="5" spans="1:9">
      <c r="A5" s="313" t="s">
        <v>236</v>
      </c>
      <c r="B5" s="313"/>
      <c r="C5" s="313"/>
      <c r="D5" s="313"/>
      <c r="E5" s="313"/>
      <c r="F5" s="313"/>
      <c r="G5" s="313"/>
    </row>
    <row r="6" spans="1:9">
      <c r="A6" s="313"/>
      <c r="B6" s="313"/>
      <c r="C6" s="313"/>
      <c r="D6" s="313"/>
      <c r="E6" s="313"/>
      <c r="F6" s="313"/>
      <c r="G6" s="313"/>
    </row>
    <row r="7" spans="1:9">
      <c r="A7" s="60"/>
      <c r="B7" s="60"/>
      <c r="C7" s="60"/>
      <c r="D7" s="60"/>
      <c r="E7" s="60"/>
      <c r="F7" s="60"/>
      <c r="G7" s="60"/>
    </row>
    <row r="8" spans="1:9">
      <c r="A8" s="65" t="s">
        <v>31</v>
      </c>
      <c r="B8" s="122">
        <v>0.79</v>
      </c>
      <c r="D8" s="9"/>
      <c r="E8" s="9"/>
      <c r="F8" s="9"/>
    </row>
    <row r="9" spans="1:9" ht="15" customHeight="1">
      <c r="A9" s="318" t="s">
        <v>114</v>
      </c>
      <c r="B9" s="318"/>
      <c r="C9" s="318"/>
      <c r="D9" s="318"/>
      <c r="E9" s="318"/>
      <c r="F9" s="318"/>
      <c r="G9" s="318"/>
      <c r="H9" s="10"/>
      <c r="I9" s="10"/>
    </row>
    <row r="10" spans="1:9">
      <c r="A10" s="318"/>
      <c r="B10" s="318"/>
      <c r="C10" s="318"/>
      <c r="D10" s="318"/>
      <c r="E10" s="318"/>
      <c r="F10" s="318"/>
      <c r="G10" s="318"/>
      <c r="H10" s="10"/>
      <c r="I10" s="10"/>
    </row>
    <row r="11" spans="1:9">
      <c r="A11" s="59"/>
      <c r="B11" s="59"/>
      <c r="C11" s="59"/>
    </row>
    <row r="12" spans="1:9" ht="18">
      <c r="A12" s="312" t="s">
        <v>32</v>
      </c>
      <c r="B12" s="312"/>
      <c r="C12" s="312"/>
      <c r="D12" s="312"/>
      <c r="E12" s="312"/>
      <c r="F12" s="312"/>
      <c r="G12" s="312"/>
    </row>
    <row r="13" spans="1:9">
      <c r="A13" s="313" t="s">
        <v>141</v>
      </c>
      <c r="B13" s="313"/>
      <c r="C13" s="313"/>
      <c r="D13" s="313"/>
      <c r="E13" s="313"/>
      <c r="F13" s="313"/>
      <c r="G13" s="313"/>
      <c r="I13" s="89"/>
    </row>
    <row r="14" spans="1:9">
      <c r="A14" s="313"/>
      <c r="B14" s="313"/>
      <c r="C14" s="313"/>
      <c r="D14" s="313"/>
      <c r="E14" s="313"/>
      <c r="F14" s="313"/>
      <c r="G14" s="313"/>
    </row>
    <row r="16" spans="1:9" ht="15" thickBot="1">
      <c r="A16" s="127" t="s">
        <v>35</v>
      </c>
    </row>
    <row r="17" spans="1:7" ht="15" thickBot="1">
      <c r="A17" s="315" t="s">
        <v>33</v>
      </c>
      <c r="B17" s="316"/>
      <c r="C17" s="317"/>
    </row>
    <row r="18" spans="1:7" ht="15" customHeight="1">
      <c r="A18" s="111" t="s">
        <v>34</v>
      </c>
      <c r="B18" s="112" t="s">
        <v>130</v>
      </c>
      <c r="C18" s="113" t="s">
        <v>131</v>
      </c>
      <c r="D18" s="59"/>
      <c r="E18" s="116"/>
      <c r="F18" s="59"/>
      <c r="G18" s="59"/>
    </row>
    <row r="19" spans="1:7" ht="15" thickBot="1">
      <c r="A19" s="119">
        <v>0.6</v>
      </c>
      <c r="B19" s="120">
        <v>0.3</v>
      </c>
      <c r="C19" s="121">
        <v>0.21</v>
      </c>
      <c r="D19" s="97"/>
      <c r="E19" s="59"/>
      <c r="F19" s="59"/>
      <c r="G19" s="59"/>
    </row>
    <row r="20" spans="1:7">
      <c r="A20" s="314" t="s">
        <v>115</v>
      </c>
      <c r="B20" s="314"/>
      <c r="C20" s="314"/>
      <c r="D20" s="314"/>
      <c r="E20" s="314"/>
      <c r="F20" s="314"/>
      <c r="G20" s="314"/>
    </row>
    <row r="21" spans="1:7">
      <c r="A21" s="314"/>
      <c r="B21" s="314"/>
      <c r="C21" s="314"/>
      <c r="D21" s="314"/>
      <c r="E21" s="314"/>
      <c r="F21" s="314"/>
      <c r="G21" s="314"/>
    </row>
    <row r="22" spans="1:7">
      <c r="A22" s="10"/>
      <c r="B22" s="10"/>
      <c r="C22" s="10"/>
      <c r="F22" s="89"/>
    </row>
    <row r="23" spans="1:7" ht="15" thickBot="1">
      <c r="A23" s="128" t="s">
        <v>36</v>
      </c>
      <c r="D23" s="89"/>
      <c r="F23" s="89"/>
    </row>
    <row r="24" spans="1:7">
      <c r="A24" s="94" t="s">
        <v>34</v>
      </c>
      <c r="B24" s="95" t="s">
        <v>130</v>
      </c>
      <c r="C24" s="96" t="s">
        <v>131</v>
      </c>
      <c r="D24" s="98"/>
      <c r="E24" s="99"/>
    </row>
    <row r="25" spans="1:7" ht="15" thickBot="1">
      <c r="A25" s="119">
        <v>0.46</v>
      </c>
      <c r="B25" s="120">
        <v>0.13</v>
      </c>
      <c r="C25" s="121">
        <v>0.1</v>
      </c>
      <c r="D25" s="98"/>
      <c r="E25" s="99"/>
    </row>
    <row r="27" spans="1:7" ht="18.600000000000001" thickBot="1">
      <c r="A27" s="127" t="s">
        <v>143</v>
      </c>
      <c r="B27" s="123"/>
      <c r="C27" s="123"/>
      <c r="D27" s="123"/>
      <c r="E27" s="123"/>
      <c r="F27" s="123"/>
      <c r="G27" s="123"/>
    </row>
    <row r="28" spans="1:7">
      <c r="A28" s="124" t="s">
        <v>144</v>
      </c>
      <c r="B28" s="125" t="s">
        <v>145</v>
      </c>
      <c r="C28" s="126" t="s">
        <v>146</v>
      </c>
    </row>
    <row r="29" spans="1:7" ht="15" thickBot="1">
      <c r="A29" s="119">
        <v>0.28999999999999998</v>
      </c>
      <c r="B29" s="120">
        <v>0.49</v>
      </c>
      <c r="C29" s="121">
        <v>0.39</v>
      </c>
    </row>
    <row r="31" spans="1:7" ht="18">
      <c r="A31" s="312" t="s">
        <v>37</v>
      </c>
      <c r="B31" s="312"/>
      <c r="C31" s="312"/>
      <c r="D31" s="312"/>
      <c r="E31" s="312"/>
      <c r="F31" s="312"/>
      <c r="G31" s="312"/>
    </row>
    <row r="32" spans="1:7" ht="15" customHeight="1">
      <c r="A32" s="313" t="s">
        <v>142</v>
      </c>
      <c r="B32" s="313"/>
      <c r="C32" s="313"/>
      <c r="D32" s="313"/>
      <c r="E32" s="313"/>
      <c r="F32" s="313"/>
      <c r="G32" s="313"/>
    </row>
    <row r="33" spans="1:7">
      <c r="A33" s="313"/>
      <c r="B33" s="313"/>
      <c r="C33" s="313"/>
      <c r="D33" s="313"/>
      <c r="E33" s="313"/>
      <c r="F33" s="313"/>
      <c r="G33" s="313"/>
    </row>
    <row r="34" spans="1:7">
      <c r="A34" s="209"/>
      <c r="B34" s="209"/>
      <c r="C34" s="209"/>
      <c r="D34" s="209"/>
      <c r="E34" s="209"/>
      <c r="F34" s="209"/>
      <c r="G34" s="209"/>
    </row>
    <row r="35" spans="1:7">
      <c r="A35" s="22" t="s">
        <v>256</v>
      </c>
      <c r="B35" s="273">
        <v>25.45</v>
      </c>
    </row>
    <row r="36" spans="1:7" ht="15" customHeight="1">
      <c r="A36" s="22" t="s">
        <v>257</v>
      </c>
      <c r="B36" s="273">
        <v>19.033333333333335</v>
      </c>
    </row>
    <row r="37" spans="1:7">
      <c r="A37" s="22" t="s">
        <v>258</v>
      </c>
      <c r="B37" s="273">
        <v>8.5966660181681309</v>
      </c>
    </row>
    <row r="38" spans="1:7">
      <c r="A38" s="22" t="s">
        <v>259</v>
      </c>
      <c r="B38" s="273">
        <v>8</v>
      </c>
    </row>
    <row r="39" spans="1:7">
      <c r="A39" s="22" t="s">
        <v>260</v>
      </c>
      <c r="B39" s="273">
        <v>16</v>
      </c>
    </row>
    <row r="40" spans="1:7">
      <c r="A40" s="22" t="s">
        <v>261</v>
      </c>
      <c r="B40" s="273">
        <v>16</v>
      </c>
    </row>
    <row r="41" spans="1:7">
      <c r="A41" s="22" t="s">
        <v>262</v>
      </c>
      <c r="B41" s="273">
        <v>17</v>
      </c>
    </row>
    <row r="42" spans="1:7">
      <c r="A42" s="22" t="s">
        <v>263</v>
      </c>
      <c r="B42" s="273">
        <v>0</v>
      </c>
    </row>
    <row r="43" spans="1:7">
      <c r="A43" s="22" t="s">
        <v>264</v>
      </c>
      <c r="B43" s="273">
        <v>0</v>
      </c>
    </row>
    <row r="44" spans="1:7">
      <c r="A44" s="22" t="s">
        <v>265</v>
      </c>
      <c r="B44" s="273">
        <v>40</v>
      </c>
    </row>
    <row r="45" spans="1:7">
      <c r="A45" s="22" t="s">
        <v>266</v>
      </c>
      <c r="B45" s="273">
        <v>33.333333333333329</v>
      </c>
    </row>
    <row r="46" spans="1:7">
      <c r="A46" s="22" t="s">
        <v>267</v>
      </c>
      <c r="B46" s="273">
        <v>0</v>
      </c>
    </row>
    <row r="47" spans="1:7">
      <c r="A47" s="22" t="s">
        <v>268</v>
      </c>
      <c r="B47" s="273">
        <v>0</v>
      </c>
    </row>
    <row r="48" spans="1:7">
      <c r="A48" s="22" t="s">
        <v>269</v>
      </c>
      <c r="B48" s="273">
        <v>0</v>
      </c>
    </row>
    <row r="49" spans="1:2">
      <c r="A49" s="22" t="s">
        <v>270</v>
      </c>
      <c r="B49" s="273">
        <v>7.45</v>
      </c>
    </row>
    <row r="50" spans="1:2">
      <c r="A50" s="22" t="s">
        <v>271</v>
      </c>
      <c r="B50" s="273">
        <v>7.4</v>
      </c>
    </row>
    <row r="51" spans="1:2">
      <c r="A51" s="22" t="s">
        <v>272</v>
      </c>
      <c r="B51" s="273">
        <v>7.166666666666667</v>
      </c>
    </row>
    <row r="52" spans="1:2">
      <c r="A52" s="22" t="s">
        <v>273</v>
      </c>
      <c r="B52" s="273">
        <v>13.37999947865803</v>
      </c>
    </row>
    <row r="53" spans="1:2">
      <c r="A53" s="22" t="s">
        <v>274</v>
      </c>
      <c r="B53" s="273">
        <v>20.539999008178707</v>
      </c>
    </row>
    <row r="54" spans="1:2">
      <c r="A54" s="22" t="s">
        <v>275</v>
      </c>
      <c r="B54" s="273">
        <v>20</v>
      </c>
    </row>
    <row r="55" spans="1:2">
      <c r="A55" s="22" t="s">
        <v>276</v>
      </c>
      <c r="B55" s="273">
        <v>33.781331507364897</v>
      </c>
    </row>
    <row r="56" spans="1:2">
      <c r="A56" s="22" t="s">
        <v>277</v>
      </c>
      <c r="B56" s="273">
        <v>35.345998891194654</v>
      </c>
    </row>
    <row r="57" spans="1:2">
      <c r="A57" s="22" t="s">
        <v>278</v>
      </c>
      <c r="B57" s="273">
        <v>34.443999099731435</v>
      </c>
    </row>
    <row r="58" spans="1:2">
      <c r="A58" s="22" t="s">
        <v>279</v>
      </c>
      <c r="B58" s="273">
        <v>29</v>
      </c>
    </row>
    <row r="59" spans="1:2">
      <c r="A59" s="22" t="s">
        <v>280</v>
      </c>
      <c r="B59" s="273">
        <v>29</v>
      </c>
    </row>
    <row r="60" spans="1:2">
      <c r="A60" s="22" t="s">
        <v>281</v>
      </c>
      <c r="B60" s="273">
        <v>21.961666679382326</v>
      </c>
    </row>
    <row r="61" spans="1:2">
      <c r="A61" s="22" t="s">
        <v>282</v>
      </c>
      <c r="B61" s="273">
        <v>21.961666679382326</v>
      </c>
    </row>
  </sheetData>
  <mergeCells count="9">
    <mergeCell ref="A4:G4"/>
    <mergeCell ref="A12:G12"/>
    <mergeCell ref="A13:G14"/>
    <mergeCell ref="A20:G21"/>
    <mergeCell ref="A32:G33"/>
    <mergeCell ref="A17:C17"/>
    <mergeCell ref="A31:G31"/>
    <mergeCell ref="A9:G10"/>
    <mergeCell ref="A5:G6"/>
  </mergeCells>
  <hyperlinks>
    <hyperlink ref="D1" location="Index!A1" display="Back" xr:uid="{00000000-0004-0000-08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Index</vt:lpstr>
      <vt:lpstr>Start Cases</vt:lpstr>
      <vt:lpstr>RPG Projects Moved or Removed</vt:lpstr>
      <vt:lpstr>Recently Approved RPG Projects</vt:lpstr>
      <vt:lpstr>Model Updates &amp; Corrections</vt:lpstr>
      <vt:lpstr>Transmission &amp; Gen Outages</vt:lpstr>
      <vt:lpstr>Temp. for Dynamic Ratings</vt:lpstr>
      <vt:lpstr>Gen Add. Ret. and Mothball</vt:lpstr>
      <vt:lpstr>Renewable Generation Dispatch</vt:lpstr>
      <vt:lpstr>Switchable Generation</vt:lpstr>
      <vt:lpstr>DC Tie Modeling &amp; Dispatch</vt:lpstr>
      <vt:lpstr>Reserve Requirement</vt:lpstr>
      <vt:lpstr>Fuel Price Assumptions</vt:lpstr>
      <vt:lpstr>Reliability Case-Load Forecast</vt:lpstr>
      <vt:lpstr>Sensitivity Analysis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Ramasubbu, Priya</cp:lastModifiedBy>
  <dcterms:created xsi:type="dcterms:W3CDTF">2016-10-04T14:07:58Z</dcterms:created>
  <dcterms:modified xsi:type="dcterms:W3CDTF">2023-12-22T02:56:12Z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2023-08-03T20:39:17Z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904ed65c-6843-41a6-92b9-f61b6c1f2e7c</vt:lpwstr>
  </property>
  <property fmtid="{D5CDD505-2E9C-101B-9397-08002B2CF9AE}" pid="8" name="MSIP_Label_7084cbda-52b8-46fb-a7b7-cb5bd465ed85_ContentBits">
    <vt:lpwstr>0</vt:lpwstr>
  </property>
</Properties>
</file>