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P:\2022 RTP\Report\"/>
    </mc:Choice>
  </mc:AlternateContent>
  <xr:revisionPtr revIDLastSave="0" documentId="13_ncr:1_{4117EE71-415A-4D6C-9FE5-A1AAD1690B4B}" xr6:coauthVersionLast="47" xr6:coauthVersionMax="47" xr10:uidLastSave="{00000000-0000-0000-0000-000000000000}"/>
  <bookViews>
    <workbookView xWindow="-120" yWindow="-120" windowWidth="29040" windowHeight="15840" tabRatio="928" activeTab="3" xr2:uid="{00000000-000D-0000-FFFF-FFFF00000000}"/>
  </bookViews>
  <sheets>
    <sheet name="Index" sheetId="1" r:id="rId1"/>
    <sheet name="Start Cases" sheetId="25" r:id="rId2"/>
    <sheet name="Recently Approved RPG Projects" sheetId="22" r:id="rId3"/>
    <sheet name="Model Updates &amp; Corrections" sheetId="5" r:id="rId4"/>
    <sheet name="LFL Related Projects &amp; Updates" sheetId="27" r:id="rId5"/>
    <sheet name="Transmission &amp; Gen Outages" sheetId="6" r:id="rId6"/>
    <sheet name="Gen Add, Ret. and Mothball" sheetId="23" r:id="rId7"/>
    <sheet name="Renewable Generation Dispatch" sheetId="24" r:id="rId8"/>
    <sheet name="Switchable Generation" sheetId="9" r:id="rId9"/>
    <sheet name="DC Tie Modeling &amp; Dispatch" sheetId="10" r:id="rId10"/>
    <sheet name="Reserve Requirement" sheetId="11" r:id="rId11"/>
    <sheet name="Fuel Price Assumptions" sheetId="12" r:id="rId12"/>
    <sheet name="Emission Cost Assumptions" sheetId="13" r:id="rId13"/>
    <sheet name="Economic Case-Load Forecast" sheetId="15" r:id="rId14"/>
  </sheets>
  <definedNames>
    <definedName name="_xlnm._FilterDatabase" localSheetId="6" hidden="1">'Gen Add, Ret. and Mothball'!$A$7:$K$66</definedName>
    <definedName name="Load_Forecast__Economic__Weather_Year_Assumption">Index!$B$17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G13" i="9" l="1"/>
  <c r="C15" i="1" l="1"/>
  <c r="C14" i="1"/>
  <c r="C13" i="1"/>
  <c r="C12" i="1"/>
  <c r="C11" i="1"/>
  <c r="C10" i="1"/>
  <c r="C9" i="1"/>
  <c r="C6" i="1"/>
  <c r="C5" i="1"/>
  <c r="C4" i="1"/>
  <c r="C3" i="1"/>
  <c r="D14" i="1" l="1"/>
  <c r="D17" i="1" l="1"/>
  <c r="D13" i="1"/>
  <c r="D15" i="1" l="1"/>
  <c r="D12" i="1" l="1"/>
  <c r="D11" i="1"/>
  <c r="D10" i="1"/>
  <c r="D3" i="1"/>
  <c r="D6" i="1" l="1"/>
  <c r="D5" i="1" l="1"/>
  <c r="D9" i="1"/>
  <c r="D4" i="1" l="1"/>
  <c r="H13" i="9" l="1"/>
  <c r="C17" i="1" l="1"/>
</calcChain>
</file>

<file path=xl/sharedStrings.xml><?xml version="1.0" encoding="utf-8"?>
<sst xmlns="http://schemas.openxmlformats.org/spreadsheetml/2006/main" count="1134" uniqueCount="516">
  <si>
    <t>Transmission Topology</t>
  </si>
  <si>
    <t>Start Cases</t>
  </si>
  <si>
    <t>3.1.3</t>
  </si>
  <si>
    <t>Transmission &amp; Generation Outages</t>
  </si>
  <si>
    <t>Generation</t>
  </si>
  <si>
    <t>3.2.1</t>
  </si>
  <si>
    <t>3.2.2</t>
  </si>
  <si>
    <t>3.2.3</t>
  </si>
  <si>
    <t>3.2.4</t>
  </si>
  <si>
    <t>3.2.5</t>
  </si>
  <si>
    <t>Reserve Requirements</t>
  </si>
  <si>
    <t>3.2.6</t>
  </si>
  <si>
    <t>Emission Cost Assumptions</t>
  </si>
  <si>
    <t>Demand</t>
  </si>
  <si>
    <t>RTP Scope Section Number</t>
  </si>
  <si>
    <t>Input Assumption</t>
  </si>
  <si>
    <t>Date Last Updated:</t>
  </si>
  <si>
    <t>Back</t>
  </si>
  <si>
    <t>Status</t>
  </si>
  <si>
    <t>Solar</t>
  </si>
  <si>
    <t>Wind</t>
  </si>
  <si>
    <t>Hydro</t>
  </si>
  <si>
    <t>UNIT NAME</t>
  </si>
  <si>
    <t>UNIT CODE</t>
  </si>
  <si>
    <t>COUNTY</t>
  </si>
  <si>
    <t>FUEL</t>
  </si>
  <si>
    <t>ZONE</t>
  </si>
  <si>
    <t>IN SERVICE</t>
  </si>
  <si>
    <t>Operational Resources (Switchable)</t>
  </si>
  <si>
    <t>Date</t>
  </si>
  <si>
    <t>DC_E</t>
  </si>
  <si>
    <t>DC_N</t>
  </si>
  <si>
    <t>Generation Additions, Retirements and Mothballs</t>
  </si>
  <si>
    <t>Transmission Changes</t>
  </si>
  <si>
    <t>TO</t>
  </si>
  <si>
    <t>Comments</t>
  </si>
  <si>
    <t>Generation Changes</t>
  </si>
  <si>
    <t>Source</t>
  </si>
  <si>
    <t xml:space="preserve">Switchable Generation </t>
  </si>
  <si>
    <t xml:space="preserve">SO2 </t>
  </si>
  <si>
    <t>$/ton</t>
  </si>
  <si>
    <t>CO2</t>
  </si>
  <si>
    <t>Weather year assumption</t>
  </si>
  <si>
    <t>Load forecast (economic)</t>
  </si>
  <si>
    <t>Average</t>
  </si>
  <si>
    <t xml:space="preserve">GINR Reference Number                     </t>
  </si>
  <si>
    <t>Project Name</t>
  </si>
  <si>
    <t>County</t>
  </si>
  <si>
    <t>Projected Date</t>
  </si>
  <si>
    <t>Fuel</t>
  </si>
  <si>
    <t xml:space="preserve">MW For Grid </t>
  </si>
  <si>
    <t>Changes From Last Report</t>
  </si>
  <si>
    <t>Meets Section 6.9 Requirements (1)(b) through (1)(d)</t>
  </si>
  <si>
    <t>Unit Name</t>
  </si>
  <si>
    <t>MW For Grid</t>
  </si>
  <si>
    <t>Year</t>
  </si>
  <si>
    <t>Emission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</si>
  <si>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</si>
  <si>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</si>
  <si>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</si>
  <si>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</si>
  <si>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</si>
  <si>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</si>
  <si>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</si>
  <si>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</si>
  <si>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</si>
  <si>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</si>
  <si>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</si>
  <si>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</si>
  <si>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Economic Analysis</t>
  </si>
  <si>
    <t>ANTELOPE IC 1</t>
  </si>
  <si>
    <t>HALE</t>
  </si>
  <si>
    <t>GAS</t>
  </si>
  <si>
    <t>WEST</t>
  </si>
  <si>
    <t>ANTELOPE IC 2</t>
  </si>
  <si>
    <t>ANTELOPE IC 3</t>
  </si>
  <si>
    <t>ELK STATION CTG 1</t>
  </si>
  <si>
    <t>AEEC_ELK_1</t>
  </si>
  <si>
    <t>ELK STATION CTG 2</t>
  </si>
  <si>
    <t>AEEC_ELK_2</t>
  </si>
  <si>
    <t>Switchable Capacity Unavailable to ERCOT</t>
  </si>
  <si>
    <t>SWITCH_UNAVAIL</t>
  </si>
  <si>
    <t>ANTLP_G1</t>
  </si>
  <si>
    <t>ANTLP_G2</t>
  </si>
  <si>
    <t>ANTLP_G3</t>
  </si>
  <si>
    <t>Phase Shifters</t>
  </si>
  <si>
    <t>AEP</t>
  </si>
  <si>
    <t>X</t>
  </si>
  <si>
    <t>Yes</t>
  </si>
  <si>
    <t>TDSP</t>
  </si>
  <si>
    <t>Approve Date</t>
  </si>
  <si>
    <t>Base</t>
  </si>
  <si>
    <t>Unit specific monthly capacity factors modeled based on historical dispatch levels during the last three years.</t>
  </si>
  <si>
    <t>The peak and hourly profile information will be posted along with the case information</t>
  </si>
  <si>
    <t>Automated maintenance schedules modeled by UPLAN</t>
  </si>
  <si>
    <t>Outaged Element</t>
  </si>
  <si>
    <t>Associated TO/RE</t>
  </si>
  <si>
    <t>Notes</t>
  </si>
  <si>
    <t>Base: 2013</t>
  </si>
  <si>
    <t>Note that the 2013 weather scenario is the base weather scenario used as the starting point in the economic analysis.</t>
  </si>
  <si>
    <t>Gregory Power Partners, LLC</t>
  </si>
  <si>
    <t>Pecos</t>
  </si>
  <si>
    <t>Recently Approved RPG Projects</t>
  </si>
  <si>
    <t>Model Updates/Corrections</t>
  </si>
  <si>
    <t>Renewable Generation Dispatch</t>
  </si>
  <si>
    <t>DC Tie Modeling and Dispatch</t>
  </si>
  <si>
    <t>Fuel Price Assumptions</t>
  </si>
  <si>
    <t>Load Forecast (Economic) Weather Year Assumption</t>
  </si>
  <si>
    <t>DC_L</t>
  </si>
  <si>
    <t>DC_R</t>
  </si>
  <si>
    <t>Oncor</t>
  </si>
  <si>
    <t>CNP</t>
  </si>
  <si>
    <t xml:space="preserve">Based on January 2020 Notice of Suspension of Operations rpt.00013043.0000000000000000.20200121.160548892.2020_01_21_Public_Service_Company_of_Oklahoma_OKLA_OKLA_G1_NSO.pdf </t>
  </si>
  <si>
    <t>Based on June 2020 Notice of Suspension of Operations rpt.00013043.0000000000000000.20200601.164257065.2020_06_01_City_of_Austin_dba_Austin_Energy_DECKER_DPG1_NSO.pdf</t>
  </si>
  <si>
    <t>Based on May 2019 Notice of Suspension of Operations rpt.00013043.0000000000000000.20190523.151615784.2019_05_23_West_Texas_Wind_Energy_Partners_LP_SW_MESA_SW_MESA_NSO.pdf</t>
  </si>
  <si>
    <t>Oklaunion</t>
  </si>
  <si>
    <t xml:space="preserve">Based on July 2019 Notice of Suspension of Operations rpt.00013043.0000000000000000.20190719.163211848.Gregory_Power_Partners_LLC_LGE_LGE_GT1_LGE_LGE_GT2_LGE_LGE_STG_NSO.pdf </t>
  </si>
  <si>
    <t>Southwest Mesa Wind</t>
  </si>
  <si>
    <t>6.9(1) conditions met as of:</t>
  </si>
  <si>
    <t>Wharton</t>
  </si>
  <si>
    <t>Sterling</t>
  </si>
  <si>
    <t>Brazoria</t>
  </si>
  <si>
    <t>Bee</t>
  </si>
  <si>
    <t>Concho</t>
  </si>
  <si>
    <t>Lamar</t>
  </si>
  <si>
    <t>Retired Units</t>
  </si>
  <si>
    <t>Mothballed Units</t>
  </si>
  <si>
    <t>Gregory Power</t>
  </si>
  <si>
    <t>J T Deely Units 1 &amp; 2</t>
  </si>
  <si>
    <t>Union Carbide</t>
  </si>
  <si>
    <t>Spencer Units 4 &amp; 5</t>
  </si>
  <si>
    <t>Nacogdoches Power</t>
  </si>
  <si>
    <t>Nacogdoches Power, LLC</t>
  </si>
  <si>
    <t>Based on May 2020 Notice of Suspension of Operations rpt.00013043.0000000000000000.20200519.141201315.2020_05_19_Nacogdoches_Power_LLC_NACPW_UNIT1_NSO.pdf</t>
  </si>
  <si>
    <t>Based on May 2017 Notice of Suspension of Operations</t>
  </si>
  <si>
    <t>Based on June 2013 Notice of Suspension of Operations</t>
  </si>
  <si>
    <t>Weather years used for analysis:</t>
  </si>
  <si>
    <t>DC Tie Dispatch - 8760-hour Assumptions</t>
  </si>
  <si>
    <t>Import + Export</t>
  </si>
  <si>
    <t>Mapped to hourly generation and demand profiles based on historical operational data.</t>
  </si>
  <si>
    <t>New generators that met PG 6.9(1) requirements</t>
  </si>
  <si>
    <t>http://www.ercot.com/gridinfo/resource</t>
  </si>
  <si>
    <t>INR</t>
  </si>
  <si>
    <t>Inactive Date</t>
  </si>
  <si>
    <t>14INR0030c</t>
  </si>
  <si>
    <t>Panhandle Wind 3</t>
  </si>
  <si>
    <t>Carson</t>
  </si>
  <si>
    <t>MW</t>
  </si>
  <si>
    <t>13INR0038</t>
  </si>
  <si>
    <t>Wildrose Wind</t>
  </si>
  <si>
    <t>Swisher</t>
  </si>
  <si>
    <t>16INR0037c</t>
  </si>
  <si>
    <t>Pumpkin Farm Wind</t>
  </si>
  <si>
    <t>Floyd</t>
  </si>
  <si>
    <t>PG 6.9(1) Inactive Projects</t>
  </si>
  <si>
    <t>PG 6.9(1) Cancelled Projects</t>
  </si>
  <si>
    <t>LCRA</t>
  </si>
  <si>
    <t>Gibbons Creek</t>
  </si>
  <si>
    <t>Based on December 2018 Notice of Suspension of Operations rpt.00013043.0000000000000000.20181221.161838015.2018_12_21_CITY_OF_GARLAND_GIBCRK_GIB_CRG1_NSO.pdf and August 2020 PUC filing of termination of (repower) interconnection agreement</t>
  </si>
  <si>
    <t>Fort Bend</t>
  </si>
  <si>
    <t>Ellis</t>
  </si>
  <si>
    <t>Williamson</t>
  </si>
  <si>
    <t>Hill</t>
  </si>
  <si>
    <t>Eastland</t>
  </si>
  <si>
    <t>Calhoun</t>
  </si>
  <si>
    <t>Grimes</t>
  </si>
  <si>
    <t>Bastrop</t>
  </si>
  <si>
    <t>SOL</t>
  </si>
  <si>
    <t>WIN</t>
  </si>
  <si>
    <t>OTH</t>
  </si>
  <si>
    <t>Falls</t>
  </si>
  <si>
    <t>Upton</t>
  </si>
  <si>
    <t>Throckmorton</t>
  </si>
  <si>
    <t>16INR0114</t>
  </si>
  <si>
    <t>Upton Solar</t>
  </si>
  <si>
    <t>17INR0020c</t>
  </si>
  <si>
    <t xml:space="preserve">RE Maplewood 2c Solar </t>
  </si>
  <si>
    <t>17INR0020e</t>
  </si>
  <si>
    <t>RE Maplewood 2e Solar</t>
  </si>
  <si>
    <t>17INR0020d</t>
  </si>
  <si>
    <t xml:space="preserve">RE Maplewood 2d Solar </t>
  </si>
  <si>
    <t>Petra Nova GT2</t>
  </si>
  <si>
    <t>Rayburn 1 &amp; Rayburn 2</t>
  </si>
  <si>
    <t>Based on Febuary 2021 Notice of Suspension of Operations rpt.00013043.0000000000000000.20201001.162838660.2020_10_01_ STEC_RAYBURN_RAYBURG1_RAYBURN_RAYBURG2_NSO</t>
  </si>
  <si>
    <t>Based on June 2021 Notice of Suspension of Operations rpt.00013043.0000000000000000.20210127.173603362.2021_01_27_Petra_Nova_Power_I_LLC_ PNPI_GT2_NSO</t>
  </si>
  <si>
    <t>City of Garland</t>
  </si>
  <si>
    <t>AMOCO_5</t>
  </si>
  <si>
    <t>Based on May 26 2021 Notification of Suspension of Operations (NSO) for Snyder Wind Farm LLC (ENAS_ENAS1)</t>
  </si>
  <si>
    <t>PEC</t>
  </si>
  <si>
    <t>TPIT Project 61274 (Tier 4)</t>
  </si>
  <si>
    <t>EIA AEO</t>
  </si>
  <si>
    <t>Nox</t>
  </si>
  <si>
    <t>Based on Febuary 2021 Notice of Suspension of Operations 2021-01-20 NSO - KEO_KEO_SM1 - Sherbino I Wind - Retiring on 2_1_21</t>
  </si>
  <si>
    <t>Final</t>
  </si>
  <si>
    <t>Based on 2021 RTP final summer peak reliability cases for years 2024 and 2027</t>
  </si>
  <si>
    <t>Royse – Commerce 69 kV Line Conversion to 138 kV Project</t>
  </si>
  <si>
    <t xml:space="preserve">Venus-Cedar Hill 345 kV Line Upgrade Project </t>
  </si>
  <si>
    <t xml:space="preserve">Waterfowl Substation Addition Project </t>
  </si>
  <si>
    <t>Flat Iron – Barr Ranch – Pegasus South 138 kV Line Project</t>
  </si>
  <si>
    <t>Flewellen to Peters 138 kV ckt 25 Rebuild Project</t>
  </si>
  <si>
    <t xml:space="preserve">Lower Rio Grande Valley (LGRV) System Enhancement Project </t>
  </si>
  <si>
    <t xml:space="preserve">Bay City to Lane City 138 kV Line Rebuild Project </t>
  </si>
  <si>
    <t>Galena Park Area 138 kV Conversion Project</t>
  </si>
  <si>
    <t xml:space="preserve">Barrilla Junction 69 kV loop Rebuild and Conversion Project </t>
  </si>
  <si>
    <t>LRGV ETT Second Circuit</t>
  </si>
  <si>
    <t>La Palma Expansion (Closing the loop)</t>
  </si>
  <si>
    <t>Nacogdoches Southeast Switch – Redland Switch – Lufkin Switch 345 kV Loop Project</t>
  </si>
  <si>
    <t>Consavvy 345/138 kV Switch Project</t>
  </si>
  <si>
    <t>Lenorah Area 345/138 kV Project</t>
  </si>
  <si>
    <t xml:space="preserve">Bowman Switch 345/138 kV Autotransformers Project </t>
  </si>
  <si>
    <t xml:space="preserve">Red Oak Area Upgrades Project </t>
  </si>
  <si>
    <t>Hutto East - Brushy Creek 138 kV Line Project</t>
  </si>
  <si>
    <t xml:space="preserve">Hays Energy – Kendall Corridor Transmission Line Rehabilitation Projects </t>
  </si>
  <si>
    <t>2024 SUM</t>
  </si>
  <si>
    <t>2027 SUM</t>
  </si>
  <si>
    <t>ERCOT</t>
  </si>
  <si>
    <t>AEP/STEC/Sharyland Utilities</t>
  </si>
  <si>
    <t>Oncor, WETT</t>
  </si>
  <si>
    <t>TPIT Project 48816 (Tier 4)</t>
  </si>
  <si>
    <t>Capacity updated to match May 2022 CDR</t>
  </si>
  <si>
    <t>TPIT Project 70200 (Tier 4)</t>
  </si>
  <si>
    <t>TPIT Project 70900 (Tier 1)</t>
  </si>
  <si>
    <t>TPIT Project 68790 (Tier 4)</t>
  </si>
  <si>
    <t>TPIT Project 70922 (Tier 4)</t>
  </si>
  <si>
    <t>TPIT Project 67904 (Tier 4)
TPIT Project 71161 (Tier 4)
TPIT Project 71164 (Tier 4)</t>
  </si>
  <si>
    <t>TPIT Project 70710 (Tier 4)
TPIT Project 65154 (Tier 4)</t>
  </si>
  <si>
    <t>-</t>
  </si>
  <si>
    <t>Model Corrections/Updates Made to the 2022 RTP Cases</t>
  </si>
  <si>
    <t>Based on July 2022 Notice of Suspension of Operations rpt.00013043.0000000000000000.20220715.155948913.2022_07_15_CIty _of_Garland_SPNCER_SPNCE_4_NSO.pdf
rpt.00013043.0000000000000000.20220715.155948921.2022_07_15_CIty _of_Garland_SPNCER_SPNCE_5_NSO.PDF</t>
  </si>
  <si>
    <t xml:space="preserve">Ray Olinger STG 1 </t>
  </si>
  <si>
    <t>Based on November 2021 Notice of Suspension of Operations rpt.00013043.0000000000000000.20211104.175214012.2021_11_04_City_of_Garland_OLINGR_OLING_1_NSO.pdf</t>
  </si>
  <si>
    <t>Decker Unit 2</t>
  </si>
  <si>
    <t>Decker Unit 1</t>
  </si>
  <si>
    <t>Based on November 2021 Notice of Suspension of Operations rpt.00013043.0000000000000000.20211101.163206244.2021_11_01_City_of_Austin_dba_Austin_Energy_DECKER_DPG2_NSO.pdf</t>
  </si>
  <si>
    <t>Sherbino Mesa Wind Farm 1</t>
  </si>
  <si>
    <t>Snyder Wind</t>
  </si>
  <si>
    <t>OCI ALAMO 1 Battery</t>
  </si>
  <si>
    <t>Braunig Units 1, 2, and 3</t>
  </si>
  <si>
    <t>Based on June 2022 Notice of Suspension of Operations rpt.00013043.0000000000000000.20220620.160706514.2022_06_20_OCI_Alamo_1_LLC_OCI_ALM1_ASTRO1_NSO.pdf</t>
  </si>
  <si>
    <t>Sommers Unit #1</t>
  </si>
  <si>
    <t>Coleto Creek</t>
  </si>
  <si>
    <t>Based on rpt.00016603.0000000000000000.20211206.082318450.Generation_Resources_Unavailable_in_Planning_Studies_Prior_to_NSO</t>
  </si>
  <si>
    <t>Capitol Cogen</t>
  </si>
  <si>
    <t>Based on August 2016 Notice of Suspension of Operations</t>
  </si>
  <si>
    <t>1601 MW</t>
  </si>
  <si>
    <t>The reserve requirement used in the economic models are based on a review of ERCOT’s 2022 Responsive Reserve and Regulation Up requirements. Note that the MW contribution of load resources is not an input into the economic model.</t>
  </si>
  <si>
    <t>EIA 2022 AEO Reference Case</t>
  </si>
  <si>
    <t>3.1.4</t>
  </si>
  <si>
    <t>LFL Related Projects</t>
  </si>
  <si>
    <t>2022-FW2</t>
  </si>
  <si>
    <t>2022-FW4</t>
  </si>
  <si>
    <t>2022-FW7</t>
  </si>
  <si>
    <t>N-1</t>
  </si>
  <si>
    <t>Tarbush TNP - Pig Creek 138-kV Line Upgrade</t>
  </si>
  <si>
    <t>2022-FW12</t>
  </si>
  <si>
    <t>Pecos TNP - Faulkner Toyah TNP 138-kV Line Addition</t>
  </si>
  <si>
    <t>2022-FW11</t>
  </si>
  <si>
    <t>TPIT 66111</t>
  </si>
  <si>
    <t>TPIT 66077</t>
  </si>
  <si>
    <t>TNMP</t>
  </si>
  <si>
    <t>2022-WFW2</t>
  </si>
  <si>
    <t>New Reiter 345/138-kV Substation and Quail East 345-kV Substation</t>
  </si>
  <si>
    <t>2022-FW3</t>
  </si>
  <si>
    <t>Dollarhide - Dollarhide Unocal 138-kV Line Upgrade</t>
  </si>
  <si>
    <t>2022-FW10</t>
  </si>
  <si>
    <t>Yarbrough Sub - Pecos Trails POD - Monahans Tap 2 - Wolf Switching Station 138-kV Line Upgrade</t>
  </si>
  <si>
    <t>2022-FW13</t>
  </si>
  <si>
    <t>Moss Switch - Ector Harper - Red Lakes Switch - Penwell POD - Wolf Switching Station 138-kV Line Upgrade</t>
  </si>
  <si>
    <t>2021-FW12</t>
  </si>
  <si>
    <t>Odessa EHV Switch - Rexall - General Tire Switch - Southwestern Portland Tap - Edwards Tap - Judkins - Sandhills Tap - Wolf Switching Station 138-kV Line Upgrade</t>
  </si>
  <si>
    <t>Holt Switch - Turnbaugh Corner Switch - Scharbauer POI - Oncor 900053 Tap - Notrees Southeast POI - Blockline POD - Amburguey - Yucca Drive Switch 138-kV Line Upgrade</t>
  </si>
  <si>
    <t>2022-FW14</t>
  </si>
  <si>
    <t>2022-FW15</t>
  </si>
  <si>
    <t>Cedarvale 345-kV Subtation Expansion</t>
  </si>
  <si>
    <t>Sandow Switch 345/138-kV Substation Expansion</t>
  </si>
  <si>
    <t>2022-SC5</t>
  </si>
  <si>
    <t>RPG Project ID</t>
  </si>
  <si>
    <t>2021-FW2</t>
  </si>
  <si>
    <t>2021-FW5</t>
  </si>
  <si>
    <t>2021-FW16</t>
  </si>
  <si>
    <t>2021-W2</t>
  </si>
  <si>
    <t>2022-FW1</t>
  </si>
  <si>
    <t>2021-FW8</t>
  </si>
  <si>
    <t>2021-FW4</t>
  </si>
  <si>
    <t>2021-FW6</t>
  </si>
  <si>
    <t>TNMP/Oncor</t>
  </si>
  <si>
    <t>Lynx  - Tombstone - Fort Stockton Plant - Leon Creek TNP 138-kV Line Upgrade</t>
  </si>
  <si>
    <t>AEP/TNMP</t>
  </si>
  <si>
    <t>Wink TNP - California TNP 69-kV to 138-kV Line Conversion</t>
  </si>
  <si>
    <t>Add Abilene Mulberry Creek Transformer project</t>
  </si>
  <si>
    <t>Update 138-kV portion of the Roanoke Area Upgrades project to match final RPG recommendation</t>
  </si>
  <si>
    <t>Upgrade Wolf - General Tire - Odessa EHV 138-kV Line</t>
  </si>
  <si>
    <t>Upgrade Round Rock - Chief Brady 138-kV line</t>
  </si>
  <si>
    <t>Upgrade Georgetown - Chief Brady 138-kV line</t>
  </si>
  <si>
    <t>Upgrade Haggerty 138-kV Switch, Haggerty-Anna and Haggerty-Stone Creek 138-kV lines, and Haggerty-Bells 138-kV line section</t>
  </si>
  <si>
    <t>Add Eden to Yellowjacket and Mason Switch to Yellowjacket 69-kV line rebuild projects</t>
  </si>
  <si>
    <t>Add Paleface Marshalford StormHardening Project</t>
  </si>
  <si>
    <t>Update Hutto - Round Rock - Georgetown contingency definitions as confirmed by TSP</t>
  </si>
  <si>
    <t>Update unit size for Spencer 4 to 57 MW</t>
  </si>
  <si>
    <t>Update impedance values for Oncor Royalty - Coyanosa - Wolfcamp 138-kV line</t>
  </si>
  <si>
    <t>Update impedance values for Caymus TNP - Gas Pad 138-kV line</t>
  </si>
  <si>
    <t>Update impedance values for TNMP Monument Draw - Monument Draw Gray Oak TNP 138-kV line</t>
  </si>
  <si>
    <t>Update impedance values for 16th Street - Fort Stockton TNP 69-kV line</t>
  </si>
  <si>
    <t>Update ratings for Morgan Creek - McDonald 138-kV line</t>
  </si>
  <si>
    <t>Correct line rating for Lynx - RioPecos</t>
  </si>
  <si>
    <t>Update impedance values for RioPecos - Rankin 138-kV line</t>
  </si>
  <si>
    <t>Based on AEP feedback</t>
  </si>
  <si>
    <t>2022-FW9</t>
  </si>
  <si>
    <t>Cholla 345/138-kV Station Addition</t>
  </si>
  <si>
    <t>New Opyote to Pyote 138-kV Line Addition</t>
  </si>
  <si>
    <t>Leon Creek TNP - Airport TNP 138-kV Line Limiting Element Upgrade</t>
  </si>
  <si>
    <t>2022-FW17</t>
  </si>
  <si>
    <t>2022-FW16</t>
  </si>
  <si>
    <t>2021-FW24</t>
  </si>
  <si>
    <t>2022-FW20</t>
  </si>
  <si>
    <t>2022-WFW1</t>
  </si>
  <si>
    <t>Moss Switch - Trigas Odessa Southwest - Big Three Odessa Tap 138-kV Line Upgrade</t>
  </si>
  <si>
    <t>Moss Switch - Shin Oak POD - Yucca Drive Switch 138-kV Line Upgrade</t>
  </si>
  <si>
    <t>Midessa South SW - Consavvy - Longshore Switch - Morgan Creek SES 345-kV Line Upgrades</t>
  </si>
  <si>
    <t>Update impedance values for Adobe Meadow - Midland East 138-kV line</t>
  </si>
  <si>
    <t>Spraberry Switch - CRMWD 7 Tap - Meyers Draw - Dewey Lake Tap - Polecat Creek Switch 138-kV Line Upgrade</t>
  </si>
  <si>
    <t>Twin Buttes - Hargrove - Pumpjack - Jerry - Russek Street - Big Lake 138-kV line Upgrade</t>
  </si>
  <si>
    <t>AEP/LCRA</t>
  </si>
  <si>
    <t>Upgrade Airport bus</t>
  </si>
  <si>
    <t>Reconductor both Pecos-Cedarvale 138-kV ckts</t>
  </si>
  <si>
    <t>Construct two 138kV tie-lines between TNMP Cedarvale and Oncor Sand Lake</t>
  </si>
  <si>
    <t>Wink - Shifting Sands 69 kV Line Conversion to 138 kV</t>
  </si>
  <si>
    <t>IDV provided by Oncor</t>
  </si>
  <si>
    <t>IDV provided by TNMP</t>
  </si>
  <si>
    <t>Samsung Fab 1 + 2nd Circuit</t>
  </si>
  <si>
    <t>Re-conductor TNMP Wink - Oncor Wink 138-kV line. Convert existing TNMP Wink - Oncor Wink 69-kV line to 138-kV</t>
  </si>
  <si>
    <t>TIER4 PROJECT - Wickett-Wolf_Update (Projected ISD - 04022022)</t>
  </si>
  <si>
    <t>Add Pasca Rise - Pepper Creek Switch 138-Kv line</t>
  </si>
  <si>
    <t>TPIT 63427 (Tier 4)</t>
  </si>
  <si>
    <t>TPIT 51216E (Tier 4)</t>
  </si>
  <si>
    <t>TPIT 62728 (Tier 4)</t>
  </si>
  <si>
    <t>TPIT 51216D (Tier 4)</t>
  </si>
  <si>
    <t>TPIT 63429 (Tier 4)</t>
  </si>
  <si>
    <t>Add TNMP Girvin Switching Station</t>
  </si>
  <si>
    <t>Add TNMP Alamo Street Substation</t>
  </si>
  <si>
    <t>Add TNMP Holiday Switching Station</t>
  </si>
  <si>
    <t>TPIT 63431 (Tier 4)</t>
  </si>
  <si>
    <t>MOD ID 68673</t>
  </si>
  <si>
    <t>Reconductor TNMP Wink-Oncor Wink Ckt 2</t>
  </si>
  <si>
    <t>N-0</t>
  </si>
  <si>
    <t>Golinda Solar</t>
  </si>
  <si>
    <t>Fagus Solar Park</t>
  </si>
  <si>
    <t xml:space="preserve">Blue Jay Solar II </t>
  </si>
  <si>
    <t>OLD HICKORY SOLAR</t>
  </si>
  <si>
    <t>INERTIA SOLAR</t>
  </si>
  <si>
    <t>20INR0241</t>
  </si>
  <si>
    <t>23INR0027</t>
  </si>
  <si>
    <t>20INR0026</t>
  </si>
  <si>
    <t>19INR0131</t>
  </si>
  <si>
    <t>22INR0482</t>
  </si>
  <si>
    <t>21INR0493</t>
  </si>
  <si>
    <t>22INR0506</t>
  </si>
  <si>
    <t>23INR0180</t>
  </si>
  <si>
    <t>20INR0230</t>
  </si>
  <si>
    <t>20INR0205</t>
  </si>
  <si>
    <t>20INR0214</t>
  </si>
  <si>
    <t>19INR0169</t>
  </si>
  <si>
    <t>21INR0278</t>
  </si>
  <si>
    <t>22INR0283</t>
  </si>
  <si>
    <t>22INR0270</t>
  </si>
  <si>
    <t>21INR0375</t>
  </si>
  <si>
    <t>22INR0360</t>
  </si>
  <si>
    <t>18INR0053</t>
  </si>
  <si>
    <t>21INR0490</t>
  </si>
  <si>
    <t>21INR0384</t>
  </si>
  <si>
    <t>21INR0434</t>
  </si>
  <si>
    <t>20INR0091</t>
  </si>
  <si>
    <t>21INR0538</t>
  </si>
  <si>
    <t>20INR0236</t>
  </si>
  <si>
    <t>22INR0374</t>
  </si>
  <si>
    <t>HASKELL</t>
  </si>
  <si>
    <t>JACKSON</t>
  </si>
  <si>
    <t>Roseland Storage</t>
  </si>
  <si>
    <t>Blue Jay BESS</t>
  </si>
  <si>
    <t>Pyron BESS II</t>
  </si>
  <si>
    <t>INERTIA BESS</t>
  </si>
  <si>
    <t>INERTIA BESS 2</t>
  </si>
  <si>
    <t>22INR0280</t>
  </si>
  <si>
    <t>23INR0019</t>
  </si>
  <si>
    <t>20INR0268</t>
  </si>
  <si>
    <t>22INR0436</t>
  </si>
  <si>
    <t>20INR0290</t>
  </si>
  <si>
    <t>20INR0293</t>
  </si>
  <si>
    <t>21INR0281</t>
  </si>
  <si>
    <t>22INR0372</t>
  </si>
  <si>
    <t>21INR0479</t>
  </si>
  <si>
    <t>21INR0469</t>
  </si>
  <si>
    <t>23INR0072</t>
  </si>
  <si>
    <t>22INR0384</t>
  </si>
  <si>
    <t>21INR0459</t>
  </si>
  <si>
    <t>20INR0281</t>
  </si>
  <si>
    <t>20INR0280</t>
  </si>
  <si>
    <t>21INR0473</t>
  </si>
  <si>
    <t>21INR0474</t>
  </si>
  <si>
    <t>22INR0328</t>
  </si>
  <si>
    <t>22INR0375</t>
  </si>
  <si>
    <t>INERTIA WIND</t>
  </si>
  <si>
    <t>20INR0129</t>
  </si>
  <si>
    <t>21INR0539</t>
  </si>
  <si>
    <t>20INR0045</t>
  </si>
  <si>
    <t>20INR0046</t>
  </si>
  <si>
    <t>22INR0326</t>
  </si>
  <si>
    <t>21INR0512</t>
  </si>
  <si>
    <t>22INR0369</t>
  </si>
  <si>
    <t>20INR0221</t>
  </si>
  <si>
    <t>RIO NOGALES POWER STG 4</t>
  </si>
  <si>
    <t>17INR0052</t>
  </si>
  <si>
    <t>17INR0053</t>
  </si>
  <si>
    <t>17INR0054</t>
  </si>
  <si>
    <t>22INR0535</t>
  </si>
  <si>
    <t>22INR0533</t>
  </si>
  <si>
    <t>21INR0328</t>
  </si>
  <si>
    <t>Repower</t>
  </si>
  <si>
    <t>Taylor</t>
  </si>
  <si>
    <t>Bell</t>
  </si>
  <si>
    <t>Guadalupe</t>
  </si>
  <si>
    <t>Crowded Star Solar</t>
  </si>
  <si>
    <t>Jones</t>
  </si>
  <si>
    <t>Cachena Solar</t>
  </si>
  <si>
    <t>Wilson</t>
  </si>
  <si>
    <t>Longbow Solar</t>
  </si>
  <si>
    <t>Rowland Solar I</t>
  </si>
  <si>
    <t>Rowland Solar II</t>
  </si>
  <si>
    <t>Ellis Solar</t>
  </si>
  <si>
    <t>Roseland Solar II</t>
  </si>
  <si>
    <t>Jackalope Solar</t>
  </si>
  <si>
    <t>San Patricio</t>
  </si>
  <si>
    <t>Markum Solar</t>
  </si>
  <si>
    <t>McLennan</t>
  </si>
  <si>
    <t>Roseland Solar</t>
  </si>
  <si>
    <t>Noble Solar</t>
  </si>
  <si>
    <t>Denton</t>
  </si>
  <si>
    <t>Sun Valley Solar</t>
  </si>
  <si>
    <t>Fighting Jays Solar</t>
  </si>
  <si>
    <t>Peregrine Solar</t>
  </si>
  <si>
    <t>Goliad</t>
  </si>
  <si>
    <t>Brass Fork Solar 1</t>
  </si>
  <si>
    <t>Haskell</t>
  </si>
  <si>
    <t>Grizzly Ridge Solar</t>
  </si>
  <si>
    <t>Hamilton</t>
  </si>
  <si>
    <t>Jade Solar</t>
  </si>
  <si>
    <t>Scurry</t>
  </si>
  <si>
    <t>Fort Bend Solar</t>
  </si>
  <si>
    <t>Samson Solar 2</t>
  </si>
  <si>
    <t xml:space="preserve">Concho Valley Solar   </t>
  </si>
  <si>
    <t>Tom Green</t>
  </si>
  <si>
    <t>Childress</t>
  </si>
  <si>
    <t>Nolan</t>
  </si>
  <si>
    <t>Noble Storage</t>
  </si>
  <si>
    <t>River Valley Storage 1</t>
  </si>
  <si>
    <t>River Valley Storage 2</t>
  </si>
  <si>
    <t>Byrd Ranch Energy Storage Plant</t>
  </si>
  <si>
    <t>BRP Hydra BESS</t>
  </si>
  <si>
    <t>Endurance Park Storage</t>
  </si>
  <si>
    <t>Big Star Storage</t>
  </si>
  <si>
    <t>BRP Tortolas BESS</t>
  </si>
  <si>
    <t>BRP Pavo BESS</t>
  </si>
  <si>
    <t>DeCordova BESS addition</t>
  </si>
  <si>
    <t>Hood</t>
  </si>
  <si>
    <t>Queen BESS</t>
  </si>
  <si>
    <t>High Lonesome BESS</t>
  </si>
  <si>
    <t>Crockett</t>
  </si>
  <si>
    <t>Vortex BESS</t>
  </si>
  <si>
    <t>Anchor BESS</t>
  </si>
  <si>
    <t>Foxtrot Wind</t>
  </si>
  <si>
    <t xml:space="preserve">Anchor Wind II </t>
  </si>
  <si>
    <t>Maverick Creek I Wind</t>
  </si>
  <si>
    <t>Maverick Creek II Wind</t>
  </si>
  <si>
    <t>Colorado Bend I Expansion</t>
  </si>
  <si>
    <t>Beachwood Power Station (Mark One)</t>
  </si>
  <si>
    <t>Rabbs Power Station</t>
  </si>
  <si>
    <t>Horse13 CallD repower</t>
  </si>
  <si>
    <t>HHGT repower Horse13+CallD</t>
  </si>
  <si>
    <t>Capricorn I &amp; III repower</t>
  </si>
  <si>
    <t>Bastrop Energy Center AGP repower Phase II</t>
  </si>
  <si>
    <t>Temple Generation I Repower</t>
  </si>
  <si>
    <t>19INR0014</t>
  </si>
  <si>
    <t>Formosa Increase</t>
  </si>
  <si>
    <t>FishhookSW__D-E_Upgrade (Projected ISD - 12012022)</t>
  </si>
  <si>
    <t>TPIT 65659 (Tier 4)</t>
  </si>
  <si>
    <t>Rebuild Wickett-Pyote 138 kV line</t>
  </si>
  <si>
    <t>TPIT 65661 (Tier 4)</t>
  </si>
  <si>
    <t>Double ckt Soaptree-Holiday-AlamoSt</t>
  </si>
  <si>
    <t>TPIT 66074 (Tier 4)</t>
  </si>
  <si>
    <t>Close the IHS branches 90012 – 90021 and 90032 – 90080</t>
  </si>
  <si>
    <t>IHS</t>
  </si>
  <si>
    <t>To address low voltage issues in the Far West</t>
  </si>
  <si>
    <t>20RPG023</t>
  </si>
  <si>
    <t>21RPG004</t>
  </si>
  <si>
    <t>21RPG009</t>
  </si>
  <si>
    <t>21RPG010</t>
  </si>
  <si>
    <t>21RPG011</t>
  </si>
  <si>
    <t>21RPG017</t>
  </si>
  <si>
    <t>21RPG018</t>
  </si>
  <si>
    <t>21RPG020</t>
  </si>
  <si>
    <t>21RPG023</t>
  </si>
  <si>
    <t>20RPG019</t>
  </si>
  <si>
    <t>22RPG006</t>
  </si>
  <si>
    <t>22RPG007</t>
  </si>
  <si>
    <t>22RPG008</t>
  </si>
  <si>
    <t>22RPG014</t>
  </si>
  <si>
    <t>22RPG016</t>
  </si>
  <si>
    <t>22RPG005</t>
  </si>
  <si>
    <t>TPIT 64856</t>
  </si>
  <si>
    <t>TPIT 64858</t>
  </si>
  <si>
    <t>Tier 4 project - DC_LineK (Projected ISD - 06012023)</t>
  </si>
  <si>
    <t xml:space="preserve">Bearkat – North McCamey – Sand Lake 345-kV Transmission Line Addition Project </t>
  </si>
  <si>
    <t>22RPG010</t>
  </si>
  <si>
    <t xml:space="preserve">LCRA , Oncor, WETT </t>
  </si>
  <si>
    <t>This project was included in the 2021 RTP final summer peak reliability case for year 2027 (2021-FW15)</t>
  </si>
  <si>
    <t>LCRA TSC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</si>
</sst>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??_);_(@_)"/>
    <numFmt numFmtId="165" formatCode="0.0%"/>
    <numFmt numFmtId="166" formatCode="[$-F800]dddd\,\ mmmm\ dd\,\ yyyy"/>
    <numFmt numFmtId="167" formatCode="m/yyyy"/>
  </numFmts>
  <fonts count="2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u/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Arial"/>
      <family val="2"/>
    </font>
    <font>
      <sz val="10"/>
      <color rgb="FF454545"/>
      <name val="Andale WT"/>
      <family val="2"/>
    </font>
    <font>
      <sz val="10"/>
      <color rgb="FF000000"/>
      <name val="Arial"/>
      <family val="2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AEC7"/>
        <bgColor theme="1"/>
      </patternFill>
    </fill>
    <fill>
      <patternFill patternType="solid">
        <fgColor rgb="FF5B677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5" fillId="0" borderId="0"/>
    <xf numFmtId="0" fontId="5" fillId="0" borderId="0"/>
    <xf numFmtId="0" fontId="10" fillId="0" borderId="0"/>
    <xf numFmtId="0" fontId="24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165" fontId="8" fillId="0" borderId="0" xfId="2" applyNumberFormat="1" applyFont="1" applyAlignment="1">
      <alignment vertical="top" wrapText="1"/>
    </xf>
    <xf numFmtId="0" fontId="3" fillId="0" borderId="0" xfId="0" applyFont="1" applyFill="1" applyBorder="1" applyAlignment="1">
      <alignment horizontal="left"/>
    </xf>
    <xf numFmtId="0" fontId="0" fillId="0" borderId="4" xfId="0" applyBorder="1"/>
    <xf numFmtId="166" fontId="0" fillId="0" borderId="0" xfId="0" applyNumberForma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1" fontId="14" fillId="0" borderId="0" xfId="5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2" fontId="0" fillId="0" borderId="6" xfId="0" applyNumberFormat="1" applyBorder="1" applyAlignment="1">
      <alignment vertical="center"/>
    </xf>
    <xf numFmtId="2" fontId="0" fillId="0" borderId="8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6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3" xfId="0" applyBorder="1" applyAlignment="1"/>
    <xf numFmtId="0" fontId="0" fillId="0" borderId="4" xfId="0" applyBorder="1" applyAlignment="1"/>
    <xf numFmtId="0" fontId="0" fillId="0" borderId="14" xfId="0" applyBorder="1" applyAlignment="1">
      <alignment wrapText="1"/>
    </xf>
    <xf numFmtId="0" fontId="0" fillId="0" borderId="7" xfId="0" applyBorder="1" applyAlignment="1"/>
    <xf numFmtId="0" fontId="6" fillId="0" borderId="4" xfId="0" applyFont="1" applyBorder="1"/>
    <xf numFmtId="0" fontId="0" fillId="0" borderId="7" xfId="0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6" fillId="0" borderId="0" xfId="4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0" xfId="0" applyNumberFormat="1"/>
    <xf numFmtId="165" fontId="8" fillId="0" borderId="0" xfId="2" applyNumberFormat="1" applyFont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2" fillId="0" borderId="4" xfId="0" applyFont="1" applyBorder="1"/>
    <xf numFmtId="0" fontId="6" fillId="0" borderId="18" xfId="0" applyFont="1" applyBorder="1"/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horizontal="left"/>
    </xf>
    <xf numFmtId="0" fontId="1" fillId="5" borderId="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166" fontId="1" fillId="5" borderId="2" xfId="0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6" fontId="0" fillId="0" borderId="0" xfId="0" applyNumberFormat="1" applyFill="1"/>
    <xf numFmtId="0" fontId="2" fillId="0" borderId="3" xfId="1" applyFill="1" applyBorder="1" applyAlignment="1">
      <alignment horizontal="center"/>
    </xf>
    <xf numFmtId="0" fontId="2" fillId="0" borderId="1" xfId="1" applyFill="1" applyBorder="1" applyAlignment="1">
      <alignment horizontal="left"/>
    </xf>
    <xf numFmtId="0" fontId="18" fillId="0" borderId="1" xfId="1" applyFont="1" applyFill="1" applyBorder="1" applyAlignment="1">
      <alignment horizontal="left"/>
    </xf>
    <xf numFmtId="166" fontId="0" fillId="0" borderId="0" xfId="0" applyNumberFormat="1" applyFill="1" applyAlignment="1">
      <alignment horizontal="right"/>
    </xf>
    <xf numFmtId="0" fontId="18" fillId="0" borderId="3" xfId="1" applyFont="1" applyFill="1" applyBorder="1" applyAlignment="1">
      <alignment horizontal="center"/>
    </xf>
    <xf numFmtId="0" fontId="2" fillId="0" borderId="3" xfId="1" applyFill="1" applyBorder="1" applyAlignment="1">
      <alignment horizontal="center" vertical="center"/>
    </xf>
    <xf numFmtId="166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7" fillId="0" borderId="0" xfId="0" applyNumberFormat="1" applyFont="1" applyBorder="1" applyAlignment="1">
      <alignment vertical="center"/>
    </xf>
    <xf numFmtId="14" fontId="17" fillId="0" borderId="4" xfId="0" applyNumberFormat="1" applyFont="1" applyFill="1" applyBorder="1" applyAlignment="1">
      <alignment vertical="center"/>
    </xf>
    <xf numFmtId="14" fontId="17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6" fillId="7" borderId="4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4" xfId="7" applyFont="1" applyBorder="1"/>
    <xf numFmtId="0" fontId="5" fillId="0" borderId="4" xfId="7" applyFont="1" applyBorder="1" applyAlignment="1">
      <alignment horizontal="center"/>
    </xf>
    <xf numFmtId="0" fontId="5" fillId="0" borderId="25" xfId="6" applyFont="1" applyBorder="1" applyAlignment="1">
      <alignment horizontal="center" vertical="center" wrapText="1"/>
    </xf>
    <xf numFmtId="0" fontId="12" fillId="0" borderId="25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wrapText="1"/>
    </xf>
    <xf numFmtId="0" fontId="5" fillId="0" borderId="4" xfId="6" applyFont="1" applyBorder="1" applyAlignment="1">
      <alignment horizontal="center"/>
    </xf>
    <xf numFmtId="0" fontId="5" fillId="0" borderId="4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vertical="center"/>
    </xf>
    <xf numFmtId="0" fontId="5" fillId="0" borderId="25" xfId="6" applyFont="1" applyBorder="1" applyAlignment="1">
      <alignment horizontal="left" vertical="center" wrapText="1"/>
    </xf>
    <xf numFmtId="0" fontId="5" fillId="0" borderId="4" xfId="6" applyFont="1" applyBorder="1" applyAlignment="1">
      <alignment horizontal="left" wrapText="1"/>
    </xf>
    <xf numFmtId="0" fontId="5" fillId="0" borderId="4" xfId="6" applyFont="1" applyBorder="1" applyAlignment="1">
      <alignment horizontal="left" vertical="center" wrapText="1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vertical="center"/>
    </xf>
    <xf numFmtId="0" fontId="0" fillId="0" borderId="19" xfId="0" applyFill="1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14" fontId="5" fillId="0" borderId="0" xfId="7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1" applyFont="1" applyFill="1" applyBorder="1" applyAlignment="1">
      <alignment horizontal="left"/>
    </xf>
    <xf numFmtId="0" fontId="2" fillId="0" borderId="0" xfId="1" applyFill="1" applyBorder="1" applyAlignment="1">
      <alignment horizontal="center"/>
    </xf>
    <xf numFmtId="0" fontId="12" fillId="0" borderId="4" xfId="8" applyFont="1" applyBorder="1" applyAlignment="1">
      <alignment horizontal="center" vertical="center" wrapText="1"/>
    </xf>
    <xf numFmtId="0" fontId="12" fillId="0" borderId="4" xfId="8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49" fontId="0" fillId="0" borderId="0" xfId="0" applyNumberFormat="1"/>
    <xf numFmtId="0" fontId="22" fillId="0" borderId="0" xfId="0" applyFont="1" applyBorder="1" applyAlignment="1">
      <alignment horizontal="left" vertical="top"/>
    </xf>
    <xf numFmtId="14" fontId="0" fillId="0" borderId="4" xfId="0" applyNumberFormat="1" applyBorder="1"/>
    <xf numFmtId="49" fontId="0" fillId="0" borderId="4" xfId="0" applyNumberFormat="1" applyBorder="1"/>
    <xf numFmtId="0" fontId="0" fillId="0" borderId="4" xfId="0" applyFill="1" applyBorder="1"/>
    <xf numFmtId="49" fontId="0" fillId="0" borderId="4" xfId="0" applyNumberFormat="1" applyFill="1" applyBorder="1"/>
    <xf numFmtId="0" fontId="15" fillId="0" borderId="4" xfId="6" applyBorder="1"/>
    <xf numFmtId="14" fontId="0" fillId="0" borderId="4" xfId="0" applyNumberFormat="1" applyBorder="1" applyAlignment="1">
      <alignment horizontal="right"/>
    </xf>
    <xf numFmtId="0" fontId="0" fillId="0" borderId="6" xfId="0" quotePrefix="1" applyFill="1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5" xfId="6" applyFont="1" applyBorder="1" applyAlignment="1">
      <alignment horizontal="center" vertical="center" wrapText="1"/>
    </xf>
    <xf numFmtId="0" fontId="21" fillId="0" borderId="4" xfId="6" applyFont="1" applyBorder="1" applyAlignment="1">
      <alignment horizontal="center"/>
    </xf>
    <xf numFmtId="0" fontId="5" fillId="0" borderId="32" xfId="6" applyFont="1" applyBorder="1" applyAlignment="1">
      <alignment horizontal="left" vertical="center" wrapText="1"/>
    </xf>
    <xf numFmtId="0" fontId="23" fillId="0" borderId="4" xfId="0" applyFont="1" applyBorder="1" applyAlignment="1">
      <alignment horizontal="center"/>
    </xf>
    <xf numFmtId="0" fontId="12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/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wrapText="1"/>
    </xf>
    <xf numFmtId="0" fontId="5" fillId="0" borderId="25" xfId="6" applyNumberFormat="1" applyFont="1" applyBorder="1" applyAlignment="1">
      <alignment horizontal="center" vertical="center" wrapText="1"/>
    </xf>
    <xf numFmtId="0" fontId="5" fillId="0" borderId="4" xfId="6" applyNumberFormat="1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21" fillId="0" borderId="4" xfId="6" applyFont="1" applyBorder="1" applyAlignment="1">
      <alignment horizontal="center" vertical="center" wrapText="1"/>
    </xf>
    <xf numFmtId="0" fontId="5" fillId="0" borderId="4" xfId="6" quotePrefix="1" applyFont="1" applyBorder="1" applyAlignment="1">
      <alignment horizontal="center" vertical="center"/>
    </xf>
    <xf numFmtId="0" fontId="24" fillId="0" borderId="0" xfId="9" applyAlignment="1">
      <alignment horizontal="center"/>
    </xf>
    <xf numFmtId="0" fontId="0" fillId="0" borderId="4" xfId="0" applyBorder="1" applyAlignment="1">
      <alignment horizontal="center" wrapText="1"/>
    </xf>
    <xf numFmtId="0" fontId="5" fillId="0" borderId="4" xfId="6" applyNumberFormat="1" applyFont="1" applyFill="1" applyBorder="1" applyAlignment="1">
      <alignment horizontal="center"/>
    </xf>
    <xf numFmtId="0" fontId="5" fillId="0" borderId="4" xfId="7" applyFont="1" applyFill="1" applyBorder="1" applyAlignment="1">
      <alignment horizontal="center" vertical="center"/>
    </xf>
    <xf numFmtId="0" fontId="5" fillId="0" borderId="4" xfId="6" applyNumberFormat="1" applyFont="1" applyBorder="1" applyAlignment="1">
      <alignment horizontal="center" vertical="center"/>
    </xf>
    <xf numFmtId="0" fontId="19" fillId="6" borderId="0" xfId="0" applyFont="1" applyFill="1" applyBorder="1" applyAlignment="1">
      <alignment horizontal="center"/>
    </xf>
    <xf numFmtId="0" fontId="19" fillId="6" borderId="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18" xfId="6" applyFont="1" applyBorder="1" applyAlignment="1">
      <alignment horizontal="center" wrapText="1"/>
    </xf>
    <xf numFmtId="0" fontId="5" fillId="0" borderId="25" xfId="6" applyFont="1" applyBorder="1" applyAlignment="1">
      <alignment horizont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2" fillId="0" borderId="0" xfId="1" applyAlignment="1">
      <alignment horizontal="left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5" fontId="20" fillId="0" borderId="4" xfId="2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 wrapText="1"/>
    </xf>
  </cellXfs>
  <cellStyles count="10">
    <cellStyle name="Followed Hyperlink" xfId="9" builtinId="9"/>
    <cellStyle name="Hyperlink" xfId="1" builtinId="8"/>
    <cellStyle name="Normal" xfId="0" builtinId="0"/>
    <cellStyle name="Normal 12" xfId="3" xr:uid="{00000000-0005-0000-0000-000002000000}"/>
    <cellStyle name="Normal 2" xfId="6" xr:uid="{AB4B3DE6-2238-4575-978A-B0D21C1F5079}"/>
    <cellStyle name="Normal 2 2" xfId="8" xr:uid="{F8717772-3376-457A-BBD2-4F7A5FB6E949}"/>
    <cellStyle name="Normal 4" xfId="7" xr:uid="{DD9FF6C2-D098-4BC1-86F4-0D3B5CA30BE5}"/>
    <cellStyle name="Normal_Cancelled" xfId="4" xr:uid="{00000000-0005-0000-0000-000003000000}"/>
    <cellStyle name="Normal_Sheet1" xfId="5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5B6770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Custom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ercot.com/gridinfo/resource" TargetMode="External"/><Relationship Id="rId1" Type="http://schemas.openxmlformats.org/officeDocument/2006/relationships/hyperlink" Target="http://www.ercot.com/gridinfo/resour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showGridLines="0" workbookViewId="0"/>
  </sheetViews>
  <sheetFormatPr defaultRowHeight="15"/>
  <cols>
    <col min="1" max="1" width="15.5703125" customWidth="1"/>
    <col min="2" max="2" width="50.140625" bestFit="1" customWidth="1"/>
    <col min="3" max="3" width="16.28515625" bestFit="1" customWidth="1"/>
    <col min="4" max="4" width="30.42578125" style="7" bestFit="1" customWidth="1"/>
  </cols>
  <sheetData>
    <row r="1" spans="1:4" ht="30">
      <c r="A1" s="73" t="s">
        <v>14</v>
      </c>
      <c r="B1" s="74" t="s">
        <v>15</v>
      </c>
      <c r="C1" s="74" t="s">
        <v>18</v>
      </c>
      <c r="D1" s="75" t="s">
        <v>29</v>
      </c>
    </row>
    <row r="2" spans="1:4">
      <c r="A2" s="177" t="s">
        <v>0</v>
      </c>
      <c r="B2" s="177"/>
      <c r="C2" s="177"/>
      <c r="D2" s="177"/>
    </row>
    <row r="3" spans="1:4">
      <c r="A3" s="76">
        <v>4.3</v>
      </c>
      <c r="B3" s="77" t="s">
        <v>1</v>
      </c>
      <c r="C3" s="86" t="str">
        <f>'Start Cases'!B2</f>
        <v>Final</v>
      </c>
      <c r="D3" s="78">
        <f>IF('Start Cases'!B1= "","N/A",'Start Cases'!B1)</f>
        <v>44869</v>
      </c>
    </row>
    <row r="4" spans="1:4">
      <c r="A4" s="79">
        <v>4.3</v>
      </c>
      <c r="B4" s="80" t="s">
        <v>102</v>
      </c>
      <c r="C4" s="86" t="str">
        <f>'Recently Approved RPG Projects'!C2</f>
        <v>Final</v>
      </c>
      <c r="D4" s="78">
        <f>'Recently Approved RPG Projects'!C1</f>
        <v>44761</v>
      </c>
    </row>
    <row r="5" spans="1:4">
      <c r="A5" s="76">
        <v>4.3</v>
      </c>
      <c r="B5" s="80" t="s">
        <v>103</v>
      </c>
      <c r="C5" s="86" t="str">
        <f>'Model Updates &amp; Corrections'!B2</f>
        <v>Final</v>
      </c>
      <c r="D5" s="78">
        <f>'Model Updates &amp; Corrections'!B1</f>
        <v>44869</v>
      </c>
    </row>
    <row r="6" spans="1:4">
      <c r="A6" s="76" t="s">
        <v>2</v>
      </c>
      <c r="B6" s="77" t="s">
        <v>3</v>
      </c>
      <c r="C6" s="86" t="str">
        <f>'Transmission &amp; Gen Outages'!B2</f>
        <v>Final</v>
      </c>
      <c r="D6" s="78">
        <f>IF('Transmission &amp; Gen Outages'!B1= "","N/A",'Transmission &amp; Gen Outages'!B1)</f>
        <v>44760</v>
      </c>
    </row>
    <row r="7" spans="1:4" s="14" customFormat="1">
      <c r="A7" s="131" t="s">
        <v>247</v>
      </c>
      <c r="B7" s="130" t="s">
        <v>248</v>
      </c>
      <c r="C7" s="86" t="s">
        <v>193</v>
      </c>
      <c r="D7" s="78">
        <f>IF('LFL Related Projects &amp; Updates'!B1="","N/A",'LFL Related Projects &amp; Updates'!B1)</f>
        <v>44848</v>
      </c>
    </row>
    <row r="8" spans="1:4">
      <c r="A8" s="178" t="s">
        <v>4</v>
      </c>
      <c r="B8" s="178"/>
      <c r="C8" s="178"/>
      <c r="D8" s="178"/>
    </row>
    <row r="9" spans="1:4">
      <c r="A9" s="76" t="s">
        <v>5</v>
      </c>
      <c r="B9" s="77" t="s">
        <v>32</v>
      </c>
      <c r="C9" s="86" t="str">
        <f>'Gen Add, Ret. and Mothball'!B2</f>
        <v>Final</v>
      </c>
      <c r="D9" s="78">
        <f>'Gen Add, Ret. and Mothball'!B1</f>
        <v>44760</v>
      </c>
    </row>
    <row r="10" spans="1:4">
      <c r="A10" s="76" t="s">
        <v>6</v>
      </c>
      <c r="B10" s="80" t="s">
        <v>104</v>
      </c>
      <c r="C10" s="86" t="str">
        <f>'Renewable Generation Dispatch'!B2</f>
        <v>Final</v>
      </c>
      <c r="D10" s="78">
        <f>IF('Renewable Generation Dispatch'!B1= "","N/A",'Renewable Generation Dispatch'!B1)</f>
        <v>44853</v>
      </c>
    </row>
    <row r="11" spans="1:4">
      <c r="A11" s="76" t="s">
        <v>7</v>
      </c>
      <c r="B11" s="81" t="s">
        <v>38</v>
      </c>
      <c r="C11" s="86" t="str">
        <f>'Switchable Generation'!B2</f>
        <v>Final</v>
      </c>
      <c r="D11" s="82">
        <f>IF('Switchable Generation'!B1= "","N/A",'Switchable Generation'!B1)</f>
        <v>44749</v>
      </c>
    </row>
    <row r="12" spans="1:4">
      <c r="A12" s="76" t="s">
        <v>8</v>
      </c>
      <c r="B12" s="80" t="s">
        <v>105</v>
      </c>
      <c r="C12" s="86" t="str">
        <f>'DC Tie Modeling &amp; Dispatch'!B2</f>
        <v>Final</v>
      </c>
      <c r="D12" s="78">
        <f>IF('DC Tie Modeling &amp; Dispatch'!B1= "","N/A",'DC Tie Modeling &amp; Dispatch'!B1)</f>
        <v>44852</v>
      </c>
    </row>
    <row r="13" spans="1:4">
      <c r="A13" s="83" t="s">
        <v>9</v>
      </c>
      <c r="B13" s="81" t="s">
        <v>10</v>
      </c>
      <c r="C13" s="86" t="str">
        <f>'Reserve Requirement'!B2</f>
        <v>Final</v>
      </c>
      <c r="D13" s="78">
        <f>IF('Reserve Requirement'!B1= "","N/A",'Reserve Requirement'!B1)</f>
        <v>44753</v>
      </c>
    </row>
    <row r="14" spans="1:4">
      <c r="A14" s="76" t="s">
        <v>11</v>
      </c>
      <c r="B14" s="80" t="s">
        <v>106</v>
      </c>
      <c r="C14" s="86" t="str">
        <f>'Fuel Price Assumptions'!B2</f>
        <v>Final</v>
      </c>
      <c r="D14" s="78">
        <f>IF('Fuel Price Assumptions'!B1= "","N/A",'Fuel Price Assumptions'!B1)</f>
        <v>44659</v>
      </c>
    </row>
    <row r="15" spans="1:4">
      <c r="A15" s="76" t="s">
        <v>11</v>
      </c>
      <c r="B15" s="77" t="s">
        <v>12</v>
      </c>
      <c r="C15" s="86" t="str">
        <f>'Emission Cost Assumptions'!B2</f>
        <v>Final</v>
      </c>
      <c r="D15" s="78">
        <f>IF('Emission Cost Assumptions'!B1= "","N/A",'Emission Cost Assumptions'!B1)</f>
        <v>44750</v>
      </c>
    </row>
    <row r="16" spans="1:4">
      <c r="A16" s="177" t="s">
        <v>13</v>
      </c>
      <c r="B16" s="177"/>
      <c r="C16" s="177"/>
      <c r="D16" s="177"/>
    </row>
    <row r="17" spans="1:4">
      <c r="A17" s="84">
        <v>3.3</v>
      </c>
      <c r="B17" s="81" t="s">
        <v>107</v>
      </c>
      <c r="C17" s="87" t="str">
        <f>'Economic Case-Load Forecast'!B2</f>
        <v>Final</v>
      </c>
      <c r="D17" s="85">
        <f>IF('Economic Case-Load Forecast'!B1= "","N/A",'Economic Case-Load Forecast'!B1)</f>
        <v>44721</v>
      </c>
    </row>
  </sheetData>
  <mergeCells count="3">
    <mergeCell ref="A2:D2"/>
    <mergeCell ref="A8:D8"/>
    <mergeCell ref="A16:D16"/>
  </mergeCells>
  <hyperlinks>
    <hyperlink ref="A3" location="'Start Cases'!A1" display="3.1.1" xr:uid="{00000000-0004-0000-0000-000000000000}"/>
    <hyperlink ref="A4" location="'Recently approved RPG project'!A1" display="3.1.2" xr:uid="{00000000-0004-0000-0000-000001000000}"/>
    <hyperlink ref="A5" location="'Model updates &amp; corrections'!A1" display="3.1.2" xr:uid="{00000000-0004-0000-0000-000002000000}"/>
    <hyperlink ref="A5:B5" location="'Model updates &amp; corrections'!A1" display="3.1.2" xr:uid="{00000000-0004-0000-0000-000003000000}"/>
    <hyperlink ref="A4:B4" location="'Recently Approved RPG Projects'!A1" display="3.1.2" xr:uid="{00000000-0004-0000-0000-000004000000}"/>
    <hyperlink ref="A3:B3" location="'Start Cases'!A1" display="3.1.1" xr:uid="{00000000-0004-0000-0000-000005000000}"/>
    <hyperlink ref="A6:B6" location="'Transmission &amp; Gen Outages'!A1" display="3.1.3" xr:uid="{00000000-0004-0000-0000-000006000000}"/>
    <hyperlink ref="A9:B9" location="'Gen add, ret. and mothball'!A1" display="3.2.1" xr:uid="{00000000-0004-0000-0000-000007000000}"/>
    <hyperlink ref="A10:B10" location="'Renewable Generation Dispatch'!A1" display="3.2.2" xr:uid="{00000000-0004-0000-0000-000008000000}"/>
    <hyperlink ref="A11:B11" location="'Switchable Generation'!A1" display="3.2.3" xr:uid="{00000000-0004-0000-0000-000009000000}"/>
    <hyperlink ref="A12:B12" location="'DC Tie modeling &amp; dispatch'!A1" display="3.2.4" xr:uid="{00000000-0004-0000-0000-00000A000000}"/>
    <hyperlink ref="A13:B13" location="'Reserve Requirement'!A1" display="3.2.5" xr:uid="{00000000-0004-0000-0000-00000B000000}"/>
    <hyperlink ref="A14:B14" location="'Fuel Price Assumptions'!A1" display="3.2.6" xr:uid="{00000000-0004-0000-0000-00000C000000}"/>
    <hyperlink ref="A15:B15" location="'Emission Cost Assumptions'!A1" display="3.2.6" xr:uid="{00000000-0004-0000-0000-00000D000000}"/>
    <hyperlink ref="B11" location="'Switchable Generation'!A1" display="Switchable Generation " xr:uid="{00000000-0004-0000-0000-00000E000000}"/>
    <hyperlink ref="B4" location="'Recently Approved RPG Projects'!A1" display="Recently Approved RPG Projects" xr:uid="{00000000-0004-0000-0000-00000F000000}"/>
    <hyperlink ref="B5" location="'Model updates &amp; corrections'!A1" display="Model Updates/Corrections" xr:uid="{00000000-0004-0000-0000-000010000000}"/>
    <hyperlink ref="B10" location="'Renewable Generation Dispatch'!A1" display="Renewable Generation Dispatch" xr:uid="{00000000-0004-0000-0000-000011000000}"/>
    <hyperlink ref="B12" location="'DC Tie modeling &amp; dispatch'!A1" display="DC Tie Modeling and Dispatch" xr:uid="{00000000-0004-0000-0000-000012000000}"/>
    <hyperlink ref="B14" location="'Fuel Price Assumptions'!A1" display="Fuel Price Assumptions" xr:uid="{00000000-0004-0000-0000-000013000000}"/>
    <hyperlink ref="B17" location="'Economic Case-Load Forecast'!A1" display="Load Forecast (Economic) Weather Year Assumption" xr:uid="{00000000-0004-0000-0000-000014000000}"/>
    <hyperlink ref="A17" location="'Economic Case-Load Forecast'!A1" display="3.3.1" xr:uid="{00000000-0004-0000-0000-000015000000}"/>
    <hyperlink ref="A7" location="'LFL Related Projects'!A1" display="3.1.4" xr:uid="{94B5A779-AB94-49F4-96E2-B38066594473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0"/>
  <sheetViews>
    <sheetView workbookViewId="0">
      <selection activeCell="C10" sqref="C10:E10"/>
    </sheetView>
  </sheetViews>
  <sheetFormatPr defaultRowHeight="15"/>
  <cols>
    <col min="1" max="1" width="17.85546875" bestFit="1" customWidth="1"/>
    <col min="2" max="2" width="14.7109375" bestFit="1" customWidth="1"/>
    <col min="3" max="5" width="13.7109375" customWidth="1"/>
  </cols>
  <sheetData>
    <row r="1" spans="1:5">
      <c r="A1" s="14" t="s">
        <v>16</v>
      </c>
      <c r="B1" s="72">
        <v>44852</v>
      </c>
      <c r="C1" s="67" t="s">
        <v>17</v>
      </c>
    </row>
    <row r="2" spans="1:5">
      <c r="A2" t="s">
        <v>18</v>
      </c>
      <c r="B2" s="15" t="s">
        <v>193</v>
      </c>
    </row>
    <row r="3" spans="1:5" s="14" customFormat="1">
      <c r="B3" s="15"/>
    </row>
    <row r="4" spans="1:5" s="14" customFormat="1">
      <c r="B4" s="15"/>
    </row>
    <row r="5" spans="1:5" ht="15.75" thickBot="1">
      <c r="A5" s="26" t="s">
        <v>69</v>
      </c>
    </row>
    <row r="6" spans="1:5" ht="45" customHeight="1" thickBot="1">
      <c r="A6" s="205" t="s">
        <v>137</v>
      </c>
      <c r="B6" s="206"/>
      <c r="C6" s="206"/>
      <c r="D6" s="206"/>
      <c r="E6" s="207"/>
    </row>
    <row r="7" spans="1:5" ht="45" customHeight="1">
      <c r="A7" s="61" t="s">
        <v>30</v>
      </c>
      <c r="B7" s="69" t="s">
        <v>138</v>
      </c>
      <c r="C7" s="203" t="s">
        <v>139</v>
      </c>
      <c r="D7" s="203"/>
      <c r="E7" s="204"/>
    </row>
    <row r="8" spans="1:5" ht="45" customHeight="1">
      <c r="A8" s="70" t="s">
        <v>31</v>
      </c>
      <c r="B8" s="24" t="s">
        <v>138</v>
      </c>
      <c r="C8" s="208" t="s">
        <v>139</v>
      </c>
      <c r="D8" s="208"/>
      <c r="E8" s="209"/>
    </row>
    <row r="9" spans="1:5" ht="45" customHeight="1">
      <c r="A9" s="70" t="s">
        <v>108</v>
      </c>
      <c r="B9" s="24" t="s">
        <v>138</v>
      </c>
      <c r="C9" s="208" t="s">
        <v>139</v>
      </c>
      <c r="D9" s="208"/>
      <c r="E9" s="209"/>
    </row>
    <row r="10" spans="1:5" ht="45" customHeight="1" thickBot="1">
      <c r="A10" s="71" t="s">
        <v>109</v>
      </c>
      <c r="B10" s="35" t="s">
        <v>138</v>
      </c>
      <c r="C10" s="210" t="s">
        <v>139</v>
      </c>
      <c r="D10" s="210"/>
      <c r="E10" s="211"/>
    </row>
  </sheetData>
  <mergeCells count="5">
    <mergeCell ref="C7:E7"/>
    <mergeCell ref="A6:E6"/>
    <mergeCell ref="C8:E8"/>
    <mergeCell ref="C9:E9"/>
    <mergeCell ref="C10:E10"/>
  </mergeCells>
  <hyperlinks>
    <hyperlink ref="C1" location="Index!A1" display="Back" xr:uid="{00000000-0004-0000-0800-000000000000}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workbookViewId="0">
      <selection activeCell="C19" sqref="C19"/>
    </sheetView>
  </sheetViews>
  <sheetFormatPr defaultRowHeight="15"/>
  <cols>
    <col min="1" max="1" width="18.140625" customWidth="1"/>
    <col min="2" max="2" width="9.7109375" bestFit="1" customWidth="1"/>
    <col min="3" max="3" width="9.140625" customWidth="1"/>
  </cols>
  <sheetData>
    <row r="1" spans="1:7">
      <c r="A1" t="s">
        <v>16</v>
      </c>
      <c r="B1" s="72">
        <v>44753</v>
      </c>
      <c r="C1" s="67" t="s">
        <v>17</v>
      </c>
    </row>
    <row r="2" spans="1:7">
      <c r="A2" t="s">
        <v>18</v>
      </c>
      <c r="B2" s="15" t="s">
        <v>193</v>
      </c>
    </row>
    <row r="4" spans="1:7">
      <c r="C4" s="14"/>
      <c r="D4" s="14"/>
      <c r="E4" s="14"/>
      <c r="F4" s="14"/>
      <c r="G4" s="14"/>
    </row>
    <row r="5" spans="1:7">
      <c r="A5" s="60" t="s">
        <v>69</v>
      </c>
      <c r="B5" s="6" t="s">
        <v>244</v>
      </c>
    </row>
    <row r="6" spans="1:7" ht="15" customHeight="1">
      <c r="A6" s="212" t="s">
        <v>245</v>
      </c>
      <c r="B6" s="213"/>
      <c r="C6" s="214"/>
      <c r="D6" s="214"/>
      <c r="E6" s="214"/>
      <c r="F6" s="214"/>
      <c r="G6" s="214"/>
    </row>
    <row r="7" spans="1:7" ht="15" customHeight="1">
      <c r="A7" s="213"/>
      <c r="B7" s="213"/>
      <c r="C7" s="214"/>
      <c r="D7" s="214"/>
      <c r="E7" s="214"/>
      <c r="F7" s="214"/>
      <c r="G7" s="214"/>
    </row>
    <row r="8" spans="1:7" ht="15" customHeight="1">
      <c r="A8" s="213"/>
      <c r="B8" s="213"/>
      <c r="C8" s="214"/>
      <c r="D8" s="214"/>
      <c r="E8" s="214"/>
      <c r="F8" s="214"/>
      <c r="G8" s="214"/>
    </row>
    <row r="9" spans="1:7" ht="15" customHeight="1">
      <c r="A9" s="213"/>
      <c r="B9" s="213"/>
      <c r="C9" s="214"/>
      <c r="D9" s="214"/>
      <c r="E9" s="214"/>
      <c r="F9" s="214"/>
      <c r="G9" s="214"/>
    </row>
    <row r="11" spans="1:7" ht="15" customHeight="1"/>
  </sheetData>
  <mergeCells count="1">
    <mergeCell ref="A6:G9"/>
  </mergeCells>
  <hyperlinks>
    <hyperlink ref="C1" location="Index!A1" display="Back" xr:uid="{00000000-0004-0000-09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2"/>
  <sheetViews>
    <sheetView workbookViewId="0"/>
  </sheetViews>
  <sheetFormatPr defaultRowHeight="15"/>
  <cols>
    <col min="1" max="1" width="18.140625" customWidth="1"/>
    <col min="2" max="2" width="11.5703125" customWidth="1"/>
    <col min="3" max="13" width="8.7109375" customWidth="1"/>
  </cols>
  <sheetData>
    <row r="1" spans="1:14">
      <c r="A1" t="s">
        <v>16</v>
      </c>
      <c r="B1" s="72">
        <v>44659</v>
      </c>
      <c r="C1" s="67" t="s">
        <v>17</v>
      </c>
    </row>
    <row r="2" spans="1:14">
      <c r="A2" t="s">
        <v>18</v>
      </c>
      <c r="B2" s="15" t="s">
        <v>193</v>
      </c>
    </row>
    <row r="3" spans="1:14" ht="15.75" customHeight="1">
      <c r="A3" t="s">
        <v>37</v>
      </c>
      <c r="B3" s="13" t="s">
        <v>246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4" s="11" customFormat="1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4" ht="15.75" thickBot="1"/>
    <row r="6" spans="1:14">
      <c r="A6" s="63" t="s">
        <v>55</v>
      </c>
      <c r="B6" s="63" t="s">
        <v>57</v>
      </c>
      <c r="C6" s="63" t="s">
        <v>58</v>
      </c>
      <c r="D6" s="63" t="s">
        <v>59</v>
      </c>
      <c r="E6" s="63" t="s">
        <v>60</v>
      </c>
      <c r="F6" s="63" t="s">
        <v>61</v>
      </c>
      <c r="G6" s="63" t="s">
        <v>62</v>
      </c>
      <c r="H6" s="63" t="s">
        <v>63</v>
      </c>
      <c r="I6" s="63" t="s">
        <v>64</v>
      </c>
      <c r="J6" s="63" t="s">
        <v>65</v>
      </c>
      <c r="K6" s="63" t="s">
        <v>66</v>
      </c>
      <c r="L6" s="63" t="s">
        <v>67</v>
      </c>
      <c r="M6" s="63" t="s">
        <v>68</v>
      </c>
      <c r="N6" s="63" t="s">
        <v>44</v>
      </c>
    </row>
    <row r="7" spans="1:14">
      <c r="A7" s="104">
        <v>2022</v>
      </c>
      <c r="B7" s="105">
        <v>4.1500000000000004</v>
      </c>
      <c r="C7" s="105">
        <v>3.98</v>
      </c>
      <c r="D7" s="105">
        <v>3.71</v>
      </c>
      <c r="E7" s="105">
        <v>3.78</v>
      </c>
      <c r="F7" s="105">
        <v>3.85</v>
      </c>
      <c r="G7" s="105">
        <v>3.93</v>
      </c>
      <c r="H7" s="105">
        <v>3.81</v>
      </c>
      <c r="I7" s="105">
        <v>3.83</v>
      </c>
      <c r="J7" s="105">
        <v>3.85</v>
      </c>
      <c r="K7" s="105">
        <v>4.05</v>
      </c>
      <c r="L7" s="105">
        <v>4.05</v>
      </c>
      <c r="M7" s="105">
        <v>4.25</v>
      </c>
      <c r="N7" s="105">
        <v>3.9366666666666661</v>
      </c>
    </row>
    <row r="8" spans="1:14">
      <c r="A8" s="104">
        <v>2023</v>
      </c>
      <c r="B8" s="105">
        <v>3.84</v>
      </c>
      <c r="C8" s="105">
        <v>3.68</v>
      </c>
      <c r="D8" s="105">
        <v>3.43</v>
      </c>
      <c r="E8" s="105">
        <v>3.5</v>
      </c>
      <c r="F8" s="105">
        <v>3.56</v>
      </c>
      <c r="G8" s="105">
        <v>3.63</v>
      </c>
      <c r="H8" s="105">
        <v>3.53</v>
      </c>
      <c r="I8" s="105">
        <v>3.55</v>
      </c>
      <c r="J8" s="105">
        <v>3.56</v>
      </c>
      <c r="K8" s="105">
        <v>3.74</v>
      </c>
      <c r="L8" s="105">
        <v>3.75</v>
      </c>
      <c r="M8" s="105">
        <v>3.93</v>
      </c>
      <c r="N8" s="105">
        <v>3.6416666666666671</v>
      </c>
    </row>
    <row r="9" spans="1:14">
      <c r="A9" s="104">
        <v>2024</v>
      </c>
      <c r="B9" s="105">
        <v>3.57</v>
      </c>
      <c r="C9" s="105">
        <v>3.42</v>
      </c>
      <c r="D9" s="105">
        <v>3.19</v>
      </c>
      <c r="E9" s="105">
        <v>3.25</v>
      </c>
      <c r="F9" s="105">
        <v>3.31</v>
      </c>
      <c r="G9" s="105">
        <v>3.37</v>
      </c>
      <c r="H9" s="105">
        <v>3.28</v>
      </c>
      <c r="I9" s="105">
        <v>3.3</v>
      </c>
      <c r="J9" s="105">
        <v>3.31</v>
      </c>
      <c r="K9" s="105">
        <v>3.48</v>
      </c>
      <c r="L9" s="105">
        <v>3.48</v>
      </c>
      <c r="M9" s="105">
        <v>3.65</v>
      </c>
      <c r="N9" s="105">
        <v>3.3841666666666659</v>
      </c>
    </row>
    <row r="10" spans="1:14">
      <c r="A10" s="104">
        <v>2025</v>
      </c>
      <c r="B10" s="105">
        <v>3.45</v>
      </c>
      <c r="C10" s="105">
        <v>3.31</v>
      </c>
      <c r="D10" s="105">
        <v>3.08</v>
      </c>
      <c r="E10" s="105">
        <v>3.14</v>
      </c>
      <c r="F10" s="105">
        <v>3.2</v>
      </c>
      <c r="G10" s="105">
        <v>3.27</v>
      </c>
      <c r="H10" s="105">
        <v>3.17</v>
      </c>
      <c r="I10" s="105">
        <v>3.19</v>
      </c>
      <c r="J10" s="105">
        <v>3.2</v>
      </c>
      <c r="K10" s="105">
        <v>3.37</v>
      </c>
      <c r="L10" s="105">
        <v>3.37</v>
      </c>
      <c r="M10" s="105">
        <v>3.53</v>
      </c>
      <c r="N10" s="105">
        <v>3.273333333333333</v>
      </c>
    </row>
    <row r="11" spans="1:14">
      <c r="A11" s="104">
        <v>2026</v>
      </c>
      <c r="B11" s="105">
        <v>3.51</v>
      </c>
      <c r="C11" s="105">
        <v>3.36</v>
      </c>
      <c r="D11" s="105">
        <v>3.14</v>
      </c>
      <c r="E11" s="105">
        <v>3.2</v>
      </c>
      <c r="F11" s="105">
        <v>3.25</v>
      </c>
      <c r="G11" s="105">
        <v>3.32</v>
      </c>
      <c r="H11" s="105">
        <v>3.23</v>
      </c>
      <c r="I11" s="105">
        <v>3.24</v>
      </c>
      <c r="J11" s="105">
        <v>3.26</v>
      </c>
      <c r="K11" s="105">
        <v>3.42</v>
      </c>
      <c r="L11" s="105">
        <v>3.43</v>
      </c>
      <c r="M11" s="105">
        <v>3.59</v>
      </c>
      <c r="N11" s="105">
        <v>3.3291666666666671</v>
      </c>
    </row>
    <row r="12" spans="1:14">
      <c r="A12" s="104">
        <v>2027</v>
      </c>
      <c r="B12" s="105">
        <v>3.72</v>
      </c>
      <c r="C12" s="105">
        <v>3.56</v>
      </c>
      <c r="D12" s="105">
        <v>3.32</v>
      </c>
      <c r="E12" s="105">
        <v>3.38</v>
      </c>
      <c r="F12" s="105">
        <v>3.45</v>
      </c>
      <c r="G12" s="105">
        <v>3.52</v>
      </c>
      <c r="H12" s="105">
        <v>3.42</v>
      </c>
      <c r="I12" s="105">
        <v>3.44</v>
      </c>
      <c r="J12" s="105">
        <v>3.45</v>
      </c>
      <c r="K12" s="105">
        <v>3.63</v>
      </c>
      <c r="L12" s="105">
        <v>3.63</v>
      </c>
      <c r="M12" s="105">
        <v>3.81</v>
      </c>
      <c r="N12" s="105">
        <v>3.5275000000000003</v>
      </c>
    </row>
  </sheetData>
  <hyperlinks>
    <hyperlink ref="C1" location="Index!A1" display="Back" xr:uid="{00000000-0004-0000-0A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workbookViewId="0">
      <selection activeCell="B9" sqref="B9"/>
    </sheetView>
  </sheetViews>
  <sheetFormatPr defaultRowHeight="15"/>
  <cols>
    <col min="1" max="1" width="17.85546875" bestFit="1" customWidth="1"/>
    <col min="2" max="2" width="15.140625" customWidth="1"/>
  </cols>
  <sheetData>
    <row r="1" spans="1:3">
      <c r="A1" s="8" t="s">
        <v>16</v>
      </c>
      <c r="B1" s="72">
        <v>44750</v>
      </c>
      <c r="C1" s="67" t="s">
        <v>17</v>
      </c>
    </row>
    <row r="2" spans="1:3">
      <c r="A2" t="s">
        <v>18</v>
      </c>
      <c r="B2" s="15" t="s">
        <v>193</v>
      </c>
    </row>
    <row r="3" spans="1:3">
      <c r="A3" s="14" t="s">
        <v>37</v>
      </c>
      <c r="B3" t="s">
        <v>190</v>
      </c>
    </row>
    <row r="4" spans="1:3" s="14" customFormat="1"/>
    <row r="5" spans="1:3" s="14" customFormat="1" ht="15.75" thickBot="1"/>
    <row r="6" spans="1:3">
      <c r="A6" s="19" t="s">
        <v>56</v>
      </c>
      <c r="B6" s="20" t="s">
        <v>40</v>
      </c>
    </row>
    <row r="7" spans="1:3">
      <c r="A7" s="17" t="s">
        <v>191</v>
      </c>
      <c r="B7" s="21">
        <v>0</v>
      </c>
    </row>
    <row r="8" spans="1:3">
      <c r="A8" s="17" t="s">
        <v>39</v>
      </c>
      <c r="B8" s="21">
        <v>0</v>
      </c>
    </row>
    <row r="9" spans="1:3" ht="15.75" thickBot="1">
      <c r="A9" s="18" t="s">
        <v>41</v>
      </c>
      <c r="B9" s="22">
        <v>0</v>
      </c>
    </row>
  </sheetData>
  <hyperlinks>
    <hyperlink ref="C1" location="Index!A1" display="Back" xr:uid="{00000000-0004-0000-0B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4"/>
  <sheetViews>
    <sheetView zoomScaleNormal="100" workbookViewId="0">
      <selection activeCell="A6" sqref="A6"/>
    </sheetView>
  </sheetViews>
  <sheetFormatPr defaultRowHeight="15"/>
  <cols>
    <col min="1" max="1" width="24.140625" bestFit="1" customWidth="1"/>
    <col min="2" max="2" width="11.42578125" customWidth="1"/>
    <col min="3" max="3" width="9.140625" customWidth="1"/>
  </cols>
  <sheetData>
    <row r="1" spans="1:3">
      <c r="A1" t="s">
        <v>16</v>
      </c>
      <c r="B1" s="72">
        <v>44721</v>
      </c>
      <c r="C1" s="67" t="s">
        <v>17</v>
      </c>
    </row>
    <row r="2" spans="1:3">
      <c r="A2" t="s">
        <v>18</v>
      </c>
      <c r="B2" t="s">
        <v>193</v>
      </c>
    </row>
    <row r="3" spans="1:3" s="14" customFormat="1"/>
    <row r="5" spans="1:3" s="14" customFormat="1">
      <c r="A5" s="3" t="s">
        <v>43</v>
      </c>
    </row>
    <row r="6" spans="1:3" s="14" customFormat="1">
      <c r="A6" s="14" t="s">
        <v>42</v>
      </c>
      <c r="B6" s="15" t="s">
        <v>98</v>
      </c>
    </row>
    <row r="7" spans="1:3">
      <c r="A7" t="s">
        <v>93</v>
      </c>
      <c r="B7" s="15"/>
    </row>
    <row r="8" spans="1:3" s="14" customFormat="1">
      <c r="B8" s="15"/>
    </row>
    <row r="9" spans="1:3">
      <c r="A9" s="14" t="s">
        <v>99</v>
      </c>
    </row>
    <row r="14" spans="1:3">
      <c r="B14" s="52"/>
      <c r="C14" s="52"/>
    </row>
  </sheetData>
  <hyperlinks>
    <hyperlink ref="C1" location="Index!A1" display="Back" xr:uid="{00000000-0004-0000-0C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A5" sqref="A5"/>
    </sheetView>
  </sheetViews>
  <sheetFormatPr defaultColWidth="9.140625" defaultRowHeight="15"/>
  <cols>
    <col min="1" max="1" width="41.5703125" style="14" bestFit="1" customWidth="1"/>
    <col min="2" max="2" width="10.7109375" style="15" bestFit="1" customWidth="1"/>
    <col min="3" max="16384" width="9.140625" style="14"/>
  </cols>
  <sheetData>
    <row r="1" spans="1:3">
      <c r="A1" s="14" t="s">
        <v>16</v>
      </c>
      <c r="B1" s="72">
        <v>44869</v>
      </c>
      <c r="C1" s="172" t="s">
        <v>17</v>
      </c>
    </row>
    <row r="2" spans="1:3">
      <c r="A2" s="14" t="s">
        <v>18</v>
      </c>
      <c r="B2" s="15" t="s">
        <v>193</v>
      </c>
    </row>
    <row r="5" spans="1:3">
      <c r="A5" s="9" t="s">
        <v>194</v>
      </c>
      <c r="B5" s="45"/>
    </row>
  </sheetData>
  <hyperlinks>
    <hyperlink ref="C1" location="Index!A1" display="Back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topLeftCell="A4" workbookViewId="0">
      <selection activeCell="G22" sqref="G22"/>
    </sheetView>
  </sheetViews>
  <sheetFormatPr defaultColWidth="9.140625" defaultRowHeight="15"/>
  <cols>
    <col min="1" max="1" width="13.85546875" style="14" bestFit="1" customWidth="1"/>
    <col min="2" max="2" width="70.7109375" style="14" customWidth="1"/>
    <col min="3" max="3" width="21.28515625" style="14" customWidth="1"/>
    <col min="4" max="4" width="13.28515625" style="14" bestFit="1" customWidth="1"/>
    <col min="5" max="6" width="9.7109375" style="14" bestFit="1" customWidth="1"/>
    <col min="7" max="16384" width="9.140625" style="14"/>
  </cols>
  <sheetData>
    <row r="1" spans="1:6">
      <c r="B1" s="14" t="s">
        <v>16</v>
      </c>
      <c r="C1" s="128">
        <v>44761</v>
      </c>
      <c r="D1" s="67" t="s">
        <v>17</v>
      </c>
    </row>
    <row r="2" spans="1:6">
      <c r="B2" s="14" t="s">
        <v>18</v>
      </c>
      <c r="C2" s="29" t="s">
        <v>193</v>
      </c>
    </row>
    <row r="3" spans="1:6">
      <c r="C3" s="29"/>
    </row>
    <row r="4" spans="1:6" ht="15.75" thickBot="1"/>
    <row r="5" spans="1:6" ht="15.75" thickBot="1">
      <c r="A5" s="106" t="s">
        <v>276</v>
      </c>
      <c r="B5" s="106" t="s">
        <v>46</v>
      </c>
      <c r="C5" s="107" t="s">
        <v>89</v>
      </c>
      <c r="D5" s="107" t="s">
        <v>90</v>
      </c>
      <c r="E5" s="107" t="s">
        <v>213</v>
      </c>
      <c r="F5" s="108" t="s">
        <v>214</v>
      </c>
    </row>
    <row r="6" spans="1:6">
      <c r="A6" s="156" t="s">
        <v>492</v>
      </c>
      <c r="B6" s="120" t="s">
        <v>195</v>
      </c>
      <c r="C6" s="114" t="s">
        <v>110</v>
      </c>
      <c r="D6" s="167">
        <v>2021</v>
      </c>
      <c r="E6" s="115" t="s">
        <v>87</v>
      </c>
      <c r="F6" s="115" t="s">
        <v>87</v>
      </c>
    </row>
    <row r="7" spans="1:6">
      <c r="A7" s="157" t="s">
        <v>493</v>
      </c>
      <c r="B7" s="121" t="s">
        <v>196</v>
      </c>
      <c r="C7" s="117" t="s">
        <v>110</v>
      </c>
      <c r="D7" s="167">
        <v>2021</v>
      </c>
      <c r="E7" s="116" t="s">
        <v>87</v>
      </c>
      <c r="F7" s="116" t="s">
        <v>87</v>
      </c>
    </row>
    <row r="8" spans="1:6">
      <c r="A8" s="157" t="s">
        <v>494</v>
      </c>
      <c r="B8" s="121" t="s">
        <v>197</v>
      </c>
      <c r="C8" s="117" t="s">
        <v>111</v>
      </c>
      <c r="D8" s="167">
        <v>2021</v>
      </c>
      <c r="E8" s="117" t="s">
        <v>87</v>
      </c>
      <c r="F8" s="117" t="s">
        <v>87</v>
      </c>
    </row>
    <row r="9" spans="1:6">
      <c r="A9" s="157" t="s">
        <v>495</v>
      </c>
      <c r="B9" s="121" t="s">
        <v>198</v>
      </c>
      <c r="C9" s="117" t="s">
        <v>110</v>
      </c>
      <c r="D9" s="167">
        <v>2021</v>
      </c>
      <c r="E9" s="117" t="s">
        <v>87</v>
      </c>
      <c r="F9" s="117" t="s">
        <v>87</v>
      </c>
    </row>
    <row r="10" spans="1:6">
      <c r="A10" s="157" t="s">
        <v>496</v>
      </c>
      <c r="B10" s="121" t="s">
        <v>199</v>
      </c>
      <c r="C10" s="117" t="s">
        <v>111</v>
      </c>
      <c r="D10" s="167">
        <v>2021</v>
      </c>
      <c r="E10" s="116" t="s">
        <v>87</v>
      </c>
      <c r="F10" s="116" t="s">
        <v>87</v>
      </c>
    </row>
    <row r="11" spans="1:6">
      <c r="A11" s="157" t="s">
        <v>497</v>
      </c>
      <c r="B11" s="121" t="s">
        <v>200</v>
      </c>
      <c r="C11" s="117" t="s">
        <v>215</v>
      </c>
      <c r="D11" s="167">
        <v>2021</v>
      </c>
      <c r="E11" s="117"/>
      <c r="F11" s="117" t="s">
        <v>87</v>
      </c>
    </row>
    <row r="12" spans="1:6">
      <c r="A12" s="157" t="s">
        <v>498</v>
      </c>
      <c r="B12" s="121" t="s">
        <v>201</v>
      </c>
      <c r="C12" s="117" t="s">
        <v>86</v>
      </c>
      <c r="D12" s="167">
        <v>2021</v>
      </c>
      <c r="E12" s="116" t="s">
        <v>87</v>
      </c>
      <c r="F12" s="116" t="s">
        <v>87</v>
      </c>
    </row>
    <row r="13" spans="1:6">
      <c r="A13" s="157" t="s">
        <v>499</v>
      </c>
      <c r="B13" s="121" t="s">
        <v>202</v>
      </c>
      <c r="C13" s="117" t="s">
        <v>111</v>
      </c>
      <c r="D13" s="167">
        <v>2021</v>
      </c>
      <c r="E13" s="117" t="s">
        <v>87</v>
      </c>
      <c r="F13" s="117" t="s">
        <v>87</v>
      </c>
    </row>
    <row r="14" spans="1:6">
      <c r="A14" s="157" t="s">
        <v>500</v>
      </c>
      <c r="B14" s="121" t="s">
        <v>203</v>
      </c>
      <c r="C14" s="117" t="s">
        <v>86</v>
      </c>
      <c r="D14" s="168">
        <v>2022</v>
      </c>
      <c r="E14" s="116" t="s">
        <v>87</v>
      </c>
      <c r="F14" s="116" t="s">
        <v>87</v>
      </c>
    </row>
    <row r="15" spans="1:6" ht="30">
      <c r="A15" s="170" t="s">
        <v>501</v>
      </c>
      <c r="B15" s="122" t="s">
        <v>206</v>
      </c>
      <c r="C15" s="118" t="s">
        <v>110</v>
      </c>
      <c r="D15" s="176">
        <v>2022</v>
      </c>
      <c r="E15" s="118" t="s">
        <v>87</v>
      </c>
      <c r="F15" s="118" t="s">
        <v>87</v>
      </c>
    </row>
    <row r="16" spans="1:6">
      <c r="A16" s="50" t="s">
        <v>502</v>
      </c>
      <c r="B16" s="123" t="s">
        <v>207</v>
      </c>
      <c r="C16" s="109" t="s">
        <v>110</v>
      </c>
      <c r="D16" s="168">
        <v>2022</v>
      </c>
      <c r="E16" s="118" t="s">
        <v>87</v>
      </c>
      <c r="F16" s="118" t="s">
        <v>87</v>
      </c>
    </row>
    <row r="17" spans="1:7">
      <c r="A17" s="50" t="s">
        <v>503</v>
      </c>
      <c r="B17" s="123" t="s">
        <v>208</v>
      </c>
      <c r="C17" s="109" t="s">
        <v>217</v>
      </c>
      <c r="D17" s="168">
        <v>2022</v>
      </c>
      <c r="E17" s="118" t="s">
        <v>87</v>
      </c>
      <c r="F17" s="118" t="s">
        <v>87</v>
      </c>
    </row>
    <row r="18" spans="1:7">
      <c r="A18" s="139" t="s">
        <v>504</v>
      </c>
      <c r="B18" s="124" t="s">
        <v>209</v>
      </c>
      <c r="C18" s="110" t="s">
        <v>110</v>
      </c>
      <c r="D18" s="168">
        <v>2022</v>
      </c>
      <c r="E18" s="111" t="s">
        <v>87</v>
      </c>
      <c r="F18" s="111" t="s">
        <v>87</v>
      </c>
    </row>
    <row r="19" spans="1:7">
      <c r="A19" s="50" t="s">
        <v>505</v>
      </c>
      <c r="B19" s="123" t="s">
        <v>210</v>
      </c>
      <c r="C19" s="109" t="s">
        <v>110</v>
      </c>
      <c r="D19" s="168">
        <v>2022</v>
      </c>
      <c r="E19" s="111" t="s">
        <v>87</v>
      </c>
      <c r="F19" s="111" t="s">
        <v>87</v>
      </c>
    </row>
    <row r="20" spans="1:7">
      <c r="A20" s="50" t="s">
        <v>506</v>
      </c>
      <c r="B20" s="123" t="s">
        <v>211</v>
      </c>
      <c r="C20" s="109" t="s">
        <v>110</v>
      </c>
      <c r="D20" s="168">
        <v>2022</v>
      </c>
      <c r="E20" s="111" t="s">
        <v>87</v>
      </c>
      <c r="F20" s="111" t="s">
        <v>87</v>
      </c>
    </row>
    <row r="21" spans="1:7">
      <c r="A21" s="50" t="s">
        <v>507</v>
      </c>
      <c r="B21" s="123" t="s">
        <v>212</v>
      </c>
      <c r="C21" s="109" t="s">
        <v>156</v>
      </c>
      <c r="D21" s="168">
        <v>2022</v>
      </c>
      <c r="E21" s="112"/>
      <c r="F21" s="113" t="s">
        <v>87</v>
      </c>
    </row>
    <row r="22" spans="1:7">
      <c r="A22" s="173" t="s">
        <v>512</v>
      </c>
      <c r="B22" s="6" t="s">
        <v>511</v>
      </c>
      <c r="C22" s="173" t="s">
        <v>513</v>
      </c>
      <c r="D22" s="174">
        <v>2022</v>
      </c>
      <c r="E22" s="6"/>
      <c r="F22" s="175" t="s">
        <v>87</v>
      </c>
      <c r="G22" s="14" t="s">
        <v>514</v>
      </c>
    </row>
  </sheetData>
  <sortState xmlns:xlrd2="http://schemas.microsoft.com/office/spreadsheetml/2017/richdata2" ref="B5:F14">
    <sortCondition ref="C5:C14"/>
    <sortCondition ref="B5:B14"/>
  </sortState>
  <hyperlinks>
    <hyperlink ref="D1" location="Index!A1" display="Back" xr:uid="{00000000-0004-0000-0200-000000000000}"/>
  </hyperlink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8"/>
  <sheetViews>
    <sheetView tabSelected="1" workbookViewId="0">
      <selection activeCell="E17" sqref="E17"/>
    </sheetView>
  </sheetViews>
  <sheetFormatPr defaultColWidth="9.140625" defaultRowHeight="15"/>
  <cols>
    <col min="1" max="1" width="52.28515625" style="23" customWidth="1"/>
    <col min="2" max="2" width="18.28515625" style="9" customWidth="1"/>
    <col min="3" max="4" width="9.7109375" style="9" bestFit="1" customWidth="1"/>
    <col min="5" max="5" width="47.85546875" style="23" customWidth="1"/>
    <col min="6" max="16384" width="9.140625" style="9"/>
  </cols>
  <sheetData>
    <row r="1" spans="1:5">
      <c r="A1" s="23" t="s">
        <v>16</v>
      </c>
      <c r="B1" s="72">
        <v>44869</v>
      </c>
      <c r="C1" s="68" t="s">
        <v>17</v>
      </c>
    </row>
    <row r="2" spans="1:5">
      <c r="A2" s="23" t="s">
        <v>18</v>
      </c>
      <c r="B2" s="9" t="s">
        <v>193</v>
      </c>
    </row>
    <row r="5" spans="1:5" ht="21.75" thickBot="1">
      <c r="A5" s="185" t="s">
        <v>227</v>
      </c>
      <c r="B5" s="185"/>
      <c r="C5" s="185"/>
      <c r="D5" s="185"/>
      <c r="E5" s="185"/>
    </row>
    <row r="6" spans="1:5">
      <c r="A6" s="186" t="s">
        <v>33</v>
      </c>
      <c r="B6" s="188" t="s">
        <v>34</v>
      </c>
      <c r="C6" s="191" t="s">
        <v>213</v>
      </c>
      <c r="D6" s="191" t="s">
        <v>214</v>
      </c>
      <c r="E6" s="183" t="s">
        <v>35</v>
      </c>
    </row>
    <row r="7" spans="1:5">
      <c r="A7" s="187"/>
      <c r="B7" s="189"/>
      <c r="C7" s="192"/>
      <c r="D7" s="192"/>
      <c r="E7" s="190"/>
    </row>
    <row r="8" spans="1:5">
      <c r="A8" s="97" t="s">
        <v>289</v>
      </c>
      <c r="B8" s="98" t="s">
        <v>86</v>
      </c>
      <c r="C8" s="98" t="s">
        <v>87</v>
      </c>
      <c r="D8" s="98" t="s">
        <v>87</v>
      </c>
      <c r="E8" s="99" t="s">
        <v>218</v>
      </c>
    </row>
    <row r="9" spans="1:5" ht="30">
      <c r="A9" s="100" t="s">
        <v>290</v>
      </c>
      <c r="B9" s="98" t="s">
        <v>110</v>
      </c>
      <c r="C9" s="98" t="s">
        <v>87</v>
      </c>
      <c r="D9" s="98" t="s">
        <v>87</v>
      </c>
      <c r="E9" s="99" t="s">
        <v>221</v>
      </c>
    </row>
    <row r="10" spans="1:5">
      <c r="A10" s="100" t="s">
        <v>292</v>
      </c>
      <c r="B10" s="98" t="s">
        <v>515</v>
      </c>
      <c r="C10" s="98" t="s">
        <v>87</v>
      </c>
      <c r="D10" s="98" t="s">
        <v>87</v>
      </c>
      <c r="E10" s="99" t="s">
        <v>220</v>
      </c>
    </row>
    <row r="11" spans="1:5">
      <c r="A11" s="100" t="s">
        <v>291</v>
      </c>
      <c r="B11" s="98" t="s">
        <v>110</v>
      </c>
      <c r="C11" s="98"/>
      <c r="D11" s="98" t="s">
        <v>87</v>
      </c>
      <c r="E11" s="99" t="s">
        <v>222</v>
      </c>
    </row>
    <row r="12" spans="1:5">
      <c r="A12" s="125" t="s">
        <v>293</v>
      </c>
      <c r="B12" s="126" t="s">
        <v>515</v>
      </c>
      <c r="C12" s="126" t="s">
        <v>87</v>
      </c>
      <c r="D12" s="126" t="s">
        <v>87</v>
      </c>
      <c r="E12" s="127" t="s">
        <v>223</v>
      </c>
    </row>
    <row r="13" spans="1:5" ht="45">
      <c r="A13" s="125" t="s">
        <v>294</v>
      </c>
      <c r="B13" s="126" t="s">
        <v>110</v>
      </c>
      <c r="C13" s="126" t="s">
        <v>87</v>
      </c>
      <c r="D13" s="126" t="s">
        <v>87</v>
      </c>
      <c r="E13" s="127" t="s">
        <v>224</v>
      </c>
    </row>
    <row r="14" spans="1:5" ht="30">
      <c r="A14" s="125" t="s">
        <v>295</v>
      </c>
      <c r="B14" s="126" t="s">
        <v>86</v>
      </c>
      <c r="C14" s="126"/>
      <c r="D14" s="126" t="s">
        <v>87</v>
      </c>
      <c r="E14" s="127" t="s">
        <v>225</v>
      </c>
    </row>
    <row r="15" spans="1:5">
      <c r="A15" s="100" t="s">
        <v>296</v>
      </c>
      <c r="B15" s="98" t="s">
        <v>188</v>
      </c>
      <c r="C15" s="98" t="s">
        <v>87</v>
      </c>
      <c r="D15" s="98" t="s">
        <v>87</v>
      </c>
      <c r="E15" s="99" t="s">
        <v>189</v>
      </c>
    </row>
    <row r="16" spans="1:5" ht="30">
      <c r="A16" s="100" t="s">
        <v>297</v>
      </c>
      <c r="B16" s="98" t="s">
        <v>110</v>
      </c>
      <c r="C16" s="98" t="s">
        <v>87</v>
      </c>
      <c r="D16" s="98" t="s">
        <v>87</v>
      </c>
      <c r="E16" s="149" t="s">
        <v>226</v>
      </c>
    </row>
    <row r="17" spans="1:6">
      <c r="A17" s="6" t="s">
        <v>489</v>
      </c>
      <c r="B17" s="151" t="s">
        <v>490</v>
      </c>
      <c r="C17" s="151" t="s">
        <v>87</v>
      </c>
      <c r="D17" s="139" t="s">
        <v>87</v>
      </c>
      <c r="E17" s="152" t="s">
        <v>491</v>
      </c>
      <c r="F17" s="150"/>
    </row>
    <row r="18" spans="1:6">
      <c r="A18" s="158" t="s">
        <v>204</v>
      </c>
      <c r="B18" s="194" t="s">
        <v>216</v>
      </c>
      <c r="C18" s="116" t="s">
        <v>87</v>
      </c>
      <c r="D18" s="119" t="s">
        <v>87</v>
      </c>
      <c r="E18" s="159" t="s">
        <v>508</v>
      </c>
    </row>
    <row r="19" spans="1:6">
      <c r="A19" s="158" t="s">
        <v>205</v>
      </c>
      <c r="B19" s="195"/>
      <c r="C19" s="171"/>
      <c r="D19" s="119" t="s">
        <v>87</v>
      </c>
      <c r="E19" s="159" t="s">
        <v>509</v>
      </c>
    </row>
    <row r="20" spans="1:6">
      <c r="A20" s="101"/>
      <c r="B20" s="169"/>
      <c r="C20" s="169"/>
      <c r="D20" s="87"/>
      <c r="E20" s="102"/>
    </row>
    <row r="21" spans="1:6" ht="15.75" thickBot="1">
      <c r="A21" s="101"/>
      <c r="B21" s="169"/>
      <c r="C21" s="169"/>
      <c r="D21" s="87"/>
      <c r="E21" s="102"/>
    </row>
    <row r="22" spans="1:6">
      <c r="A22" s="179" t="s">
        <v>36</v>
      </c>
      <c r="B22" s="181" t="s">
        <v>34</v>
      </c>
      <c r="C22" s="191" t="s">
        <v>213</v>
      </c>
      <c r="D22" s="191" t="s">
        <v>214</v>
      </c>
      <c r="E22" s="183" t="s">
        <v>35</v>
      </c>
    </row>
    <row r="23" spans="1:6" ht="15.75" thickBot="1">
      <c r="A23" s="180"/>
      <c r="B23" s="182"/>
      <c r="C23" s="193"/>
      <c r="D23" s="193"/>
      <c r="E23" s="184"/>
    </row>
    <row r="24" spans="1:6">
      <c r="A24" s="101" t="s">
        <v>298</v>
      </c>
      <c r="B24" s="87"/>
      <c r="C24" s="87" t="s">
        <v>87</v>
      </c>
      <c r="D24" s="87" t="s">
        <v>87</v>
      </c>
      <c r="E24" s="102" t="s">
        <v>219</v>
      </c>
    </row>
    <row r="25" spans="1:6">
      <c r="A25" s="101"/>
      <c r="B25" s="87"/>
      <c r="C25" s="87"/>
      <c r="D25" s="87"/>
      <c r="E25" s="102"/>
    </row>
    <row r="26" spans="1:6" ht="15.75" thickBot="1">
      <c r="A26" s="101"/>
      <c r="B26" s="103"/>
      <c r="C26" s="103"/>
      <c r="D26" s="103"/>
      <c r="E26" s="101"/>
    </row>
    <row r="27" spans="1:6">
      <c r="A27" s="179" t="s">
        <v>85</v>
      </c>
      <c r="B27" s="181" t="s">
        <v>34</v>
      </c>
      <c r="C27" s="191" t="s">
        <v>213</v>
      </c>
      <c r="D27" s="191" t="s">
        <v>214</v>
      </c>
      <c r="E27" s="183" t="s">
        <v>35</v>
      </c>
    </row>
    <row r="28" spans="1:6" ht="15.75" thickBot="1">
      <c r="A28" s="180"/>
      <c r="B28" s="182"/>
      <c r="C28" s="193"/>
      <c r="D28" s="193"/>
      <c r="E28" s="184"/>
    </row>
  </sheetData>
  <sortState xmlns:xlrd2="http://schemas.microsoft.com/office/spreadsheetml/2017/richdata2" ref="A29:E31">
    <sortCondition ref="B29:B31"/>
    <sortCondition ref="A29:A31"/>
  </sortState>
  <mergeCells count="17">
    <mergeCell ref="A27:A28"/>
    <mergeCell ref="B27:B28"/>
    <mergeCell ref="E27:E28"/>
    <mergeCell ref="C27:C28"/>
    <mergeCell ref="D27:D28"/>
    <mergeCell ref="A22:A23"/>
    <mergeCell ref="B22:B23"/>
    <mergeCell ref="E22:E23"/>
    <mergeCell ref="A5:E5"/>
    <mergeCell ref="A6:A7"/>
    <mergeCell ref="B6:B7"/>
    <mergeCell ref="E6:E7"/>
    <mergeCell ref="C6:C7"/>
    <mergeCell ref="D6:D7"/>
    <mergeCell ref="C22:C23"/>
    <mergeCell ref="D22:D23"/>
    <mergeCell ref="B18:B19"/>
  </mergeCells>
  <hyperlinks>
    <hyperlink ref="C1" location="Index!A1" display="Back" xr:uid="{00000000-0004-0000-0300-000000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25CBB-204B-4AFB-A648-13A5C9EBAB3D}">
  <dimension ref="A1:F54"/>
  <sheetViews>
    <sheetView workbookViewId="0">
      <selection activeCell="E12" sqref="E12"/>
    </sheetView>
  </sheetViews>
  <sheetFormatPr defaultColWidth="9.140625" defaultRowHeight="15"/>
  <cols>
    <col min="1" max="1" width="78.140625" style="23" customWidth="1"/>
    <col min="2" max="2" width="16" style="9" bestFit="1" customWidth="1"/>
    <col min="3" max="4" width="9.7109375" style="9" bestFit="1" customWidth="1"/>
    <col min="5" max="5" width="47.85546875" style="23" customWidth="1"/>
    <col min="6" max="6" width="30.7109375" style="9" bestFit="1" customWidth="1"/>
    <col min="7" max="16384" width="9.140625" style="9"/>
  </cols>
  <sheetData>
    <row r="1" spans="1:6">
      <c r="A1" s="23" t="s">
        <v>16</v>
      </c>
      <c r="B1" s="72">
        <v>44848</v>
      </c>
      <c r="C1" s="68" t="s">
        <v>17</v>
      </c>
    </row>
    <row r="2" spans="1:6">
      <c r="A2" s="23" t="s">
        <v>18</v>
      </c>
      <c r="B2" s="9" t="s">
        <v>193</v>
      </c>
    </row>
    <row r="5" spans="1:6" ht="21.75" thickBot="1">
      <c r="A5" s="185" t="s">
        <v>227</v>
      </c>
      <c r="B5" s="185"/>
      <c r="C5" s="185"/>
      <c r="D5" s="185"/>
      <c r="E5" s="185"/>
    </row>
    <row r="6" spans="1:6">
      <c r="A6" s="186" t="s">
        <v>33</v>
      </c>
      <c r="B6" s="188" t="s">
        <v>34</v>
      </c>
      <c r="C6" s="191" t="s">
        <v>213</v>
      </c>
      <c r="D6" s="191" t="s">
        <v>214</v>
      </c>
      <c r="E6" s="183" t="s">
        <v>35</v>
      </c>
    </row>
    <row r="7" spans="1:6" ht="15.75" thickBot="1">
      <c r="A7" s="198"/>
      <c r="B7" s="199"/>
      <c r="C7" s="193"/>
      <c r="D7" s="193"/>
      <c r="E7" s="184"/>
    </row>
    <row r="8" spans="1:6">
      <c r="A8" s="196" t="s">
        <v>344</v>
      </c>
      <c r="B8" s="196"/>
      <c r="C8" s="196"/>
      <c r="D8" s="196"/>
      <c r="E8" s="196"/>
      <c r="F8" s="13"/>
    </row>
    <row r="9" spans="1:6">
      <c r="A9" s="140" t="s">
        <v>325</v>
      </c>
      <c r="B9" s="137" t="s">
        <v>259</v>
      </c>
      <c r="C9" s="137" t="s">
        <v>87</v>
      </c>
      <c r="D9" s="137" t="s">
        <v>87</v>
      </c>
      <c r="E9" s="137" t="s">
        <v>334</v>
      </c>
    </row>
    <row r="10" spans="1:6">
      <c r="A10" s="140" t="s">
        <v>326</v>
      </c>
      <c r="B10" s="137" t="s">
        <v>110</v>
      </c>
      <c r="C10" s="137" t="s">
        <v>87</v>
      </c>
      <c r="D10" s="137" t="s">
        <v>87</v>
      </c>
      <c r="E10" s="137" t="s">
        <v>335</v>
      </c>
    </row>
    <row r="11" spans="1:6">
      <c r="A11" s="140" t="s">
        <v>332</v>
      </c>
      <c r="B11" s="137" t="s">
        <v>110</v>
      </c>
      <c r="C11" s="137" t="s">
        <v>87</v>
      </c>
      <c r="D11" s="137" t="s">
        <v>87</v>
      </c>
      <c r="E11" s="57" t="s">
        <v>327</v>
      </c>
    </row>
    <row r="12" spans="1:6">
      <c r="A12" s="140" t="s">
        <v>329</v>
      </c>
      <c r="B12" s="137" t="s">
        <v>110</v>
      </c>
      <c r="C12" s="137" t="s">
        <v>87</v>
      </c>
      <c r="D12" s="137" t="s">
        <v>87</v>
      </c>
      <c r="E12" s="137" t="s">
        <v>327</v>
      </c>
    </row>
    <row r="13" spans="1:6" ht="30">
      <c r="A13" s="140" t="s">
        <v>330</v>
      </c>
      <c r="B13" s="137" t="s">
        <v>259</v>
      </c>
      <c r="C13" s="137" t="s">
        <v>87</v>
      </c>
      <c r="D13" s="137" t="s">
        <v>87</v>
      </c>
      <c r="E13" s="137" t="s">
        <v>336</v>
      </c>
    </row>
    <row r="14" spans="1:6">
      <c r="A14" s="140" t="s">
        <v>331</v>
      </c>
      <c r="B14" s="137" t="s">
        <v>259</v>
      </c>
      <c r="C14" s="137" t="s">
        <v>87</v>
      </c>
      <c r="D14" s="137" t="s">
        <v>87</v>
      </c>
      <c r="E14" s="137" t="s">
        <v>328</v>
      </c>
    </row>
    <row r="15" spans="1:6">
      <c r="A15" s="140" t="s">
        <v>338</v>
      </c>
      <c r="B15" s="137" t="s">
        <v>259</v>
      </c>
      <c r="C15" s="137" t="s">
        <v>87</v>
      </c>
      <c r="D15" s="137" t="s">
        <v>87</v>
      </c>
      <c r="E15" s="137" t="s">
        <v>333</v>
      </c>
    </row>
    <row r="16" spans="1:6">
      <c r="A16" s="140" t="s">
        <v>339</v>
      </c>
      <c r="B16" s="137" t="s">
        <v>259</v>
      </c>
      <c r="C16" s="137" t="s">
        <v>87</v>
      </c>
      <c r="D16" s="137" t="s">
        <v>87</v>
      </c>
      <c r="E16" s="137" t="s">
        <v>337</v>
      </c>
    </row>
    <row r="17" spans="1:5">
      <c r="A17" s="140" t="s">
        <v>340</v>
      </c>
      <c r="B17" s="137" t="s">
        <v>259</v>
      </c>
      <c r="C17" s="137" t="s">
        <v>87</v>
      </c>
      <c r="D17" s="137" t="s">
        <v>87</v>
      </c>
      <c r="E17" s="136" t="s">
        <v>341</v>
      </c>
    </row>
    <row r="18" spans="1:5">
      <c r="A18" s="140" t="s">
        <v>483</v>
      </c>
      <c r="B18" s="137" t="s">
        <v>259</v>
      </c>
      <c r="C18" s="137" t="s">
        <v>87</v>
      </c>
      <c r="D18" s="137" t="s">
        <v>87</v>
      </c>
      <c r="E18" s="137" t="s">
        <v>484</v>
      </c>
    </row>
    <row r="19" spans="1:5">
      <c r="A19" s="140" t="s">
        <v>485</v>
      </c>
      <c r="B19" s="137" t="s">
        <v>259</v>
      </c>
      <c r="C19" s="137" t="s">
        <v>87</v>
      </c>
      <c r="D19" s="137" t="s">
        <v>87</v>
      </c>
      <c r="E19" s="137" t="s">
        <v>486</v>
      </c>
    </row>
    <row r="20" spans="1:5">
      <c r="A20" s="140" t="s">
        <v>510</v>
      </c>
      <c r="B20" s="137" t="s">
        <v>259</v>
      </c>
      <c r="C20" s="137" t="s">
        <v>87</v>
      </c>
      <c r="D20" s="137" t="s">
        <v>87</v>
      </c>
      <c r="E20" s="137" t="s">
        <v>328</v>
      </c>
    </row>
    <row r="21" spans="1:5">
      <c r="A21" s="140" t="s">
        <v>487</v>
      </c>
      <c r="B21" s="137" t="s">
        <v>259</v>
      </c>
      <c r="C21" s="137" t="s">
        <v>87</v>
      </c>
      <c r="D21" s="137" t="s">
        <v>87</v>
      </c>
      <c r="E21" s="137" t="s">
        <v>488</v>
      </c>
    </row>
    <row r="22" spans="1:5">
      <c r="A22" s="138" t="s">
        <v>343</v>
      </c>
      <c r="B22" s="137" t="s">
        <v>285</v>
      </c>
      <c r="C22" s="137"/>
      <c r="D22" s="137"/>
      <c r="E22" s="137" t="s">
        <v>342</v>
      </c>
    </row>
    <row r="23" spans="1:5">
      <c r="A23" s="140" t="s">
        <v>299</v>
      </c>
      <c r="B23" s="137" t="s">
        <v>110</v>
      </c>
      <c r="C23" s="137" t="s">
        <v>87</v>
      </c>
      <c r="D23" s="137" t="s">
        <v>87</v>
      </c>
      <c r="E23" s="137" t="s">
        <v>277</v>
      </c>
    </row>
    <row r="24" spans="1:5">
      <c r="A24" s="140" t="s">
        <v>300</v>
      </c>
      <c r="B24" s="137" t="s">
        <v>287</v>
      </c>
      <c r="C24" s="137" t="s">
        <v>87</v>
      </c>
      <c r="D24" s="137" t="s">
        <v>87</v>
      </c>
      <c r="E24" s="24" t="s">
        <v>278</v>
      </c>
    </row>
    <row r="25" spans="1:5" ht="30">
      <c r="A25" s="140" t="s">
        <v>301</v>
      </c>
      <c r="B25" s="137" t="s">
        <v>259</v>
      </c>
      <c r="C25" s="24" t="s">
        <v>226</v>
      </c>
      <c r="D25" s="24" t="s">
        <v>87</v>
      </c>
      <c r="E25" s="24" t="s">
        <v>284</v>
      </c>
    </row>
    <row r="26" spans="1:5">
      <c r="A26" s="140" t="s">
        <v>302</v>
      </c>
      <c r="B26" s="137" t="s">
        <v>259</v>
      </c>
      <c r="C26" s="24" t="s">
        <v>87</v>
      </c>
      <c r="D26" s="24" t="s">
        <v>87</v>
      </c>
      <c r="E26" s="24" t="s">
        <v>279</v>
      </c>
    </row>
    <row r="27" spans="1:5">
      <c r="A27" s="140" t="s">
        <v>303</v>
      </c>
      <c r="B27" s="137" t="s">
        <v>110</v>
      </c>
      <c r="C27" s="24" t="s">
        <v>87</v>
      </c>
      <c r="D27" s="24" t="s">
        <v>87</v>
      </c>
      <c r="E27" s="24" t="s">
        <v>280</v>
      </c>
    </row>
    <row r="28" spans="1:5">
      <c r="A28" s="133" t="s">
        <v>286</v>
      </c>
      <c r="B28" s="137" t="s">
        <v>287</v>
      </c>
      <c r="C28" s="137" t="s">
        <v>87</v>
      </c>
      <c r="D28" s="137" t="s">
        <v>87</v>
      </c>
      <c r="E28" s="24" t="s">
        <v>281</v>
      </c>
    </row>
    <row r="29" spans="1:5">
      <c r="A29" s="135" t="s">
        <v>288</v>
      </c>
      <c r="B29" s="137" t="s">
        <v>259</v>
      </c>
      <c r="C29" s="24" t="s">
        <v>226</v>
      </c>
      <c r="D29" s="24" t="s">
        <v>87</v>
      </c>
      <c r="E29" s="153" t="s">
        <v>282</v>
      </c>
    </row>
    <row r="30" spans="1:5">
      <c r="A30" s="133" t="s">
        <v>273</v>
      </c>
      <c r="B30" s="137" t="s">
        <v>285</v>
      </c>
      <c r="C30" s="24" t="s">
        <v>87</v>
      </c>
      <c r="D30" s="24" t="s">
        <v>87</v>
      </c>
      <c r="E30" s="137" t="s">
        <v>249</v>
      </c>
    </row>
    <row r="31" spans="1:5">
      <c r="A31" s="140" t="s">
        <v>304</v>
      </c>
      <c r="B31" s="137" t="s">
        <v>86</v>
      </c>
      <c r="C31" s="24" t="s">
        <v>87</v>
      </c>
      <c r="D31" s="24" t="s">
        <v>87</v>
      </c>
      <c r="E31" s="24" t="s">
        <v>306</v>
      </c>
    </row>
    <row r="32" spans="1:5">
      <c r="A32" s="140" t="s">
        <v>305</v>
      </c>
      <c r="B32" s="137" t="s">
        <v>86</v>
      </c>
      <c r="C32" s="24" t="s">
        <v>87</v>
      </c>
      <c r="D32" s="24" t="s">
        <v>87</v>
      </c>
      <c r="E32" s="24" t="s">
        <v>283</v>
      </c>
    </row>
    <row r="33" spans="1:5">
      <c r="B33" s="154"/>
      <c r="C33" s="134"/>
      <c r="D33" s="134"/>
      <c r="E33" s="134"/>
    </row>
    <row r="34" spans="1:5">
      <c r="A34" s="197" t="s">
        <v>252</v>
      </c>
      <c r="B34" s="197"/>
      <c r="C34" s="197"/>
      <c r="D34" s="197"/>
      <c r="E34" s="197"/>
    </row>
    <row r="35" spans="1:5">
      <c r="A35" s="135" t="s">
        <v>274</v>
      </c>
      <c r="B35" s="137" t="s">
        <v>110</v>
      </c>
      <c r="C35" s="137" t="s">
        <v>87</v>
      </c>
      <c r="D35" s="137" t="s">
        <v>87</v>
      </c>
      <c r="E35" s="153" t="s">
        <v>275</v>
      </c>
    </row>
    <row r="36" spans="1:5">
      <c r="A36" s="133" t="s">
        <v>308</v>
      </c>
      <c r="B36" s="137" t="s">
        <v>285</v>
      </c>
      <c r="C36" s="137" t="s">
        <v>87</v>
      </c>
      <c r="D36" s="137" t="s">
        <v>87</v>
      </c>
      <c r="E36" s="153" t="s">
        <v>307</v>
      </c>
    </row>
    <row r="37" spans="1:5">
      <c r="A37" s="133" t="s">
        <v>309</v>
      </c>
      <c r="B37" s="137" t="s">
        <v>285</v>
      </c>
      <c r="C37" s="137" t="s">
        <v>87</v>
      </c>
      <c r="D37" s="137" t="s">
        <v>87</v>
      </c>
      <c r="E37" s="137" t="s">
        <v>250</v>
      </c>
    </row>
    <row r="38" spans="1:5">
      <c r="A38" s="133" t="s">
        <v>310</v>
      </c>
      <c r="B38" s="132" t="s">
        <v>259</v>
      </c>
      <c r="C38" s="137" t="s">
        <v>87</v>
      </c>
      <c r="D38" s="137" t="s">
        <v>87</v>
      </c>
      <c r="E38" s="137" t="s">
        <v>251</v>
      </c>
    </row>
    <row r="39" spans="1:5">
      <c r="A39" s="133" t="s">
        <v>253</v>
      </c>
      <c r="B39" s="132" t="s">
        <v>287</v>
      </c>
      <c r="C39" s="137" t="s">
        <v>87</v>
      </c>
      <c r="D39" s="137" t="s">
        <v>87</v>
      </c>
      <c r="E39" s="137" t="s">
        <v>254</v>
      </c>
    </row>
    <row r="40" spans="1:5">
      <c r="A40" s="133" t="s">
        <v>255</v>
      </c>
      <c r="B40" s="137" t="s">
        <v>259</v>
      </c>
      <c r="C40" s="137" t="s">
        <v>87</v>
      </c>
      <c r="D40" s="137" t="s">
        <v>87</v>
      </c>
      <c r="E40" s="137" t="s">
        <v>256</v>
      </c>
    </row>
    <row r="41" spans="1:5">
      <c r="A41" s="140" t="s">
        <v>323</v>
      </c>
      <c r="B41" s="137" t="s">
        <v>259</v>
      </c>
      <c r="C41" s="137" t="s">
        <v>87</v>
      </c>
      <c r="D41" s="137" t="s">
        <v>87</v>
      </c>
      <c r="E41" s="137" t="s">
        <v>257</v>
      </c>
    </row>
    <row r="42" spans="1:5">
      <c r="A42" s="140" t="s">
        <v>324</v>
      </c>
      <c r="B42" s="137" t="s">
        <v>259</v>
      </c>
      <c r="C42" s="137" t="s">
        <v>87</v>
      </c>
      <c r="D42" s="137" t="s">
        <v>87</v>
      </c>
      <c r="E42" s="137" t="s">
        <v>258</v>
      </c>
    </row>
    <row r="43" spans="1:5">
      <c r="A43" s="133" t="s">
        <v>261</v>
      </c>
      <c r="B43" s="137" t="s">
        <v>110</v>
      </c>
      <c r="C43" s="137" t="s">
        <v>87</v>
      </c>
      <c r="D43" s="137" t="s">
        <v>87</v>
      </c>
      <c r="E43" s="137" t="s">
        <v>262</v>
      </c>
    </row>
    <row r="44" spans="1:5">
      <c r="A44" s="133" t="s">
        <v>263</v>
      </c>
      <c r="B44" s="137" t="s">
        <v>110</v>
      </c>
      <c r="C44" s="137" t="s">
        <v>87</v>
      </c>
      <c r="D44" s="137" t="s">
        <v>87</v>
      </c>
      <c r="E44" s="137" t="s">
        <v>264</v>
      </c>
    </row>
    <row r="45" spans="1:5" ht="30">
      <c r="A45" s="133" t="s">
        <v>265</v>
      </c>
      <c r="B45" s="137" t="s">
        <v>110</v>
      </c>
      <c r="C45" s="137" t="s">
        <v>87</v>
      </c>
      <c r="D45" s="137" t="s">
        <v>87</v>
      </c>
      <c r="E45" s="137" t="s">
        <v>266</v>
      </c>
    </row>
    <row r="46" spans="1:5" ht="30">
      <c r="A46" s="135" t="s">
        <v>267</v>
      </c>
      <c r="B46" s="137" t="s">
        <v>110</v>
      </c>
      <c r="C46" s="137" t="s">
        <v>87</v>
      </c>
      <c r="D46" s="137" t="s">
        <v>87</v>
      </c>
      <c r="E46" s="137" t="s">
        <v>268</v>
      </c>
    </row>
    <row r="47" spans="1:5" ht="30">
      <c r="A47" s="133" t="s">
        <v>269</v>
      </c>
      <c r="B47" s="132" t="s">
        <v>110</v>
      </c>
      <c r="C47" s="137" t="s">
        <v>87</v>
      </c>
      <c r="D47" s="137" t="s">
        <v>87</v>
      </c>
      <c r="E47" s="137" t="s">
        <v>271</v>
      </c>
    </row>
    <row r="48" spans="1:5" ht="30">
      <c r="A48" s="133" t="s">
        <v>270</v>
      </c>
      <c r="B48" s="132" t="s">
        <v>110</v>
      </c>
      <c r="C48" s="137" t="s">
        <v>87</v>
      </c>
      <c r="D48" s="137" t="s">
        <v>87</v>
      </c>
      <c r="E48" s="137" t="s">
        <v>272</v>
      </c>
    </row>
    <row r="49" spans="1:5">
      <c r="A49" s="133" t="s">
        <v>316</v>
      </c>
      <c r="B49" s="132" t="s">
        <v>110</v>
      </c>
      <c r="C49" s="137" t="s">
        <v>87</v>
      </c>
      <c r="D49" s="137" t="s">
        <v>87</v>
      </c>
      <c r="E49" s="137" t="s">
        <v>311</v>
      </c>
    </row>
    <row r="50" spans="1:5">
      <c r="A50" s="133" t="s">
        <v>317</v>
      </c>
      <c r="B50" s="137" t="s">
        <v>110</v>
      </c>
      <c r="C50" s="137" t="s">
        <v>87</v>
      </c>
      <c r="D50" s="137" t="s">
        <v>87</v>
      </c>
      <c r="E50" s="137" t="s">
        <v>312</v>
      </c>
    </row>
    <row r="51" spans="1:5" ht="30">
      <c r="A51" s="133" t="s">
        <v>318</v>
      </c>
      <c r="B51" s="24" t="s">
        <v>110</v>
      </c>
      <c r="C51" s="155" t="s">
        <v>87</v>
      </c>
      <c r="D51" s="24" t="s">
        <v>87</v>
      </c>
      <c r="E51" s="24" t="s">
        <v>260</v>
      </c>
    </row>
    <row r="52" spans="1:5">
      <c r="A52" s="140" t="s">
        <v>319</v>
      </c>
      <c r="B52" s="132" t="s">
        <v>110</v>
      </c>
      <c r="C52" s="24" t="s">
        <v>87</v>
      </c>
      <c r="D52" s="24" t="s">
        <v>87</v>
      </c>
      <c r="E52" s="24" t="s">
        <v>313</v>
      </c>
    </row>
    <row r="53" spans="1:5" ht="30">
      <c r="A53" s="140" t="s">
        <v>320</v>
      </c>
      <c r="B53" s="24" t="s">
        <v>110</v>
      </c>
      <c r="C53" s="24" t="s">
        <v>87</v>
      </c>
      <c r="D53" s="24" t="s">
        <v>87</v>
      </c>
      <c r="E53" s="24" t="s">
        <v>314</v>
      </c>
    </row>
    <row r="54" spans="1:5" ht="30">
      <c r="A54" s="135" t="s">
        <v>321</v>
      </c>
      <c r="B54" s="24" t="s">
        <v>322</v>
      </c>
      <c r="C54" s="24" t="s">
        <v>87</v>
      </c>
      <c r="D54" s="24" t="s">
        <v>87</v>
      </c>
      <c r="E54" s="24" t="s">
        <v>315</v>
      </c>
    </row>
  </sheetData>
  <mergeCells count="8">
    <mergeCell ref="A8:E8"/>
    <mergeCell ref="A34:E34"/>
    <mergeCell ref="A5:E5"/>
    <mergeCell ref="A6:A7"/>
    <mergeCell ref="B6:B7"/>
    <mergeCell ref="C6:C7"/>
    <mergeCell ref="D6:D7"/>
    <mergeCell ref="E6:E7"/>
  </mergeCells>
  <hyperlinks>
    <hyperlink ref="C1" location="Index!A1" display="Back" xr:uid="{F660CA0A-E1EB-469E-88A5-3E6E2BD15312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workbookViewId="0">
      <selection activeCell="E6" sqref="E6"/>
    </sheetView>
  </sheetViews>
  <sheetFormatPr defaultRowHeight="15"/>
  <cols>
    <col min="1" max="1" width="27.85546875" bestFit="1" customWidth="1"/>
    <col min="2" max="2" width="26.42578125" bestFit="1" customWidth="1"/>
    <col min="3" max="3" width="9.7109375" bestFit="1" customWidth="1"/>
    <col min="5" max="5" width="70.42578125" customWidth="1"/>
    <col min="12" max="12" width="9.42578125" customWidth="1"/>
  </cols>
  <sheetData>
    <row r="1" spans="1:6">
      <c r="A1" t="s">
        <v>16</v>
      </c>
      <c r="B1" s="72">
        <v>44760</v>
      </c>
      <c r="C1" s="67" t="s">
        <v>17</v>
      </c>
    </row>
    <row r="2" spans="1:6">
      <c r="A2" t="s">
        <v>18</v>
      </c>
      <c r="B2" t="s">
        <v>193</v>
      </c>
    </row>
    <row r="3" spans="1:6" s="14" customFormat="1"/>
    <row r="4" spans="1:6">
      <c r="A4" s="14"/>
      <c r="B4" s="14"/>
      <c r="C4" s="14"/>
      <c r="D4" s="14"/>
      <c r="E4" s="14"/>
    </row>
    <row r="5" spans="1:6">
      <c r="A5" s="34" t="s">
        <v>95</v>
      </c>
      <c r="B5" s="34" t="s">
        <v>96</v>
      </c>
      <c r="C5" s="56" t="s">
        <v>213</v>
      </c>
      <c r="D5" s="56" t="s">
        <v>214</v>
      </c>
      <c r="E5" s="56" t="s">
        <v>97</v>
      </c>
    </row>
    <row r="6" spans="1:6" s="14" customFormat="1" ht="45">
      <c r="A6" s="65" t="s">
        <v>131</v>
      </c>
      <c r="B6" s="66" t="s">
        <v>132</v>
      </c>
      <c r="C6" s="64" t="s">
        <v>87</v>
      </c>
      <c r="D6" s="64" t="s">
        <v>87</v>
      </c>
      <c r="E6" s="57" t="s">
        <v>133</v>
      </c>
    </row>
    <row r="7" spans="1:6" s="14" customFormat="1" ht="45">
      <c r="A7" s="54" t="s">
        <v>127</v>
      </c>
      <c r="B7" s="55" t="s">
        <v>100</v>
      </c>
      <c r="C7" s="64" t="s">
        <v>87</v>
      </c>
      <c r="D7" s="64" t="s">
        <v>87</v>
      </c>
      <c r="E7" s="57" t="s">
        <v>116</v>
      </c>
      <c r="F7" s="9"/>
    </row>
    <row r="8" spans="1:6" s="14" customFormat="1" ht="78.599999999999994" customHeight="1">
      <c r="A8" s="54" t="s">
        <v>130</v>
      </c>
      <c r="B8" s="55" t="s">
        <v>185</v>
      </c>
      <c r="C8" s="64" t="s">
        <v>87</v>
      </c>
      <c r="D8" s="64" t="s">
        <v>87</v>
      </c>
      <c r="E8" s="57" t="s">
        <v>228</v>
      </c>
    </row>
    <row r="10" spans="1:6" ht="30">
      <c r="A10" s="1" t="s">
        <v>94</v>
      </c>
    </row>
  </sheetData>
  <hyperlinks>
    <hyperlink ref="C1" location="Index!A1" display="Back" xr:uid="{00000000-0004-0000-04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7"/>
  <sheetViews>
    <sheetView workbookViewId="0">
      <selection activeCell="G104" sqref="G104"/>
    </sheetView>
  </sheetViews>
  <sheetFormatPr defaultColWidth="9.140625" defaultRowHeight="15"/>
  <cols>
    <col min="1" max="1" width="26.28515625" style="1" customWidth="1"/>
    <col min="2" max="2" width="43.28515625" style="14" bestFit="1" customWidth="1"/>
    <col min="3" max="3" width="23" style="14" bestFit="1" customWidth="1"/>
    <col min="4" max="4" width="12.42578125" style="14" bestFit="1" customWidth="1"/>
    <col min="5" max="5" width="14" style="14" customWidth="1"/>
    <col min="6" max="6" width="12.7109375" style="14" bestFit="1" customWidth="1"/>
    <col min="7" max="7" width="14.7109375" style="14" customWidth="1"/>
    <col min="8" max="8" width="17" style="14" customWidth="1"/>
    <col min="9" max="9" width="10.5703125" style="14" bestFit="1" customWidth="1"/>
    <col min="10" max="10" width="9.5703125" style="14" bestFit="1" customWidth="1"/>
    <col min="11" max="11" width="23.140625" style="14" customWidth="1"/>
    <col min="12" max="16384" width="9.140625" style="14"/>
  </cols>
  <sheetData>
    <row r="1" spans="1:11">
      <c r="A1" s="1" t="s">
        <v>16</v>
      </c>
      <c r="B1" s="72">
        <v>44760</v>
      </c>
      <c r="C1" s="67" t="s">
        <v>17</v>
      </c>
    </row>
    <row r="2" spans="1:11">
      <c r="A2" s="1" t="s">
        <v>18</v>
      </c>
      <c r="B2" s="15" t="s">
        <v>193</v>
      </c>
    </row>
    <row r="3" spans="1:11">
      <c r="A3" s="1" t="s">
        <v>118</v>
      </c>
      <c r="B3" s="72">
        <v>44593</v>
      </c>
    </row>
    <row r="4" spans="1:11">
      <c r="B4" s="72"/>
    </row>
    <row r="6" spans="1:11">
      <c r="A6" s="90" t="s">
        <v>140</v>
      </c>
    </row>
    <row r="7" spans="1:11" ht="66.75" customHeight="1">
      <c r="A7" s="36" t="s">
        <v>45</v>
      </c>
      <c r="B7" s="37" t="s">
        <v>46</v>
      </c>
      <c r="C7" s="37" t="s">
        <v>47</v>
      </c>
      <c r="D7" s="38" t="s">
        <v>48</v>
      </c>
      <c r="E7" s="37" t="s">
        <v>49</v>
      </c>
      <c r="F7" s="39" t="s">
        <v>50</v>
      </c>
      <c r="G7" s="36" t="s">
        <v>51</v>
      </c>
      <c r="H7" s="36" t="s">
        <v>52</v>
      </c>
      <c r="I7" s="37">
        <v>2024</v>
      </c>
      <c r="J7" s="37">
        <v>2027</v>
      </c>
      <c r="K7" s="37" t="s">
        <v>35</v>
      </c>
    </row>
    <row r="8" spans="1:11">
      <c r="A8" s="6" t="s">
        <v>350</v>
      </c>
      <c r="B8" s="6" t="s">
        <v>421</v>
      </c>
      <c r="C8" s="6" t="s">
        <v>422</v>
      </c>
      <c r="D8" s="143">
        <v>45202</v>
      </c>
      <c r="E8" s="144" t="s">
        <v>167</v>
      </c>
      <c r="F8" s="6">
        <v>217.6</v>
      </c>
      <c r="G8" s="6"/>
      <c r="H8" s="6" t="s">
        <v>88</v>
      </c>
      <c r="I8" s="50" t="s">
        <v>87</v>
      </c>
      <c r="J8" s="50" t="s">
        <v>87</v>
      </c>
      <c r="K8" s="40"/>
    </row>
    <row r="9" spans="1:11">
      <c r="A9" s="6" t="s">
        <v>351</v>
      </c>
      <c r="B9" s="6" t="s">
        <v>423</v>
      </c>
      <c r="C9" s="6" t="s">
        <v>424</v>
      </c>
      <c r="D9" s="143">
        <v>45291</v>
      </c>
      <c r="E9" s="144" t="s">
        <v>167</v>
      </c>
      <c r="F9" s="6">
        <v>440</v>
      </c>
      <c r="G9" s="6"/>
      <c r="H9" s="6" t="s">
        <v>88</v>
      </c>
      <c r="I9" s="50" t="s">
        <v>87</v>
      </c>
      <c r="J9" s="50" t="s">
        <v>87</v>
      </c>
      <c r="K9" s="40"/>
    </row>
    <row r="10" spans="1:11">
      <c r="A10" s="6" t="s">
        <v>352</v>
      </c>
      <c r="B10" s="6" t="s">
        <v>425</v>
      </c>
      <c r="C10" s="6" t="s">
        <v>121</v>
      </c>
      <c r="D10" s="143">
        <v>44788</v>
      </c>
      <c r="E10" s="144" t="s">
        <v>167</v>
      </c>
      <c r="F10" s="6">
        <v>78.150000000000006</v>
      </c>
      <c r="G10" s="6"/>
      <c r="H10" s="6" t="s">
        <v>88</v>
      </c>
      <c r="I10" s="50" t="s">
        <v>87</v>
      </c>
      <c r="J10" s="50" t="s">
        <v>87</v>
      </c>
      <c r="K10" s="40"/>
    </row>
    <row r="11" spans="1:11">
      <c r="A11" s="6" t="s">
        <v>353</v>
      </c>
      <c r="B11" s="6" t="s">
        <v>426</v>
      </c>
      <c r="C11" s="6" t="s">
        <v>159</v>
      </c>
      <c r="D11" s="143">
        <v>44789</v>
      </c>
      <c r="E11" s="144" t="s">
        <v>167</v>
      </c>
      <c r="F11" s="6">
        <v>101.75</v>
      </c>
      <c r="G11" s="6"/>
      <c r="H11" s="6" t="s">
        <v>88</v>
      </c>
      <c r="I11" s="50" t="s">
        <v>87</v>
      </c>
      <c r="J11" s="50" t="s">
        <v>87</v>
      </c>
      <c r="K11" s="40"/>
    </row>
    <row r="12" spans="1:11">
      <c r="A12" s="6" t="s">
        <v>354</v>
      </c>
      <c r="B12" s="6" t="s">
        <v>427</v>
      </c>
      <c r="C12" s="6" t="s">
        <v>159</v>
      </c>
      <c r="D12" s="143">
        <v>45031</v>
      </c>
      <c r="E12" s="144" t="s">
        <v>167</v>
      </c>
      <c r="F12" s="6">
        <v>202.81</v>
      </c>
      <c r="G12" s="6"/>
      <c r="H12" s="6" t="s">
        <v>88</v>
      </c>
      <c r="I12" s="50" t="s">
        <v>87</v>
      </c>
      <c r="J12" s="50" t="s">
        <v>87</v>
      </c>
      <c r="K12" s="40"/>
    </row>
    <row r="13" spans="1:11">
      <c r="A13" s="6" t="s">
        <v>355</v>
      </c>
      <c r="B13" s="6" t="s">
        <v>428</v>
      </c>
      <c r="C13" s="6" t="s">
        <v>160</v>
      </c>
      <c r="D13" s="143">
        <v>44742</v>
      </c>
      <c r="E13" s="144" t="s">
        <v>167</v>
      </c>
      <c r="F13" s="6">
        <v>81</v>
      </c>
      <c r="G13" s="6"/>
      <c r="H13" s="6" t="s">
        <v>88</v>
      </c>
      <c r="I13" s="50" t="s">
        <v>87</v>
      </c>
      <c r="J13" s="50" t="s">
        <v>87</v>
      </c>
      <c r="K13" s="40"/>
    </row>
    <row r="14" spans="1:11">
      <c r="A14" s="6" t="s">
        <v>356</v>
      </c>
      <c r="B14" s="6" t="s">
        <v>429</v>
      </c>
      <c r="C14" s="6" t="s">
        <v>170</v>
      </c>
      <c r="D14" s="143">
        <v>44756</v>
      </c>
      <c r="E14" s="144" t="s">
        <v>167</v>
      </c>
      <c r="F14" s="6">
        <v>254</v>
      </c>
      <c r="G14" s="6"/>
      <c r="H14" s="6" t="s">
        <v>88</v>
      </c>
      <c r="I14" s="50" t="s">
        <v>87</v>
      </c>
      <c r="J14" s="50" t="s">
        <v>87</v>
      </c>
      <c r="K14" s="40"/>
    </row>
    <row r="15" spans="1:11">
      <c r="A15" s="6" t="s">
        <v>357</v>
      </c>
      <c r="B15" s="6" t="s">
        <v>430</v>
      </c>
      <c r="C15" s="6" t="s">
        <v>431</v>
      </c>
      <c r="D15" s="143">
        <v>45108</v>
      </c>
      <c r="E15" s="144" t="s">
        <v>167</v>
      </c>
      <c r="F15" s="6">
        <v>156.4</v>
      </c>
      <c r="G15" s="6"/>
      <c r="H15" s="6" t="s">
        <v>88</v>
      </c>
      <c r="I15" s="50" t="s">
        <v>87</v>
      </c>
      <c r="J15" s="50" t="s">
        <v>87</v>
      </c>
      <c r="K15" s="40"/>
    </row>
    <row r="16" spans="1:11">
      <c r="A16" s="6" t="s">
        <v>358</v>
      </c>
      <c r="B16" s="6" t="s">
        <v>432</v>
      </c>
      <c r="C16" s="6" t="s">
        <v>433</v>
      </c>
      <c r="D16" s="143">
        <v>45327</v>
      </c>
      <c r="E16" s="144" t="s">
        <v>167</v>
      </c>
      <c r="F16" s="6">
        <v>161</v>
      </c>
      <c r="G16" s="6"/>
      <c r="H16" s="6" t="s">
        <v>88</v>
      </c>
      <c r="I16" s="50" t="s">
        <v>87</v>
      </c>
      <c r="J16" s="50" t="s">
        <v>87</v>
      </c>
      <c r="K16" s="40"/>
    </row>
    <row r="17" spans="1:11">
      <c r="A17" s="6" t="s">
        <v>359</v>
      </c>
      <c r="B17" s="6" t="s">
        <v>434</v>
      </c>
      <c r="C17" s="6" t="s">
        <v>170</v>
      </c>
      <c r="D17" s="143">
        <v>44756</v>
      </c>
      <c r="E17" s="144" t="s">
        <v>167</v>
      </c>
      <c r="F17" s="6">
        <v>254</v>
      </c>
      <c r="G17" s="6"/>
      <c r="H17" s="6" t="s">
        <v>88</v>
      </c>
      <c r="I17" s="50" t="s">
        <v>87</v>
      </c>
      <c r="J17" s="50" t="s">
        <v>87</v>
      </c>
      <c r="K17" s="40"/>
    </row>
    <row r="18" spans="1:11">
      <c r="A18" s="6" t="s">
        <v>360</v>
      </c>
      <c r="B18" s="6" t="s">
        <v>435</v>
      </c>
      <c r="C18" s="6" t="s">
        <v>436</v>
      </c>
      <c r="D18" s="143">
        <v>44711</v>
      </c>
      <c r="E18" s="144" t="s">
        <v>167</v>
      </c>
      <c r="F18" s="6">
        <v>279</v>
      </c>
      <c r="G18" s="6"/>
      <c r="H18" s="6" t="s">
        <v>88</v>
      </c>
      <c r="I18" s="50" t="s">
        <v>87</v>
      </c>
      <c r="J18" s="50" t="s">
        <v>87</v>
      </c>
      <c r="K18" s="40"/>
    </row>
    <row r="19" spans="1:11">
      <c r="A19" s="6" t="s">
        <v>361</v>
      </c>
      <c r="B19" s="6" t="s">
        <v>437</v>
      </c>
      <c r="C19" s="6" t="s">
        <v>162</v>
      </c>
      <c r="D19" s="143">
        <v>44924</v>
      </c>
      <c r="E19" s="144" t="s">
        <v>167</v>
      </c>
      <c r="F19" s="6">
        <v>252</v>
      </c>
      <c r="G19" s="6"/>
      <c r="H19" s="6" t="s">
        <v>88</v>
      </c>
      <c r="I19" s="50" t="s">
        <v>87</v>
      </c>
      <c r="J19" s="50" t="s">
        <v>87</v>
      </c>
      <c r="K19" s="40"/>
    </row>
    <row r="20" spans="1:11">
      <c r="A20" s="6" t="s">
        <v>362</v>
      </c>
      <c r="B20" s="6" t="s">
        <v>438</v>
      </c>
      <c r="C20" s="6" t="s">
        <v>159</v>
      </c>
      <c r="D20" s="143">
        <v>44761</v>
      </c>
      <c r="E20" s="144" t="s">
        <v>167</v>
      </c>
      <c r="F20" s="6">
        <v>351.29</v>
      </c>
      <c r="G20" s="6"/>
      <c r="H20" s="6" t="s">
        <v>88</v>
      </c>
      <c r="I20" s="50" t="s">
        <v>87</v>
      </c>
      <c r="J20" s="50" t="s">
        <v>87</v>
      </c>
      <c r="K20" s="40"/>
    </row>
    <row r="21" spans="1:11">
      <c r="A21" s="6" t="s">
        <v>363</v>
      </c>
      <c r="B21" s="6" t="s">
        <v>439</v>
      </c>
      <c r="C21" s="6" t="s">
        <v>440</v>
      </c>
      <c r="D21" s="143">
        <v>45016</v>
      </c>
      <c r="E21" s="144" t="s">
        <v>167</v>
      </c>
      <c r="F21" s="6">
        <v>303.36</v>
      </c>
      <c r="G21" s="6"/>
      <c r="H21" s="6" t="s">
        <v>88</v>
      </c>
      <c r="I21" s="50" t="s">
        <v>87</v>
      </c>
      <c r="J21" s="50" t="s">
        <v>87</v>
      </c>
      <c r="K21" s="40"/>
    </row>
    <row r="22" spans="1:11">
      <c r="A22" s="6" t="s">
        <v>364</v>
      </c>
      <c r="B22" s="6" t="s">
        <v>441</v>
      </c>
      <c r="C22" s="6" t="s">
        <v>442</v>
      </c>
      <c r="D22" s="143">
        <v>45047</v>
      </c>
      <c r="E22" s="144" t="s">
        <v>167</v>
      </c>
      <c r="F22" s="6">
        <v>304.77999999999997</v>
      </c>
      <c r="G22" s="6"/>
      <c r="H22" s="6" t="s">
        <v>88</v>
      </c>
      <c r="I22" s="50" t="s">
        <v>87</v>
      </c>
      <c r="J22" s="50" t="s">
        <v>87</v>
      </c>
      <c r="K22" s="6"/>
    </row>
    <row r="23" spans="1:11">
      <c r="A23" s="6" t="s">
        <v>365</v>
      </c>
      <c r="B23" s="6" t="s">
        <v>443</v>
      </c>
      <c r="C23" s="6" t="s">
        <v>444</v>
      </c>
      <c r="D23" s="143">
        <v>44799</v>
      </c>
      <c r="E23" s="144" t="s">
        <v>167</v>
      </c>
      <c r="F23" s="6">
        <v>101.68</v>
      </c>
      <c r="G23" s="6"/>
      <c r="H23" s="6" t="s">
        <v>88</v>
      </c>
      <c r="I23" s="50" t="s">
        <v>87</v>
      </c>
      <c r="J23" s="50" t="s">
        <v>87</v>
      </c>
      <c r="K23" s="6"/>
    </row>
    <row r="24" spans="1:11">
      <c r="A24" s="6" t="s">
        <v>366</v>
      </c>
      <c r="B24" s="6" t="s">
        <v>445</v>
      </c>
      <c r="C24" s="6" t="s">
        <v>446</v>
      </c>
      <c r="D24" s="143">
        <v>45107</v>
      </c>
      <c r="E24" s="144" t="s">
        <v>167</v>
      </c>
      <c r="F24" s="6">
        <v>374.4</v>
      </c>
      <c r="G24" s="6"/>
      <c r="H24" s="6" t="s">
        <v>88</v>
      </c>
      <c r="I24" s="50" t="s">
        <v>87</v>
      </c>
      <c r="J24" s="50" t="s">
        <v>87</v>
      </c>
      <c r="K24" s="6"/>
    </row>
    <row r="25" spans="1:11">
      <c r="A25" s="6" t="s">
        <v>367</v>
      </c>
      <c r="B25" s="6" t="s">
        <v>447</v>
      </c>
      <c r="C25" s="6" t="s">
        <v>159</v>
      </c>
      <c r="D25" s="143">
        <v>44677</v>
      </c>
      <c r="E25" s="144" t="s">
        <v>167</v>
      </c>
      <c r="F25" s="6">
        <v>240</v>
      </c>
      <c r="G25" s="6"/>
      <c r="H25" s="6" t="s">
        <v>88</v>
      </c>
      <c r="I25" s="50" t="s">
        <v>87</v>
      </c>
      <c r="J25" s="50" t="s">
        <v>87</v>
      </c>
      <c r="K25" s="6"/>
    </row>
    <row r="26" spans="1:11">
      <c r="A26" s="6" t="s">
        <v>368</v>
      </c>
      <c r="B26" s="6" t="s">
        <v>448</v>
      </c>
      <c r="C26" s="6" t="s">
        <v>124</v>
      </c>
      <c r="D26" s="143">
        <v>45107</v>
      </c>
      <c r="E26" s="144" t="s">
        <v>167</v>
      </c>
      <c r="F26" s="6">
        <v>200</v>
      </c>
      <c r="G26" s="6"/>
      <c r="H26" s="6" t="s">
        <v>88</v>
      </c>
      <c r="I26" s="50" t="s">
        <v>87</v>
      </c>
      <c r="J26" s="50" t="s">
        <v>87</v>
      </c>
      <c r="K26" s="6"/>
    </row>
    <row r="27" spans="1:11">
      <c r="A27" s="6" t="s">
        <v>369</v>
      </c>
      <c r="B27" s="6" t="s">
        <v>449</v>
      </c>
      <c r="C27" s="6" t="s">
        <v>450</v>
      </c>
      <c r="D27" s="143">
        <v>44819</v>
      </c>
      <c r="E27" s="144" t="s">
        <v>167</v>
      </c>
      <c r="F27" s="6">
        <v>159.80000000000001</v>
      </c>
      <c r="G27" s="6"/>
      <c r="H27" s="6" t="s">
        <v>88</v>
      </c>
      <c r="I27" s="50" t="s">
        <v>87</v>
      </c>
      <c r="J27" s="50" t="s">
        <v>87</v>
      </c>
      <c r="K27" s="6"/>
    </row>
    <row r="28" spans="1:11">
      <c r="A28" s="6" t="s">
        <v>370</v>
      </c>
      <c r="B28" s="6" t="s">
        <v>345</v>
      </c>
      <c r="C28" s="6" t="s">
        <v>170</v>
      </c>
      <c r="D28" s="143">
        <v>44967</v>
      </c>
      <c r="E28" s="144" t="s">
        <v>167</v>
      </c>
      <c r="F28" s="6">
        <v>103.1</v>
      </c>
      <c r="G28" s="6"/>
      <c r="H28" s="6" t="s">
        <v>88</v>
      </c>
      <c r="I28" s="50" t="s">
        <v>87</v>
      </c>
      <c r="J28" s="50" t="s">
        <v>87</v>
      </c>
      <c r="K28" s="6"/>
    </row>
    <row r="29" spans="1:11">
      <c r="A29" s="6" t="s">
        <v>371</v>
      </c>
      <c r="B29" s="6" t="s">
        <v>346</v>
      </c>
      <c r="C29" s="6" t="s">
        <v>451</v>
      </c>
      <c r="D29" s="143">
        <v>45138</v>
      </c>
      <c r="E29" s="144" t="s">
        <v>167</v>
      </c>
      <c r="F29" s="6">
        <v>517.35</v>
      </c>
      <c r="G29" s="6"/>
      <c r="H29" s="6" t="s">
        <v>88</v>
      </c>
      <c r="I29" s="50" t="s">
        <v>87</v>
      </c>
      <c r="J29" s="50" t="s">
        <v>87</v>
      </c>
      <c r="K29" s="6"/>
    </row>
    <row r="30" spans="1:11">
      <c r="A30" s="6" t="s">
        <v>372</v>
      </c>
      <c r="B30" s="6" t="s">
        <v>347</v>
      </c>
      <c r="C30" s="6" t="s">
        <v>165</v>
      </c>
      <c r="D30" s="143">
        <v>44613</v>
      </c>
      <c r="E30" s="144" t="s">
        <v>167</v>
      </c>
      <c r="F30" s="6">
        <v>68.95</v>
      </c>
      <c r="G30" s="6"/>
      <c r="H30" s="6" t="s">
        <v>88</v>
      </c>
      <c r="I30" s="50" t="s">
        <v>87</v>
      </c>
      <c r="J30" s="50" t="s">
        <v>87</v>
      </c>
      <c r="K30" s="6"/>
    </row>
    <row r="31" spans="1:11">
      <c r="A31" s="6" t="s">
        <v>373</v>
      </c>
      <c r="B31" s="6" t="s">
        <v>348</v>
      </c>
      <c r="C31" s="6" t="s">
        <v>376</v>
      </c>
      <c r="D31" s="143">
        <v>45077</v>
      </c>
      <c r="E31" s="144" t="s">
        <v>167</v>
      </c>
      <c r="F31" s="6">
        <v>206</v>
      </c>
      <c r="G31" s="6"/>
      <c r="H31" s="6" t="s">
        <v>88</v>
      </c>
      <c r="I31" s="50" t="s">
        <v>87</v>
      </c>
      <c r="J31" s="50" t="s">
        <v>87</v>
      </c>
      <c r="K31" s="6"/>
    </row>
    <row r="32" spans="1:11">
      <c r="A32" s="6" t="s">
        <v>374</v>
      </c>
      <c r="B32" s="6" t="s">
        <v>349</v>
      </c>
      <c r="C32" s="6" t="s">
        <v>375</v>
      </c>
      <c r="D32" s="143">
        <v>45291</v>
      </c>
      <c r="E32" s="144" t="s">
        <v>167</v>
      </c>
      <c r="F32" s="6">
        <v>258.39999999999998</v>
      </c>
      <c r="G32" s="6"/>
      <c r="H32" s="6" t="s">
        <v>88</v>
      </c>
      <c r="I32" s="50" t="s">
        <v>87</v>
      </c>
      <c r="J32" s="50" t="s">
        <v>87</v>
      </c>
      <c r="K32" s="6"/>
    </row>
    <row r="33" spans="1:11">
      <c r="A33" s="6" t="s">
        <v>382</v>
      </c>
      <c r="B33" s="6" t="s">
        <v>377</v>
      </c>
      <c r="C33" s="6" t="s">
        <v>170</v>
      </c>
      <c r="D33" s="143">
        <v>44900</v>
      </c>
      <c r="E33" s="144" t="s">
        <v>169</v>
      </c>
      <c r="F33" s="6">
        <v>51.63</v>
      </c>
      <c r="G33" s="6"/>
      <c r="H33" s="6" t="s">
        <v>88</v>
      </c>
      <c r="I33" s="50" t="s">
        <v>87</v>
      </c>
      <c r="J33" s="50" t="s">
        <v>87</v>
      </c>
      <c r="K33" s="6"/>
    </row>
    <row r="34" spans="1:11">
      <c r="A34" s="6" t="s">
        <v>383</v>
      </c>
      <c r="B34" s="6" t="s">
        <v>378</v>
      </c>
      <c r="C34" s="6" t="s">
        <v>165</v>
      </c>
      <c r="D34" s="143">
        <v>44882</v>
      </c>
      <c r="E34" s="144" t="s">
        <v>169</v>
      </c>
      <c r="F34" s="6">
        <v>51.63</v>
      </c>
      <c r="G34" s="6"/>
      <c r="H34" s="6" t="s">
        <v>88</v>
      </c>
      <c r="I34" s="50" t="s">
        <v>87</v>
      </c>
      <c r="J34" s="50" t="s">
        <v>87</v>
      </c>
      <c r="K34" s="6"/>
    </row>
    <row r="35" spans="1:11">
      <c r="A35" s="145" t="s">
        <v>384</v>
      </c>
      <c r="B35" s="6" t="s">
        <v>379</v>
      </c>
      <c r="C35" s="6" t="s">
        <v>452</v>
      </c>
      <c r="D35" s="143">
        <v>44772</v>
      </c>
      <c r="E35" s="144" t="s">
        <v>169</v>
      </c>
      <c r="F35" s="6">
        <v>30.2</v>
      </c>
      <c r="G35" s="6"/>
      <c r="H35" s="6" t="s">
        <v>88</v>
      </c>
      <c r="I35" s="50" t="s">
        <v>87</v>
      </c>
      <c r="J35" s="50" t="s">
        <v>87</v>
      </c>
      <c r="K35" s="6"/>
    </row>
    <row r="36" spans="1:11">
      <c r="A36" s="145" t="s">
        <v>385</v>
      </c>
      <c r="B36" s="6" t="s">
        <v>453</v>
      </c>
      <c r="C36" s="6" t="s">
        <v>436</v>
      </c>
      <c r="D36" s="143">
        <v>44774</v>
      </c>
      <c r="E36" s="144" t="s">
        <v>169</v>
      </c>
      <c r="F36" s="6">
        <v>127</v>
      </c>
      <c r="G36" s="6"/>
      <c r="H36" s="6" t="s">
        <v>88</v>
      </c>
      <c r="I36" s="50" t="s">
        <v>87</v>
      </c>
      <c r="J36" s="50" t="s">
        <v>87</v>
      </c>
      <c r="K36" s="6"/>
    </row>
    <row r="37" spans="1:11" ht="15.75">
      <c r="A37" s="146" t="s">
        <v>386</v>
      </c>
      <c r="B37" s="147" t="s">
        <v>454</v>
      </c>
      <c r="C37" s="6" t="s">
        <v>161</v>
      </c>
      <c r="D37" s="143">
        <v>44711</v>
      </c>
      <c r="E37" s="144" t="s">
        <v>169</v>
      </c>
      <c r="F37" s="6">
        <v>51.9</v>
      </c>
      <c r="G37" s="6"/>
      <c r="H37" s="6" t="s">
        <v>88</v>
      </c>
      <c r="I37" s="50" t="s">
        <v>87</v>
      </c>
      <c r="J37" s="50" t="s">
        <v>87</v>
      </c>
      <c r="K37" s="6"/>
    </row>
    <row r="38" spans="1:11" ht="15.75">
      <c r="A38" s="145" t="s">
        <v>387</v>
      </c>
      <c r="B38" s="147" t="s">
        <v>455</v>
      </c>
      <c r="C38" s="6" t="s">
        <v>161</v>
      </c>
      <c r="D38" s="143">
        <v>44711</v>
      </c>
      <c r="E38" s="144" t="s">
        <v>169</v>
      </c>
      <c r="F38" s="6">
        <v>51.9</v>
      </c>
      <c r="G38" s="6"/>
      <c r="H38" s="6" t="s">
        <v>88</v>
      </c>
      <c r="I38" s="50" t="s">
        <v>87</v>
      </c>
      <c r="J38" s="50" t="s">
        <v>87</v>
      </c>
      <c r="K38" s="6"/>
    </row>
    <row r="39" spans="1:11" ht="15.75">
      <c r="A39" s="145" t="s">
        <v>388</v>
      </c>
      <c r="B39" s="147" t="s">
        <v>456</v>
      </c>
      <c r="C39" s="6" t="s">
        <v>121</v>
      </c>
      <c r="D39" s="143">
        <v>44768</v>
      </c>
      <c r="E39" s="144" t="s">
        <v>169</v>
      </c>
      <c r="F39" s="6">
        <v>50.6</v>
      </c>
      <c r="G39" s="59"/>
      <c r="H39" s="6" t="s">
        <v>88</v>
      </c>
      <c r="I39" s="50" t="s">
        <v>87</v>
      </c>
      <c r="J39" s="50" t="s">
        <v>87</v>
      </c>
      <c r="K39" s="59"/>
    </row>
    <row r="40" spans="1:11" ht="15.75">
      <c r="A40" s="145" t="s">
        <v>389</v>
      </c>
      <c r="B40" s="147" t="s">
        <v>457</v>
      </c>
      <c r="C40" s="6" t="s">
        <v>101</v>
      </c>
      <c r="D40" s="143">
        <v>44896</v>
      </c>
      <c r="E40" s="144" t="s">
        <v>169</v>
      </c>
      <c r="F40" s="6">
        <v>202.31</v>
      </c>
      <c r="G40" s="59"/>
      <c r="H40" s="6" t="s">
        <v>88</v>
      </c>
      <c r="I40" s="50" t="s">
        <v>87</v>
      </c>
      <c r="J40" s="50" t="s">
        <v>87</v>
      </c>
      <c r="K40" s="59"/>
    </row>
    <row r="41" spans="1:11" ht="15.75">
      <c r="A41" s="145" t="s">
        <v>390</v>
      </c>
      <c r="B41" s="147" t="s">
        <v>458</v>
      </c>
      <c r="C41" s="6" t="s">
        <v>446</v>
      </c>
      <c r="D41" s="143">
        <v>44697</v>
      </c>
      <c r="E41" s="144" t="s">
        <v>169</v>
      </c>
      <c r="F41" s="6">
        <v>51.5</v>
      </c>
      <c r="G41" s="59"/>
      <c r="H41" s="6" t="s">
        <v>88</v>
      </c>
      <c r="I41" s="50" t="s">
        <v>87</v>
      </c>
      <c r="J41" s="50" t="s">
        <v>87</v>
      </c>
      <c r="K41" s="59"/>
    </row>
    <row r="42" spans="1:11" ht="15.75">
      <c r="A42" s="145" t="s">
        <v>391</v>
      </c>
      <c r="B42" s="147" t="s">
        <v>459</v>
      </c>
      <c r="C42" s="6" t="s">
        <v>166</v>
      </c>
      <c r="D42" s="143">
        <v>44896</v>
      </c>
      <c r="E42" s="144" t="s">
        <v>169</v>
      </c>
      <c r="F42" s="6">
        <v>80</v>
      </c>
      <c r="G42" s="59"/>
      <c r="H42" s="6" t="s">
        <v>88</v>
      </c>
      <c r="I42" s="50" t="s">
        <v>87</v>
      </c>
      <c r="J42" s="50" t="s">
        <v>87</v>
      </c>
      <c r="K42" s="59"/>
    </row>
    <row r="43" spans="1:11" ht="15.75">
      <c r="A43" s="145" t="s">
        <v>392</v>
      </c>
      <c r="B43" s="147" t="s">
        <v>460</v>
      </c>
      <c r="C43" s="6" t="s">
        <v>121</v>
      </c>
      <c r="D43" s="143">
        <v>44896</v>
      </c>
      <c r="E43" s="144" t="s">
        <v>169</v>
      </c>
      <c r="F43" s="6">
        <v>50.67</v>
      </c>
      <c r="G43" s="58"/>
      <c r="H43" s="6" t="s">
        <v>88</v>
      </c>
      <c r="I43" s="50" t="s">
        <v>87</v>
      </c>
      <c r="J43" s="50" t="s">
        <v>87</v>
      </c>
      <c r="K43" s="59"/>
    </row>
    <row r="44" spans="1:11" ht="15.75">
      <c r="A44" s="145" t="s">
        <v>393</v>
      </c>
      <c r="B44" s="147" t="s">
        <v>461</v>
      </c>
      <c r="C44" s="6" t="s">
        <v>101</v>
      </c>
      <c r="D44" s="143">
        <v>44896</v>
      </c>
      <c r="E44" s="144" t="s">
        <v>169</v>
      </c>
      <c r="F44" s="6">
        <v>176.85</v>
      </c>
      <c r="G44" s="58"/>
      <c r="H44" s="6" t="s">
        <v>88</v>
      </c>
      <c r="I44" s="50" t="s">
        <v>87</v>
      </c>
      <c r="J44" s="50" t="s">
        <v>87</v>
      </c>
      <c r="K44" s="59"/>
    </row>
    <row r="45" spans="1:11" ht="15.75">
      <c r="A45" s="145" t="s">
        <v>394</v>
      </c>
      <c r="B45" s="147" t="s">
        <v>462</v>
      </c>
      <c r="C45" s="6" t="s">
        <v>463</v>
      </c>
      <c r="D45" s="143">
        <v>44684</v>
      </c>
      <c r="E45" s="144" t="s">
        <v>169</v>
      </c>
      <c r="F45" s="6">
        <v>263.08</v>
      </c>
      <c r="G45" s="58"/>
      <c r="H45" s="6" t="s">
        <v>88</v>
      </c>
      <c r="I45" s="50" t="s">
        <v>87</v>
      </c>
      <c r="J45" s="50" t="s">
        <v>87</v>
      </c>
      <c r="K45" s="59"/>
    </row>
    <row r="46" spans="1:11" ht="15.75">
      <c r="A46" s="145" t="s">
        <v>395</v>
      </c>
      <c r="B46" s="147" t="s">
        <v>464</v>
      </c>
      <c r="C46" s="6" t="s">
        <v>171</v>
      </c>
      <c r="D46" s="143">
        <v>44712</v>
      </c>
      <c r="E46" s="144" t="s">
        <v>169</v>
      </c>
      <c r="F46" s="6">
        <v>51.06</v>
      </c>
      <c r="G46" s="58"/>
      <c r="H46" s="6" t="s">
        <v>88</v>
      </c>
      <c r="I46" s="50" t="s">
        <v>87</v>
      </c>
      <c r="J46" s="50" t="s">
        <v>87</v>
      </c>
      <c r="K46" s="59"/>
    </row>
    <row r="47" spans="1:11" ht="15.75">
      <c r="A47" s="145" t="s">
        <v>396</v>
      </c>
      <c r="B47" s="147" t="s">
        <v>465</v>
      </c>
      <c r="C47" s="6" t="s">
        <v>466</v>
      </c>
      <c r="D47" s="143">
        <v>44713</v>
      </c>
      <c r="E47" s="144" t="s">
        <v>169</v>
      </c>
      <c r="F47" s="6">
        <v>51.06</v>
      </c>
      <c r="G47" s="58"/>
      <c r="H47" s="6" t="s">
        <v>88</v>
      </c>
      <c r="I47" s="50" t="s">
        <v>87</v>
      </c>
      <c r="J47" s="50" t="s">
        <v>87</v>
      </c>
      <c r="K47" s="59"/>
    </row>
    <row r="48" spans="1:11" ht="15.75">
      <c r="A48" s="145" t="s">
        <v>397</v>
      </c>
      <c r="B48" s="147" t="s">
        <v>467</v>
      </c>
      <c r="C48" s="6" t="s">
        <v>172</v>
      </c>
      <c r="D48" s="143">
        <v>44701</v>
      </c>
      <c r="E48" s="144" t="s">
        <v>169</v>
      </c>
      <c r="F48" s="6">
        <v>121.83</v>
      </c>
      <c r="G48" s="58"/>
      <c r="H48" s="6" t="s">
        <v>88</v>
      </c>
      <c r="I48" s="50" t="s">
        <v>87</v>
      </c>
      <c r="J48" s="50" t="s">
        <v>87</v>
      </c>
      <c r="K48" s="59"/>
    </row>
    <row r="49" spans="1:11" ht="15.75">
      <c r="A49" s="145" t="s">
        <v>398</v>
      </c>
      <c r="B49" s="147" t="s">
        <v>468</v>
      </c>
      <c r="C49" s="6" t="s">
        <v>163</v>
      </c>
      <c r="D49" s="143">
        <v>44657</v>
      </c>
      <c r="E49" s="144" t="s">
        <v>169</v>
      </c>
      <c r="F49" s="6">
        <v>71.45</v>
      </c>
      <c r="G49" s="58"/>
      <c r="H49" s="6" t="s">
        <v>88</v>
      </c>
      <c r="I49" s="50" t="s">
        <v>87</v>
      </c>
      <c r="J49" s="50" t="s">
        <v>87</v>
      </c>
      <c r="K49" s="59"/>
    </row>
    <row r="50" spans="1:11" ht="15.75">
      <c r="A50" s="145" t="s">
        <v>399</v>
      </c>
      <c r="B50" s="147" t="s">
        <v>380</v>
      </c>
      <c r="C50" s="6" t="s">
        <v>375</v>
      </c>
      <c r="D50" s="143">
        <v>44926</v>
      </c>
      <c r="E50" s="144" t="s">
        <v>169</v>
      </c>
      <c r="F50" s="6">
        <v>121.4</v>
      </c>
      <c r="G50" s="58"/>
      <c r="H50" s="6" t="s">
        <v>88</v>
      </c>
      <c r="I50" s="50" t="s">
        <v>87</v>
      </c>
      <c r="J50" s="50" t="s">
        <v>87</v>
      </c>
      <c r="K50" s="59"/>
    </row>
    <row r="51" spans="1:11" ht="15.75">
      <c r="A51" s="145" t="s">
        <v>400</v>
      </c>
      <c r="B51" s="147" t="s">
        <v>381</v>
      </c>
      <c r="C51" s="6" t="s">
        <v>375</v>
      </c>
      <c r="D51" s="143">
        <v>44926</v>
      </c>
      <c r="E51" s="144" t="s">
        <v>169</v>
      </c>
      <c r="F51" s="6">
        <v>100.8</v>
      </c>
      <c r="G51" s="58"/>
      <c r="H51" s="6" t="s">
        <v>88</v>
      </c>
      <c r="I51" s="50" t="s">
        <v>87</v>
      </c>
      <c r="J51" s="50" t="s">
        <v>87</v>
      </c>
      <c r="K51" s="59"/>
    </row>
    <row r="52" spans="1:11" ht="15.75">
      <c r="A52" s="145" t="s">
        <v>402</v>
      </c>
      <c r="B52" s="147" t="s">
        <v>469</v>
      </c>
      <c r="C52" s="6" t="s">
        <v>122</v>
      </c>
      <c r="D52" s="143">
        <v>44733</v>
      </c>
      <c r="E52" s="144" t="s">
        <v>168</v>
      </c>
      <c r="F52" s="6">
        <v>268.2</v>
      </c>
      <c r="G52" s="58"/>
      <c r="H52" s="6" t="s">
        <v>88</v>
      </c>
      <c r="I52" s="50" t="s">
        <v>87</v>
      </c>
      <c r="J52" s="50" t="s">
        <v>87</v>
      </c>
      <c r="K52" s="59"/>
    </row>
    <row r="53" spans="1:11" ht="15.75">
      <c r="A53" s="145" t="s">
        <v>403</v>
      </c>
      <c r="B53" s="147" t="s">
        <v>470</v>
      </c>
      <c r="C53" s="6" t="s">
        <v>163</v>
      </c>
      <c r="D53" s="143">
        <v>44671</v>
      </c>
      <c r="E53" s="144" t="s">
        <v>168</v>
      </c>
      <c r="F53" s="6">
        <v>128.69999999999999</v>
      </c>
      <c r="G53" s="58"/>
      <c r="H53" s="6" t="s">
        <v>88</v>
      </c>
      <c r="I53" s="50" t="s">
        <v>87</v>
      </c>
      <c r="J53" s="50" t="s">
        <v>87</v>
      </c>
      <c r="K53" s="59"/>
    </row>
    <row r="54" spans="1:11" ht="15.75">
      <c r="A54" s="145" t="s">
        <v>404</v>
      </c>
      <c r="B54" s="147" t="s">
        <v>471</v>
      </c>
      <c r="C54" s="6" t="s">
        <v>123</v>
      </c>
      <c r="D54" s="143">
        <v>44610</v>
      </c>
      <c r="E54" s="144" t="s">
        <v>168</v>
      </c>
      <c r="F54" s="6">
        <v>373.2</v>
      </c>
      <c r="G54" s="58"/>
      <c r="H54" s="6" t="s">
        <v>88</v>
      </c>
      <c r="I54" s="50" t="s">
        <v>87</v>
      </c>
      <c r="J54" s="50" t="s">
        <v>87</v>
      </c>
      <c r="K54" s="59"/>
    </row>
    <row r="55" spans="1:11" ht="15.75">
      <c r="A55" s="145" t="s">
        <v>405</v>
      </c>
      <c r="B55" s="147" t="s">
        <v>472</v>
      </c>
      <c r="C55" s="6" t="s">
        <v>123</v>
      </c>
      <c r="D55" s="143">
        <v>44610</v>
      </c>
      <c r="E55" s="144" t="s">
        <v>168</v>
      </c>
      <c r="F55" s="6">
        <v>118.8</v>
      </c>
      <c r="G55" s="58"/>
      <c r="H55" s="6" t="s">
        <v>88</v>
      </c>
      <c r="I55" s="50" t="s">
        <v>87</v>
      </c>
      <c r="J55" s="50" t="s">
        <v>87</v>
      </c>
      <c r="K55" s="59"/>
    </row>
    <row r="56" spans="1:11" ht="15.75">
      <c r="A56" s="145" t="s">
        <v>406</v>
      </c>
      <c r="B56" s="147" t="s">
        <v>401</v>
      </c>
      <c r="C56" s="6" t="s">
        <v>375</v>
      </c>
      <c r="D56" s="143">
        <v>44926</v>
      </c>
      <c r="E56" s="144" t="s">
        <v>168</v>
      </c>
      <c r="F56" s="6">
        <v>350</v>
      </c>
      <c r="G56" s="58"/>
      <c r="H56" s="6" t="s">
        <v>88</v>
      </c>
      <c r="I56" s="50" t="s">
        <v>87</v>
      </c>
      <c r="J56" s="50" t="s">
        <v>87</v>
      </c>
      <c r="K56" s="59"/>
    </row>
    <row r="57" spans="1:11" ht="15.75">
      <c r="A57" s="145" t="s">
        <v>407</v>
      </c>
      <c r="B57" s="147" t="s">
        <v>473</v>
      </c>
      <c r="C57" s="6" t="s">
        <v>119</v>
      </c>
      <c r="D57" s="143">
        <v>44866</v>
      </c>
      <c r="E57" s="144" t="s">
        <v>72</v>
      </c>
      <c r="F57" s="6">
        <v>78</v>
      </c>
      <c r="G57" s="58"/>
      <c r="H57" s="6" t="s">
        <v>88</v>
      </c>
      <c r="I57" s="50" t="s">
        <v>87</v>
      </c>
      <c r="J57" s="50" t="s">
        <v>87</v>
      </c>
      <c r="K57" s="59"/>
    </row>
    <row r="58" spans="1:11" ht="15.75">
      <c r="A58" s="145" t="s">
        <v>408</v>
      </c>
      <c r="B58" s="147" t="s">
        <v>474</v>
      </c>
      <c r="C58" s="6" t="s">
        <v>121</v>
      </c>
      <c r="D58" s="143">
        <v>44737</v>
      </c>
      <c r="E58" s="144" t="s">
        <v>72</v>
      </c>
      <c r="F58" s="6">
        <v>306</v>
      </c>
      <c r="G58" s="58"/>
      <c r="H58" s="6" t="s">
        <v>88</v>
      </c>
      <c r="I58" s="50" t="s">
        <v>87</v>
      </c>
      <c r="J58" s="50" t="s">
        <v>87</v>
      </c>
      <c r="K58" s="59"/>
    </row>
    <row r="59" spans="1:11">
      <c r="A59" s="145" t="s">
        <v>409</v>
      </c>
      <c r="B59" s="6" t="s">
        <v>475</v>
      </c>
      <c r="C59" s="6" t="s">
        <v>159</v>
      </c>
      <c r="D59" s="143">
        <v>44640</v>
      </c>
      <c r="E59" s="144" t="s">
        <v>72</v>
      </c>
      <c r="F59" s="6">
        <v>408</v>
      </c>
      <c r="G59" s="58"/>
      <c r="H59" s="6" t="s">
        <v>88</v>
      </c>
      <c r="I59" s="50" t="s">
        <v>87</v>
      </c>
      <c r="J59" s="50" t="s">
        <v>87</v>
      </c>
      <c r="K59" s="59"/>
    </row>
    <row r="60" spans="1:11">
      <c r="A60" s="6" t="s">
        <v>481</v>
      </c>
      <c r="B60" s="6" t="s">
        <v>482</v>
      </c>
      <c r="C60" s="6" t="s">
        <v>164</v>
      </c>
      <c r="D60" s="143">
        <v>44652</v>
      </c>
      <c r="E60" s="6" t="s">
        <v>72</v>
      </c>
      <c r="F60" s="6">
        <v>240</v>
      </c>
      <c r="G60" s="6"/>
      <c r="H60" s="6" t="s">
        <v>88</v>
      </c>
      <c r="I60" s="50" t="s">
        <v>87</v>
      </c>
      <c r="J60" s="50" t="s">
        <v>87</v>
      </c>
      <c r="K60" s="6"/>
    </row>
    <row r="61" spans="1:11">
      <c r="A61" s="145" t="s">
        <v>411</v>
      </c>
      <c r="B61" s="6" t="s">
        <v>476</v>
      </c>
      <c r="C61" s="6" t="s">
        <v>418</v>
      </c>
      <c r="D61" s="143">
        <v>44620</v>
      </c>
      <c r="E61" s="144" t="s">
        <v>168</v>
      </c>
      <c r="F61" s="6">
        <v>44</v>
      </c>
      <c r="G61" s="58"/>
      <c r="H61" s="6" t="s">
        <v>88</v>
      </c>
      <c r="I61" s="50" t="s">
        <v>87</v>
      </c>
      <c r="J61" s="50" t="s">
        <v>87</v>
      </c>
      <c r="K61" s="59" t="s">
        <v>417</v>
      </c>
    </row>
    <row r="62" spans="1:11">
      <c r="A62" s="144" t="s">
        <v>412</v>
      </c>
      <c r="B62" s="144" t="s">
        <v>477</v>
      </c>
      <c r="C62" s="144" t="s">
        <v>418</v>
      </c>
      <c r="D62" s="143">
        <v>44620</v>
      </c>
      <c r="E62" s="144" t="s">
        <v>168</v>
      </c>
      <c r="F62" s="6">
        <v>44</v>
      </c>
      <c r="G62" s="58"/>
      <c r="H62" s="6" t="s">
        <v>88</v>
      </c>
      <c r="I62" s="50" t="s">
        <v>87</v>
      </c>
      <c r="J62" s="50" t="s">
        <v>87</v>
      </c>
      <c r="K62" s="59" t="s">
        <v>417</v>
      </c>
    </row>
    <row r="63" spans="1:11">
      <c r="A63" s="144" t="s">
        <v>413</v>
      </c>
      <c r="B63" s="144" t="s">
        <v>478</v>
      </c>
      <c r="C63" s="144" t="s">
        <v>120</v>
      </c>
      <c r="D63" s="143">
        <v>44620</v>
      </c>
      <c r="E63" s="144" t="s">
        <v>168</v>
      </c>
      <c r="F63" s="6">
        <v>32</v>
      </c>
      <c r="G63" s="58"/>
      <c r="H63" s="6" t="s">
        <v>88</v>
      </c>
      <c r="I63" s="50" t="s">
        <v>87</v>
      </c>
      <c r="J63" s="50" t="s">
        <v>87</v>
      </c>
      <c r="K63" s="59" t="s">
        <v>417</v>
      </c>
    </row>
    <row r="64" spans="1:11">
      <c r="A64" s="144" t="s">
        <v>414</v>
      </c>
      <c r="B64" s="144" t="s">
        <v>479</v>
      </c>
      <c r="C64" s="144" t="s">
        <v>166</v>
      </c>
      <c r="D64" s="143">
        <v>44681</v>
      </c>
      <c r="E64" s="144" t="s">
        <v>72</v>
      </c>
      <c r="F64" s="6">
        <v>21</v>
      </c>
      <c r="G64" s="58"/>
      <c r="H64" s="6" t="s">
        <v>88</v>
      </c>
      <c r="I64" s="50" t="s">
        <v>87</v>
      </c>
      <c r="J64" s="50" t="s">
        <v>87</v>
      </c>
      <c r="K64" s="59" t="s">
        <v>417</v>
      </c>
    </row>
    <row r="65" spans="1:11">
      <c r="A65" s="144" t="s">
        <v>415</v>
      </c>
      <c r="B65" s="144" t="s">
        <v>480</v>
      </c>
      <c r="C65" s="144" t="s">
        <v>419</v>
      </c>
      <c r="D65" s="143">
        <v>44727</v>
      </c>
      <c r="E65" s="144" t="s">
        <v>72</v>
      </c>
      <c r="F65" s="6">
        <v>67</v>
      </c>
      <c r="G65" s="58"/>
      <c r="H65" s="6" t="s">
        <v>88</v>
      </c>
      <c r="I65" s="50" t="s">
        <v>87</v>
      </c>
      <c r="J65" s="50" t="s">
        <v>87</v>
      </c>
      <c r="K65" s="59" t="s">
        <v>417</v>
      </c>
    </row>
    <row r="66" spans="1:11">
      <c r="A66" s="6" t="s">
        <v>416</v>
      </c>
      <c r="B66" s="6" t="s">
        <v>410</v>
      </c>
      <c r="C66" s="146" t="s">
        <v>420</v>
      </c>
      <c r="D66" s="148">
        <v>44198</v>
      </c>
      <c r="E66" s="144" t="s">
        <v>72</v>
      </c>
      <c r="F66" s="6">
        <v>13</v>
      </c>
      <c r="G66" s="58"/>
      <c r="H66" s="6" t="s">
        <v>88</v>
      </c>
      <c r="I66" s="50" t="s">
        <v>87</v>
      </c>
      <c r="J66" s="50" t="s">
        <v>87</v>
      </c>
      <c r="K66" s="59" t="s">
        <v>417</v>
      </c>
    </row>
    <row r="67" spans="1:11">
      <c r="A67" s="142"/>
      <c r="B67" s="142"/>
      <c r="C67" s="141"/>
    </row>
    <row r="68" spans="1:11">
      <c r="A68" s="14"/>
    </row>
    <row r="69" spans="1:11">
      <c r="A69" s="46" t="s">
        <v>154</v>
      </c>
    </row>
    <row r="70" spans="1:11">
      <c r="A70" s="49" t="s">
        <v>142</v>
      </c>
      <c r="B70" s="49" t="s">
        <v>46</v>
      </c>
      <c r="C70" s="49" t="s">
        <v>49</v>
      </c>
      <c r="D70" s="49" t="s">
        <v>47</v>
      </c>
      <c r="E70" s="49" t="s">
        <v>143</v>
      </c>
      <c r="F70" s="36" t="s">
        <v>147</v>
      </c>
    </row>
    <row r="71" spans="1:11">
      <c r="A71" s="54" t="s">
        <v>144</v>
      </c>
      <c r="B71" s="54" t="s">
        <v>145</v>
      </c>
      <c r="C71" s="54" t="s">
        <v>20</v>
      </c>
      <c r="D71" s="54" t="s">
        <v>146</v>
      </c>
      <c r="E71" s="94">
        <v>43732.403287037036</v>
      </c>
      <c r="F71" s="57">
        <v>248</v>
      </c>
    </row>
    <row r="72" spans="1:11">
      <c r="A72" s="54" t="s">
        <v>148</v>
      </c>
      <c r="B72" s="54" t="s">
        <v>149</v>
      </c>
      <c r="C72" s="54" t="s">
        <v>20</v>
      </c>
      <c r="D72" s="54" t="s">
        <v>150</v>
      </c>
      <c r="E72" s="94">
        <v>43819.578136570002</v>
      </c>
      <c r="F72" s="57">
        <v>302.5</v>
      </c>
    </row>
    <row r="73" spans="1:11">
      <c r="A73" s="54" t="s">
        <v>175</v>
      </c>
      <c r="B73" s="54" t="s">
        <v>176</v>
      </c>
      <c r="C73" s="54" t="s">
        <v>19</v>
      </c>
      <c r="D73" s="54" t="s">
        <v>101</v>
      </c>
      <c r="E73" s="94">
        <v>44012.525416659999</v>
      </c>
      <c r="F73" s="57">
        <v>250</v>
      </c>
    </row>
    <row r="74" spans="1:11">
      <c r="A74" s="54" t="s">
        <v>177</v>
      </c>
      <c r="B74" s="54" t="s">
        <v>178</v>
      </c>
      <c r="C74" s="54" t="s">
        <v>19</v>
      </c>
      <c r="D74" s="54" t="s">
        <v>101</v>
      </c>
      <c r="E74" s="94">
        <v>43543.702847220004</v>
      </c>
      <c r="F74" s="57">
        <v>100</v>
      </c>
    </row>
    <row r="75" spans="1:11">
      <c r="A75" s="54" t="s">
        <v>179</v>
      </c>
      <c r="B75" s="54" t="s">
        <v>180</v>
      </c>
      <c r="C75" s="54" t="s">
        <v>19</v>
      </c>
      <c r="D75" s="54" t="s">
        <v>101</v>
      </c>
      <c r="E75" s="94">
        <v>43543.702708329998</v>
      </c>
      <c r="F75" s="57">
        <v>100</v>
      </c>
    </row>
    <row r="76" spans="1:11">
      <c r="A76" s="47"/>
      <c r="B76" s="47"/>
      <c r="C76" s="47"/>
      <c r="D76" s="47"/>
      <c r="E76" s="93"/>
      <c r="F76" s="92"/>
    </row>
    <row r="77" spans="1:11">
      <c r="A77" s="91"/>
      <c r="B77" s="91"/>
      <c r="C77" s="91"/>
      <c r="D77" s="91"/>
      <c r="E77" s="91"/>
      <c r="F77" s="91"/>
    </row>
    <row r="78" spans="1:11">
      <c r="A78" s="46" t="s">
        <v>155</v>
      </c>
    </row>
    <row r="79" spans="1:11">
      <c r="A79" s="49" t="s">
        <v>142</v>
      </c>
      <c r="B79" s="49" t="s">
        <v>46</v>
      </c>
      <c r="C79" s="49" t="s">
        <v>49</v>
      </c>
      <c r="D79" s="49" t="s">
        <v>47</v>
      </c>
      <c r="E79" s="49" t="s">
        <v>143</v>
      </c>
      <c r="F79" s="36" t="s">
        <v>147</v>
      </c>
    </row>
    <row r="80" spans="1:11">
      <c r="A80" s="54" t="s">
        <v>151</v>
      </c>
      <c r="B80" s="54" t="s">
        <v>152</v>
      </c>
      <c r="C80" s="54" t="s">
        <v>20</v>
      </c>
      <c r="D80" s="54" t="s">
        <v>153</v>
      </c>
      <c r="E80" s="94">
        <v>43964.712881940002</v>
      </c>
      <c r="F80" s="57">
        <v>280.89999999999998</v>
      </c>
      <c r="G80" s="41"/>
      <c r="H80" s="41"/>
      <c r="I80" s="41"/>
      <c r="J80" s="42"/>
    </row>
    <row r="81" spans="1:10">
      <c r="A81" s="54" t="s">
        <v>173</v>
      </c>
      <c r="B81" s="54" t="s">
        <v>174</v>
      </c>
      <c r="C81" s="54" t="s">
        <v>19</v>
      </c>
      <c r="D81" s="54" t="s">
        <v>171</v>
      </c>
      <c r="E81" s="94">
        <v>44273.55195601</v>
      </c>
      <c r="F81" s="57">
        <v>104.56</v>
      </c>
      <c r="G81" s="41"/>
      <c r="H81" s="41"/>
      <c r="I81" s="41"/>
      <c r="J81" s="42"/>
    </row>
    <row r="82" spans="1:10">
      <c r="A82" s="47"/>
      <c r="B82" s="47"/>
      <c r="C82" s="47"/>
      <c r="D82" s="47"/>
      <c r="E82" s="95"/>
      <c r="F82" s="92"/>
      <c r="G82" s="41"/>
      <c r="H82" s="41"/>
      <c r="I82" s="41"/>
      <c r="J82" s="42"/>
    </row>
    <row r="83" spans="1:10">
      <c r="A83" s="47"/>
      <c r="B83" s="47"/>
      <c r="C83" s="47"/>
      <c r="D83" s="47"/>
      <c r="E83" s="93"/>
      <c r="F83" s="92"/>
      <c r="G83" s="41"/>
      <c r="H83" s="41"/>
      <c r="I83" s="41"/>
      <c r="J83" s="42"/>
    </row>
    <row r="84" spans="1:10">
      <c r="A84" s="46" t="s">
        <v>125</v>
      </c>
    </row>
    <row r="85" spans="1:10">
      <c r="A85" s="49" t="s">
        <v>53</v>
      </c>
      <c r="B85" s="37" t="s">
        <v>54</v>
      </c>
      <c r="C85" s="37">
        <v>2024</v>
      </c>
      <c r="D85" s="37">
        <v>2027</v>
      </c>
      <c r="E85" s="37" t="s">
        <v>35</v>
      </c>
      <c r="F85"/>
      <c r="G85"/>
      <c r="H85"/>
      <c r="I85"/>
    </row>
    <row r="86" spans="1:10">
      <c r="A86" s="54" t="s">
        <v>232</v>
      </c>
      <c r="B86" s="55">
        <v>315</v>
      </c>
      <c r="C86" s="55" t="s">
        <v>87</v>
      </c>
      <c r="D86" s="55" t="s">
        <v>87</v>
      </c>
      <c r="E86" s="160" t="s">
        <v>113</v>
      </c>
    </row>
    <row r="87" spans="1:10">
      <c r="A87" s="54" t="s">
        <v>231</v>
      </c>
      <c r="B87" s="55">
        <v>420</v>
      </c>
      <c r="C87" s="55" t="s">
        <v>87</v>
      </c>
      <c r="D87" s="55" t="s">
        <v>87</v>
      </c>
      <c r="E87" s="160" t="s">
        <v>233</v>
      </c>
    </row>
    <row r="88" spans="1:10">
      <c r="A88" s="54" t="s">
        <v>115</v>
      </c>
      <c r="B88" s="55">
        <v>650</v>
      </c>
      <c r="C88" s="55" t="s">
        <v>87</v>
      </c>
      <c r="D88" s="55" t="s">
        <v>87</v>
      </c>
      <c r="E88" s="6" t="s">
        <v>112</v>
      </c>
    </row>
    <row r="89" spans="1:10">
      <c r="A89" s="54" t="s">
        <v>117</v>
      </c>
      <c r="B89" s="55">
        <v>80.3</v>
      </c>
      <c r="C89" s="55" t="s">
        <v>87</v>
      </c>
      <c r="D89" s="55" t="s">
        <v>87</v>
      </c>
      <c r="E89" s="6" t="s">
        <v>114</v>
      </c>
    </row>
    <row r="90" spans="1:10">
      <c r="A90" s="54" t="s">
        <v>129</v>
      </c>
      <c r="B90" s="55">
        <v>35</v>
      </c>
      <c r="C90" s="55" t="s">
        <v>87</v>
      </c>
      <c r="D90" s="55" t="s">
        <v>87</v>
      </c>
      <c r="E90" s="160" t="s">
        <v>134</v>
      </c>
    </row>
    <row r="91" spans="1:10">
      <c r="A91" s="54" t="s">
        <v>242</v>
      </c>
      <c r="B91" s="55">
        <v>280</v>
      </c>
      <c r="C91" s="55" t="s">
        <v>87</v>
      </c>
      <c r="D91" s="55" t="s">
        <v>87</v>
      </c>
      <c r="E91" s="160" t="s">
        <v>243</v>
      </c>
    </row>
    <row r="92" spans="1:10">
      <c r="A92" s="161" t="s">
        <v>182</v>
      </c>
      <c r="B92" s="55">
        <v>22</v>
      </c>
      <c r="C92" s="55" t="s">
        <v>87</v>
      </c>
      <c r="D92" s="55" t="s">
        <v>87</v>
      </c>
      <c r="E92" s="162" t="s">
        <v>183</v>
      </c>
    </row>
    <row r="93" spans="1:10">
      <c r="A93" s="161" t="s">
        <v>235</v>
      </c>
      <c r="B93" s="55">
        <v>63</v>
      </c>
      <c r="C93" s="55" t="s">
        <v>87</v>
      </c>
      <c r="D93" s="55" t="s">
        <v>87</v>
      </c>
      <c r="E93" s="162" t="s">
        <v>187</v>
      </c>
    </row>
    <row r="94" spans="1:10">
      <c r="A94" s="161" t="s">
        <v>234</v>
      </c>
      <c r="B94" s="163">
        <v>150</v>
      </c>
      <c r="C94" s="163" t="s">
        <v>87</v>
      </c>
      <c r="D94" s="163" t="s">
        <v>87</v>
      </c>
      <c r="E94" s="6" t="s">
        <v>192</v>
      </c>
    </row>
    <row r="95" spans="1:10">
      <c r="A95" s="161" t="s">
        <v>236</v>
      </c>
      <c r="B95" s="55">
        <v>1</v>
      </c>
      <c r="C95" s="55" t="s">
        <v>87</v>
      </c>
      <c r="D95" s="55" t="s">
        <v>87</v>
      </c>
      <c r="E95" s="160" t="s">
        <v>238</v>
      </c>
    </row>
    <row r="96" spans="1:10">
      <c r="A96" s="161" t="s">
        <v>237</v>
      </c>
      <c r="B96" s="55">
        <v>859</v>
      </c>
      <c r="C96" s="55"/>
      <c r="D96" s="55" t="s">
        <v>87</v>
      </c>
      <c r="E96" s="164" t="s">
        <v>241</v>
      </c>
    </row>
    <row r="97" spans="1:9">
      <c r="A97" s="6" t="s">
        <v>239</v>
      </c>
      <c r="B97" s="139">
        <v>420</v>
      </c>
      <c r="C97" s="55"/>
      <c r="D97" s="55" t="s">
        <v>87</v>
      </c>
      <c r="E97" s="164" t="s">
        <v>241</v>
      </c>
    </row>
    <row r="98" spans="1:9">
      <c r="A98" s="6" t="s">
        <v>240</v>
      </c>
      <c r="B98" s="139">
        <v>655</v>
      </c>
      <c r="C98" s="55"/>
      <c r="D98" s="55" t="s">
        <v>87</v>
      </c>
      <c r="E98" s="164" t="s">
        <v>241</v>
      </c>
    </row>
    <row r="99" spans="1:9">
      <c r="A99" s="96"/>
      <c r="B99" s="43"/>
      <c r="C99" s="43"/>
      <c r="D99" s="43"/>
    </row>
    <row r="100" spans="1:9">
      <c r="A100" s="129"/>
      <c r="B100" s="43"/>
      <c r="C100" s="43"/>
      <c r="D100" s="43"/>
    </row>
    <row r="101" spans="1:9">
      <c r="A101" s="48" t="s">
        <v>126</v>
      </c>
      <c r="B101" s="16"/>
      <c r="C101" s="10"/>
      <c r="D101" s="10"/>
    </row>
    <row r="102" spans="1:9">
      <c r="A102" s="49" t="s">
        <v>53</v>
      </c>
      <c r="B102" s="37" t="s">
        <v>54</v>
      </c>
      <c r="C102" s="37">
        <v>2024</v>
      </c>
      <c r="D102" s="37">
        <v>2027</v>
      </c>
      <c r="E102" s="37" t="s">
        <v>35</v>
      </c>
      <c r="F102"/>
      <c r="G102"/>
      <c r="H102"/>
      <c r="I102"/>
    </row>
    <row r="103" spans="1:9">
      <c r="A103" s="54" t="s">
        <v>128</v>
      </c>
      <c r="B103" s="55">
        <v>840</v>
      </c>
      <c r="C103" s="55" t="s">
        <v>87</v>
      </c>
      <c r="D103" s="55" t="s">
        <v>87</v>
      </c>
      <c r="E103" s="160" t="s">
        <v>135</v>
      </c>
    </row>
    <row r="104" spans="1:9">
      <c r="A104" s="161" t="s">
        <v>157</v>
      </c>
      <c r="B104" s="165">
        <v>470</v>
      </c>
      <c r="C104" s="55" t="s">
        <v>87</v>
      </c>
      <c r="D104" s="55" t="s">
        <v>87</v>
      </c>
      <c r="E104" s="162" t="s">
        <v>158</v>
      </c>
    </row>
    <row r="105" spans="1:9">
      <c r="A105" s="54" t="s">
        <v>181</v>
      </c>
      <c r="B105" s="55">
        <v>71</v>
      </c>
      <c r="C105" s="55" t="s">
        <v>87</v>
      </c>
      <c r="D105" s="55" t="s">
        <v>87</v>
      </c>
      <c r="E105" s="162" t="s">
        <v>184</v>
      </c>
    </row>
    <row r="106" spans="1:9">
      <c r="A106" s="161" t="s">
        <v>186</v>
      </c>
      <c r="B106" s="55">
        <v>32</v>
      </c>
      <c r="C106" s="55" t="s">
        <v>87</v>
      </c>
      <c r="D106" s="55" t="s">
        <v>87</v>
      </c>
      <c r="E106" s="160" t="s">
        <v>135</v>
      </c>
    </row>
    <row r="107" spans="1:9">
      <c r="A107" s="166" t="s">
        <v>229</v>
      </c>
      <c r="B107" s="55">
        <v>78</v>
      </c>
      <c r="C107" s="55" t="s">
        <v>87</v>
      </c>
      <c r="D107" s="55" t="s">
        <v>87</v>
      </c>
      <c r="E107" s="160" t="s">
        <v>230</v>
      </c>
    </row>
  </sheetData>
  <autoFilter ref="A7:K66" xr:uid="{00000000-0009-0000-0000-000005000000}"/>
  <hyperlinks>
    <hyperlink ref="C1" location="Index!A1" display="Back" xr:uid="{00000000-0004-0000-0500-000000000000}"/>
  </hyperlinks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"/>
  <sheetViews>
    <sheetView workbookViewId="0">
      <selection activeCell="A17" sqref="A17:F18"/>
    </sheetView>
  </sheetViews>
  <sheetFormatPr defaultColWidth="9.140625" defaultRowHeight="15"/>
  <cols>
    <col min="1" max="1" width="30.140625" style="14" bestFit="1" customWidth="1"/>
    <col min="2" max="2" width="23.5703125" style="14" bestFit="1" customWidth="1"/>
    <col min="3" max="7" width="9.140625" style="14"/>
    <col min="8" max="8" width="9.5703125" style="14" customWidth="1"/>
    <col min="9" max="16384" width="9.140625" style="14"/>
  </cols>
  <sheetData>
    <row r="1" spans="1:8">
      <c r="A1" s="14" t="s">
        <v>16</v>
      </c>
      <c r="B1" s="72">
        <v>44853</v>
      </c>
      <c r="C1" s="67" t="s">
        <v>17</v>
      </c>
    </row>
    <row r="2" spans="1:8">
      <c r="A2" s="14" t="s">
        <v>18</v>
      </c>
      <c r="B2" s="15" t="s">
        <v>193</v>
      </c>
    </row>
    <row r="3" spans="1:8">
      <c r="B3" s="15"/>
    </row>
    <row r="5" spans="1:8" ht="18.75">
      <c r="A5" s="201" t="s">
        <v>19</v>
      </c>
      <c r="B5" s="201"/>
      <c r="C5" s="201"/>
      <c r="D5" s="201"/>
      <c r="E5" s="201"/>
      <c r="F5" s="201"/>
    </row>
    <row r="6" spans="1:8" ht="15" customHeight="1">
      <c r="A6" s="202" t="s">
        <v>141</v>
      </c>
      <c r="B6" s="202"/>
      <c r="C6" s="202"/>
      <c r="D6" s="202"/>
      <c r="E6" s="202"/>
      <c r="F6" s="202"/>
    </row>
    <row r="7" spans="1:8">
      <c r="A7" s="14" t="s">
        <v>136</v>
      </c>
    </row>
    <row r="8" spans="1:8">
      <c r="A8" s="14" t="s">
        <v>91</v>
      </c>
      <c r="B8" s="14">
        <v>2013</v>
      </c>
    </row>
    <row r="9" spans="1:8">
      <c r="A9" s="53"/>
      <c r="B9" s="53"/>
      <c r="C9" s="53"/>
      <c r="D9" s="53"/>
      <c r="E9" s="53"/>
      <c r="F9" s="53"/>
      <c r="G9" s="4"/>
      <c r="H9" s="4"/>
    </row>
    <row r="10" spans="1:8">
      <c r="A10" s="44"/>
      <c r="B10" s="44"/>
      <c r="C10" s="44"/>
    </row>
    <row r="11" spans="1:8" ht="18.75">
      <c r="A11" s="201" t="s">
        <v>20</v>
      </c>
      <c r="B11" s="201"/>
      <c r="C11" s="201"/>
      <c r="D11" s="201"/>
      <c r="E11" s="201"/>
      <c r="F11" s="201"/>
    </row>
    <row r="12" spans="1:8" ht="15" customHeight="1">
      <c r="A12" s="202" t="s">
        <v>141</v>
      </c>
      <c r="B12" s="202"/>
      <c r="C12" s="202"/>
      <c r="D12" s="202"/>
      <c r="E12" s="202"/>
      <c r="F12" s="202"/>
    </row>
    <row r="13" spans="1:8">
      <c r="A13" s="14" t="s">
        <v>136</v>
      </c>
    </row>
    <row r="14" spans="1:8">
      <c r="A14" s="14" t="s">
        <v>91</v>
      </c>
      <c r="B14" s="14">
        <v>2013</v>
      </c>
    </row>
    <row r="15" spans="1:8">
      <c r="A15" s="5"/>
      <c r="B15" s="2"/>
      <c r="C15" s="2"/>
    </row>
    <row r="16" spans="1:8" ht="18.75">
      <c r="A16" s="201" t="s">
        <v>21</v>
      </c>
      <c r="B16" s="201"/>
      <c r="C16" s="201"/>
      <c r="D16" s="201"/>
      <c r="E16" s="201"/>
      <c r="F16" s="201"/>
    </row>
    <row r="17" spans="1:6" ht="15" customHeight="1">
      <c r="A17" s="200" t="s">
        <v>92</v>
      </c>
      <c r="B17" s="200"/>
      <c r="C17" s="200"/>
      <c r="D17" s="200"/>
      <c r="E17" s="200"/>
      <c r="F17" s="200"/>
    </row>
    <row r="18" spans="1:6">
      <c r="A18" s="200"/>
      <c r="B18" s="200"/>
      <c r="C18" s="200"/>
      <c r="D18" s="200"/>
      <c r="E18" s="200"/>
      <c r="F18" s="200"/>
    </row>
  </sheetData>
  <mergeCells count="6">
    <mergeCell ref="A17:F18"/>
    <mergeCell ref="A16:F16"/>
    <mergeCell ref="A5:F5"/>
    <mergeCell ref="A11:F11"/>
    <mergeCell ref="A6:F6"/>
    <mergeCell ref="A12:F12"/>
  </mergeCells>
  <hyperlinks>
    <hyperlink ref="C1" location="Index!A1" display="Back" xr:uid="{00000000-0004-0000-0600-000000000000}"/>
    <hyperlink ref="A6" r:id="rId1" xr:uid="{00000000-0004-0000-0600-000001000000}"/>
    <hyperlink ref="A12" r:id="rId2" xr:uid="{00000000-0004-0000-0600-000002000000}"/>
  </hyperlinks>
  <pageMargins left="0.7" right="0.7" top="0.75" bottom="0.75" header="0.3" footer="0.3"/>
  <pageSetup orientation="portrait" verticalDpi="0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3"/>
  <sheetViews>
    <sheetView workbookViewId="0">
      <selection activeCell="B2" sqref="B2"/>
    </sheetView>
  </sheetViews>
  <sheetFormatPr defaultRowHeight="15"/>
  <cols>
    <col min="1" max="1" width="49.140625" bestFit="1" customWidth="1"/>
    <col min="2" max="2" width="17" bestFit="1" customWidth="1"/>
    <col min="3" max="3" width="9.140625" customWidth="1"/>
  </cols>
  <sheetData>
    <row r="1" spans="1:8">
      <c r="A1" t="s">
        <v>16</v>
      </c>
      <c r="B1" s="72">
        <v>44749</v>
      </c>
      <c r="C1" s="67" t="s">
        <v>17</v>
      </c>
    </row>
    <row r="2" spans="1:8">
      <c r="A2" t="s">
        <v>18</v>
      </c>
      <c r="B2" s="14" t="s">
        <v>193</v>
      </c>
    </row>
    <row r="3" spans="1:8" s="14" customFormat="1"/>
    <row r="4" spans="1:8" s="14" customFormat="1"/>
    <row r="5" spans="1:8" ht="15.75" thickBot="1">
      <c r="A5" t="s">
        <v>28</v>
      </c>
    </row>
    <row r="6" spans="1:8" ht="30">
      <c r="A6" s="28" t="s">
        <v>22</v>
      </c>
      <c r="B6" s="27" t="s">
        <v>23</v>
      </c>
      <c r="C6" s="25" t="s">
        <v>24</v>
      </c>
      <c r="D6" s="25" t="s">
        <v>25</v>
      </c>
      <c r="E6" s="25" t="s">
        <v>26</v>
      </c>
      <c r="F6" s="25" t="s">
        <v>27</v>
      </c>
      <c r="G6" s="25">
        <v>2023</v>
      </c>
      <c r="H6" s="62">
        <v>2026</v>
      </c>
    </row>
    <row r="7" spans="1:8">
      <c r="A7" s="30" t="s">
        <v>70</v>
      </c>
      <c r="B7" s="31" t="s">
        <v>82</v>
      </c>
      <c r="C7" s="50" t="s">
        <v>71</v>
      </c>
      <c r="D7" s="50" t="s">
        <v>72</v>
      </c>
      <c r="E7" s="50" t="s">
        <v>73</v>
      </c>
      <c r="F7" s="50">
        <v>2016</v>
      </c>
      <c r="G7" s="50">
        <v>54</v>
      </c>
      <c r="H7" s="88">
        <v>54</v>
      </c>
    </row>
    <row r="8" spans="1:8">
      <c r="A8" s="30" t="s">
        <v>74</v>
      </c>
      <c r="B8" s="31" t="s">
        <v>83</v>
      </c>
      <c r="C8" s="50" t="s">
        <v>71</v>
      </c>
      <c r="D8" s="50" t="s">
        <v>72</v>
      </c>
      <c r="E8" s="50" t="s">
        <v>73</v>
      </c>
      <c r="F8" s="50">
        <v>2016</v>
      </c>
      <c r="G8" s="50">
        <v>54</v>
      </c>
      <c r="H8" s="88">
        <v>54</v>
      </c>
    </row>
    <row r="9" spans="1:8">
      <c r="A9" s="30" t="s">
        <v>75</v>
      </c>
      <c r="B9" s="31" t="s">
        <v>84</v>
      </c>
      <c r="C9" s="50" t="s">
        <v>71</v>
      </c>
      <c r="D9" s="50" t="s">
        <v>72</v>
      </c>
      <c r="E9" s="50" t="s">
        <v>73</v>
      </c>
      <c r="F9" s="50">
        <v>2016</v>
      </c>
      <c r="G9" s="50">
        <v>54</v>
      </c>
      <c r="H9" s="88">
        <v>54</v>
      </c>
    </row>
    <row r="10" spans="1:8">
      <c r="A10" s="30" t="s">
        <v>76</v>
      </c>
      <c r="B10" s="31" t="s">
        <v>77</v>
      </c>
      <c r="C10" s="50" t="s">
        <v>71</v>
      </c>
      <c r="D10" s="50" t="s">
        <v>72</v>
      </c>
      <c r="E10" s="50" t="s">
        <v>73</v>
      </c>
      <c r="F10" s="50">
        <v>2016</v>
      </c>
      <c r="G10" s="50">
        <v>190</v>
      </c>
      <c r="H10" s="88">
        <v>190</v>
      </c>
    </row>
    <row r="11" spans="1:8">
      <c r="A11" s="30" t="s">
        <v>78</v>
      </c>
      <c r="B11" s="31" t="s">
        <v>79</v>
      </c>
      <c r="C11" s="50" t="s">
        <v>71</v>
      </c>
      <c r="D11" s="50" t="s">
        <v>72</v>
      </c>
      <c r="E11" s="50" t="s">
        <v>73</v>
      </c>
      <c r="F11" s="50">
        <v>2016</v>
      </c>
      <c r="G11" s="50">
        <v>190</v>
      </c>
      <c r="H11" s="88">
        <v>190</v>
      </c>
    </row>
    <row r="12" spans="1:8">
      <c r="A12" s="30"/>
      <c r="B12" s="31"/>
      <c r="C12" s="50"/>
      <c r="D12" s="50"/>
      <c r="E12" s="50"/>
      <c r="F12" s="50"/>
      <c r="G12" s="50"/>
      <c r="H12" s="88"/>
    </row>
    <row r="13" spans="1:8" ht="15.75" thickBot="1">
      <c r="A13" s="32" t="s">
        <v>80</v>
      </c>
      <c r="B13" s="33" t="s">
        <v>81</v>
      </c>
      <c r="C13" s="51"/>
      <c r="D13" s="51" t="s">
        <v>72</v>
      </c>
      <c r="E13" s="51"/>
      <c r="F13" s="51"/>
      <c r="G13" s="51">
        <f>-SUM(G7:G11)</f>
        <v>-542</v>
      </c>
      <c r="H13" s="89">
        <f t="shared" ref="H13" si="0">-SUM(H7:H11)</f>
        <v>-542</v>
      </c>
    </row>
  </sheetData>
  <hyperlinks>
    <hyperlink ref="C1" location="Index!A1" display="Back" xr:uid="{00000000-0004-0000-0700-000000000000}"/>
  </hyperlinks>
  <pageMargins left="0.7" right="0.7" top="0.75" bottom="0.75" header="0.3" footer="0.3"/>
  <ignoredErrors>
    <ignoredError sqref="G13:H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Index</vt:lpstr>
      <vt:lpstr>Start Cases</vt:lpstr>
      <vt:lpstr>Recently Approved RPG Projects</vt:lpstr>
      <vt:lpstr>Model Updates &amp; Corrections</vt:lpstr>
      <vt:lpstr>LFL Related Projects &amp; Updates</vt:lpstr>
      <vt:lpstr>Transmission &amp; Gen Outages</vt:lpstr>
      <vt:lpstr>Gen Add, Ret. and Mothball</vt:lpstr>
      <vt:lpstr>Renewable Generation Dispatch</vt:lpstr>
      <vt:lpstr>Switchable Generation</vt:lpstr>
      <vt:lpstr>DC Tie Modeling &amp; Dispatch</vt:lpstr>
      <vt:lpstr>Reserve Requirement</vt:lpstr>
      <vt:lpstr>Fuel Price Assumptions</vt:lpstr>
      <vt:lpstr>Emission Cost Assumptions</vt:lpstr>
      <vt:lpstr>Economic Case-Load Forecast</vt:lpstr>
      <vt:lpstr>Load_Forecast__Economic__Weather_Year_Assumption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Yan, Ping</cp:lastModifiedBy>
  <dcterms:created xsi:type="dcterms:W3CDTF">2016-10-04T14:07:58Z</dcterms:created>
  <dcterms:modified xsi:type="dcterms:W3CDTF">2022-12-21T00:32:09Z</dcterms:modified>
</cp:coreProperties>
</file>