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2018 RTP\Report\"/>
    </mc:Choice>
  </mc:AlternateContent>
  <bookViews>
    <workbookView xWindow="0" yWindow="0" windowWidth="19200" windowHeight="12180" tabRatio="928"/>
  </bookViews>
  <sheets>
    <sheet name="Index" sheetId="1" r:id="rId1"/>
    <sheet name="Start Cases" sheetId="25" r:id="rId2"/>
    <sheet name="Recently approved RPG project" sheetId="22" r:id="rId3"/>
    <sheet name="Model updates &amp; corrections" sheetId="5" r:id="rId4"/>
    <sheet name="Transmission &amp; Gen Outages" sheetId="6" r:id="rId5"/>
    <sheet name="CMP" sheetId="17" r:id="rId6"/>
    <sheet name="Gen add, ret. and mothball" sheetId="23" r:id="rId7"/>
    <sheet name="Renewable Generation Dispatch" sheetId="24" r:id="rId8"/>
    <sheet name="Switchable Generation" sheetId="9" r:id="rId9"/>
    <sheet name="DC Tie modeling &amp; dispatch" sheetId="10" r:id="rId10"/>
    <sheet name="Reserve Requirement" sheetId="11" r:id="rId11"/>
    <sheet name="Fuel Price Assumptions" sheetId="12" r:id="rId12"/>
    <sheet name="Emission Cost Assumptions" sheetId="13" r:id="rId13"/>
    <sheet name="Economic Case-Load Forecast" sheetId="15" r:id="rId14"/>
  </sheets>
  <definedNames>
    <definedName name="_xlnm._FilterDatabase" localSheetId="6" hidden="1">'Gen add, ret. and mothball'!$A$7:$K$39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1" l="1"/>
  <c r="D14" i="1"/>
  <c r="D13" i="1" l="1"/>
  <c r="D12" i="1"/>
  <c r="D11" i="1"/>
  <c r="D10" i="1"/>
  <c r="D3" i="1"/>
  <c r="C6" i="1" l="1"/>
  <c r="D6" i="1"/>
  <c r="D5" i="1" l="1"/>
  <c r="C5" i="1"/>
  <c r="D9" i="1"/>
  <c r="C9" i="1"/>
  <c r="D4" i="1" l="1"/>
  <c r="N13" i="12" l="1"/>
  <c r="N12" i="12"/>
  <c r="N11" i="12"/>
  <c r="N10" i="12"/>
  <c r="N9" i="12"/>
  <c r="N8" i="12"/>
  <c r="N7" i="12"/>
  <c r="A8" i="12"/>
  <c r="H13" i="9" l="1"/>
  <c r="G13" i="9"/>
  <c r="D7" i="1" l="1"/>
  <c r="C7" i="1"/>
  <c r="A9" i="12" l="1"/>
  <c r="A10" i="12" s="1"/>
  <c r="A11" i="12" s="1"/>
  <c r="A12" i="12" s="1"/>
  <c r="A13" i="12" s="1"/>
  <c r="C17" i="1" l="1"/>
  <c r="C14" i="1"/>
  <c r="C15" i="1"/>
  <c r="C11" i="1" l="1"/>
</calcChain>
</file>

<file path=xl/sharedStrings.xml><?xml version="1.0" encoding="utf-8"?>
<sst xmlns="http://schemas.openxmlformats.org/spreadsheetml/2006/main" count="605" uniqueCount="274">
  <si>
    <t>Transmission Topology</t>
  </si>
  <si>
    <t>3.1.1</t>
  </si>
  <si>
    <t>Start Cases</t>
  </si>
  <si>
    <t>3.1.2</t>
  </si>
  <si>
    <t>Model updates/corrections</t>
  </si>
  <si>
    <t>3.1.3</t>
  </si>
  <si>
    <t>Transmission &amp; Generation Outages</t>
  </si>
  <si>
    <t>Generation</t>
  </si>
  <si>
    <t>3.2.1</t>
  </si>
  <si>
    <t>3.2.2</t>
  </si>
  <si>
    <t>3.2.3</t>
  </si>
  <si>
    <t>3.2.4</t>
  </si>
  <si>
    <t>3.2.5</t>
  </si>
  <si>
    <t>Reserve Requirements</t>
  </si>
  <si>
    <t>3.2.6</t>
  </si>
  <si>
    <t>Fuel Price assumptions</t>
  </si>
  <si>
    <t>Emission Cost Assumptions</t>
  </si>
  <si>
    <t>Demand</t>
  </si>
  <si>
    <t>RTP Scope Section Number</t>
  </si>
  <si>
    <t>Input Assumption</t>
  </si>
  <si>
    <t>Date Last Updated:</t>
  </si>
  <si>
    <t>Back</t>
  </si>
  <si>
    <t>Status</t>
  </si>
  <si>
    <t>Solar</t>
  </si>
  <si>
    <t>Wind</t>
  </si>
  <si>
    <t>Hydro</t>
  </si>
  <si>
    <t>UNIT NAME</t>
  </si>
  <si>
    <t>UNIT CODE</t>
  </si>
  <si>
    <t>COUNTY</t>
  </si>
  <si>
    <t>FUEL</t>
  </si>
  <si>
    <t>ZONE</t>
  </si>
  <si>
    <t>IN SERVICE</t>
  </si>
  <si>
    <t>Operational Resources (Switchable)</t>
  </si>
  <si>
    <t>Date</t>
  </si>
  <si>
    <t>DC_E</t>
  </si>
  <si>
    <t>DC_N</t>
  </si>
  <si>
    <t>DC_L*</t>
  </si>
  <si>
    <t>DC_R*</t>
  </si>
  <si>
    <t>DC_S*</t>
  </si>
  <si>
    <t>Final</t>
  </si>
  <si>
    <t>DC tie modeling and dispatch</t>
  </si>
  <si>
    <t>Renewable generation dispatch</t>
  </si>
  <si>
    <t>Generation Additions, Retirements and Mothballs</t>
  </si>
  <si>
    <t>2020 SUM</t>
  </si>
  <si>
    <t>2023 SUM</t>
  </si>
  <si>
    <t>Transmission Changes</t>
  </si>
  <si>
    <t>TO</t>
  </si>
  <si>
    <t>Comments</t>
  </si>
  <si>
    <t>Generation Changes</t>
  </si>
  <si>
    <t>Load Changes</t>
  </si>
  <si>
    <t>Source</t>
  </si>
  <si>
    <t xml:space="preserve">Switchable Generation </t>
  </si>
  <si>
    <t xml:space="preserve">CMP modeled in RTP </t>
  </si>
  <si>
    <t>CMP Location and Description</t>
  </si>
  <si>
    <t>N-1</t>
  </si>
  <si>
    <t>NOx (Annual)</t>
  </si>
  <si>
    <t>NOx (Seasonal)</t>
  </si>
  <si>
    <t xml:space="preserve">SO2 </t>
  </si>
  <si>
    <t>$/ton</t>
  </si>
  <si>
    <t>CO2</t>
  </si>
  <si>
    <t>Weather year assumption</t>
  </si>
  <si>
    <t>Load forecast (economic)</t>
  </si>
  <si>
    <t>Recently approved RPG projects</t>
  </si>
  <si>
    <t>Average</t>
  </si>
  <si>
    <t>New generators that met PG 6.9 requirements</t>
  </si>
  <si>
    <t xml:space="preserve">GINR Reference Number                     </t>
  </si>
  <si>
    <t>Project Name</t>
  </si>
  <si>
    <t>County</t>
  </si>
  <si>
    <t>Projected Date</t>
  </si>
  <si>
    <t>Fuel</t>
  </si>
  <si>
    <t xml:space="preserve">MW For Grid </t>
  </si>
  <si>
    <t>Changes From Last Report</t>
  </si>
  <si>
    <t>Meets Section 6.9 Requirements (1)(b) through (1)(d)</t>
  </si>
  <si>
    <t>Retired units</t>
  </si>
  <si>
    <t>Unit Name</t>
  </si>
  <si>
    <t>MW For Grid</t>
  </si>
  <si>
    <t>Mothballed units</t>
  </si>
  <si>
    <t>Year</t>
  </si>
  <si>
    <t>Emission</t>
  </si>
  <si>
    <t>Jan</t>
  </si>
  <si>
    <t>Feb</t>
  </si>
  <si>
    <t>Mar</t>
  </si>
  <si>
    <t>Apr</t>
  </si>
  <si>
    <t>May</t>
  </si>
  <si>
    <t>Jun</t>
  </si>
  <si>
    <t>Jul</t>
  </si>
  <si>
    <t>Aug</t>
  </si>
  <si>
    <t>Sep</t>
  </si>
  <si>
    <t>Oct</t>
  </si>
  <si>
    <t>Nov</t>
  </si>
  <si>
    <t>Dec</t>
  </si>
  <si>
    <t>Natural Gas Price Forecast ($/MMBtu)</t>
  </si>
  <si>
    <t>Economic Analysis</t>
  </si>
  <si>
    <t>DC Tie dispatch - 8760-hour assumptions</t>
  </si>
  <si>
    <t>Bus Voltage Changes</t>
  </si>
  <si>
    <t>Capacitor Bank Changes</t>
  </si>
  <si>
    <t xml:space="preserve">Based on GIS report dated: </t>
  </si>
  <si>
    <t>ANTELOPE IC 1</t>
  </si>
  <si>
    <t>HALE</t>
  </si>
  <si>
    <t>GAS</t>
  </si>
  <si>
    <t>WEST</t>
  </si>
  <si>
    <t>ANTELOPE IC 2</t>
  </si>
  <si>
    <t>ANTELOPE IC 3</t>
  </si>
  <si>
    <t>ELK STATION CTG 1</t>
  </si>
  <si>
    <t>AEEC_ELK_1</t>
  </si>
  <si>
    <t>ELK STATION CTG 2</t>
  </si>
  <si>
    <t>AEEC_ELK_2</t>
  </si>
  <si>
    <t>TENASKA FRONTIER STATION CTG 1</t>
  </si>
  <si>
    <t>FTR_FTR_G1</t>
  </si>
  <si>
    <t>GRIMES</t>
  </si>
  <si>
    <t>NORTH</t>
  </si>
  <si>
    <t>TENASKA FRONTIER STATION CTG 2</t>
  </si>
  <si>
    <t>FTR_FTR_G2</t>
  </si>
  <si>
    <t>Switchable Capacity Unavailable to ERCOT</t>
  </si>
  <si>
    <t>SWITCH_UNAVAIL</t>
  </si>
  <si>
    <t>Updated</t>
  </si>
  <si>
    <t>ANTLP_G1</t>
  </si>
  <si>
    <t>ANTLP_G2</t>
  </si>
  <si>
    <t>ANTLP_G3</t>
  </si>
  <si>
    <t>Reviewed</t>
  </si>
  <si>
    <t>Import only</t>
  </si>
  <si>
    <t>Modeled as a pseudo-generator with characteristics developed based on historical operational data</t>
  </si>
  <si>
    <t>Import + export</t>
  </si>
  <si>
    <t>Export only</t>
  </si>
  <si>
    <t>Demand profile developed based on the historical operational data</t>
  </si>
  <si>
    <t>Modeled as a pseudo-generator and a demand profile with characteristics developed based on historical operational data.</t>
  </si>
  <si>
    <t>EIA 2018 AEO High Oil and Gas Resource and Technology Case</t>
  </si>
  <si>
    <t>EPA website</t>
  </si>
  <si>
    <t>Load forecast (economic)
Weather year assumption</t>
  </si>
  <si>
    <t>Phase Shifters</t>
  </si>
  <si>
    <t>8183 Thomaston</t>
  </si>
  <si>
    <t>AEP</t>
  </si>
  <si>
    <t>X</t>
  </si>
  <si>
    <t>Control is normally on in normal operation</t>
  </si>
  <si>
    <t>8255 Hamilton Road</t>
  </si>
  <si>
    <t>8909 North Laredo Switch</t>
  </si>
  <si>
    <t>85007 Nelson Sharpe</t>
  </si>
  <si>
    <t>Pecos</t>
  </si>
  <si>
    <t>Yes</t>
  </si>
  <si>
    <t>Gas</t>
  </si>
  <si>
    <t>Glasscock</t>
  </si>
  <si>
    <t>McCulloch</t>
  </si>
  <si>
    <t>WIND</t>
  </si>
  <si>
    <t>Briscoe</t>
  </si>
  <si>
    <t>Starr</t>
  </si>
  <si>
    <t>15INR0059</t>
  </si>
  <si>
    <t>Emerald Grove Solar</t>
  </si>
  <si>
    <t>San Patricio</t>
  </si>
  <si>
    <t>Wilbarger</t>
  </si>
  <si>
    <t>18INR0043</t>
  </si>
  <si>
    <t>Edmondson Ranch Wind</t>
  </si>
  <si>
    <t>13INR0038</t>
  </si>
  <si>
    <t>Wildrose Wind</t>
  </si>
  <si>
    <t>Swisher</t>
  </si>
  <si>
    <t>12INR0060</t>
  </si>
  <si>
    <t>Schleicher</t>
  </si>
  <si>
    <t>Webb</t>
  </si>
  <si>
    <t>TDSP</t>
  </si>
  <si>
    <t>Approve Date</t>
  </si>
  <si>
    <t>Pecos County Transmission Project, Option 1</t>
  </si>
  <si>
    <t>IH20 SVC Project</t>
  </si>
  <si>
    <t>TNMP</t>
  </si>
  <si>
    <t>1622 MW</t>
  </si>
  <si>
    <t>The reserve requirements used in the economic models are based on a review of ERCOT’s 2018 Responsive Reserve and Regulation Up requirements. Note that the value is less than 2800 MW since the MW contribution of load resources is not an input into the economic model.</t>
  </si>
  <si>
    <t>PEARSALL (PEARSALL_PEARS_1, PEARSALL_PEARS_2, PEARSALL_PEARS_3)</t>
  </si>
  <si>
    <t>Per Dec 2017 CDR: Since 8/1/2017</t>
  </si>
  <si>
    <t>GREENS BAYOU STG U5 (GBY_GBY_5)</t>
  </si>
  <si>
    <t>Per Dec 2017 CDR: As of 12/31/2017</t>
  </si>
  <si>
    <t>S R BERTRON (SRB_SRBGT_2, SRB_SRB_G3, SRB_SRB_G4)</t>
  </si>
  <si>
    <t>S R BERTRON U1 &amp; U2 (SRB_SRB_G1, SRB_SRB_G2)</t>
  </si>
  <si>
    <t>Per Dec 2017 CDR: Since 5/15/2013</t>
  </si>
  <si>
    <t>MONTICELLO (MNSES_UNIT1, MNSES_UNIT2, MNSES_UNIT3)</t>
  </si>
  <si>
    <t>Per Dec 2017 CDR: As of 1/4/2018</t>
  </si>
  <si>
    <t>SANDOW (SDSES_UNIT4, SD5SES_UNIT5)</t>
  </si>
  <si>
    <t>Per Dec 2017 CDR: As of 1/11/2018</t>
  </si>
  <si>
    <t>BIG BROWN (BBSES_UNIT1, BBSES_UNIT2)</t>
  </si>
  <si>
    <t>Per Dec 2017 CDR: As of 2/12/2018</t>
  </si>
  <si>
    <t>B M DAVIS STG U1 (B_DAVIS_B_DAVIG1)</t>
  </si>
  <si>
    <t>SPENCER (STG U4, STG U5)</t>
  </si>
  <si>
    <t>Per Dec 2017 CDR: As of 1/3/2018</t>
  </si>
  <si>
    <t>J T DEELY U1 &amp; U2</t>
  </si>
  <si>
    <t>Per Dec 2017 CDR: As of 12/31/2018</t>
  </si>
  <si>
    <t>Tuesday, March 20, 2018</t>
  </si>
  <si>
    <t>Per Dec 2017 CDR: On 12/31/2017</t>
  </si>
  <si>
    <t>-</t>
  </si>
  <si>
    <t>CenterPoint Energy-Freeport Master Plan Project</t>
  </si>
  <si>
    <t>CNP</t>
  </si>
  <si>
    <t>Model Corrections/Updates Made to the 2018 RTP Cases</t>
  </si>
  <si>
    <t>Garland</t>
  </si>
  <si>
    <t>Spencer 4 and 5 will be operational starting June 1, 2018 as stated by their Notification of Change of Generation Resource Designation posted on MIS.</t>
  </si>
  <si>
    <t>Spencer Unit 4 (150071) &amp; Unit 5 (150072) Online</t>
  </si>
  <si>
    <t>Oncor</t>
  </si>
  <si>
    <t>Added Freeport Bridge-the-Gap projects</t>
  </si>
  <si>
    <t>Added Freeport Master Plan projects</t>
  </si>
  <si>
    <t>Far West Texas Project 2</t>
  </si>
  <si>
    <t>PEC</t>
  </si>
  <si>
    <t>Added Wirtz-Johnson City - Mountain Top Rebuild and Conversion to 138kV</t>
  </si>
  <si>
    <t>Oncor confirmed the updades</t>
  </si>
  <si>
    <t>Updated ratings for all 138kV lines around the Culberson Loop to 614/614/614 from 478/478/614</t>
  </si>
  <si>
    <t>Set LEVEE GT1 (111301) generation to match its self-serve load</t>
  </si>
  <si>
    <t>Based on TSP feedback. Correction will also be applied to next release of SUM RTP cases.</t>
  </si>
  <si>
    <t>Based on 2017 RTP final summer peak reliability cases for years 2020 and 2023</t>
  </si>
  <si>
    <t>Constraint Management Plans Modeled in 2018 Regional Transmission Plan Economic Planning Studies</t>
  </si>
  <si>
    <t>Based on ERCOT Wind Patterns for Existing Sites, 1980-2017 file posted on ERCOT.com (http://www.ercot.com/content/wcm/lists/143979/ERCOT_WindPatterns_1980-2017_ExistingSites_6-26-2018.zip)</t>
  </si>
  <si>
    <t>Weather year's used for analysis</t>
  </si>
  <si>
    <t>Base</t>
  </si>
  <si>
    <t>Sensitivity</t>
  </si>
  <si>
    <t>Based on ERCOT Solar Profiles 1997-2015 Central Station Existing, 20161106 file posted on ERCOT.com (http://www.ercot.com/content/wcm/lists/114800/ERCOT_SolarProfiles_1997-2015_CentralStation_Existing_20161106.zip)</t>
  </si>
  <si>
    <t>Unit specific monthly capacity factors modeled based on historical dispatch levels during the last three years.</t>
  </si>
  <si>
    <t>12INR0055</t>
  </si>
  <si>
    <t>Little Mountain Wind</t>
  </si>
  <si>
    <t>14INR0045</t>
  </si>
  <si>
    <t>Torrecillas Wind</t>
  </si>
  <si>
    <t>16INR0019</t>
  </si>
  <si>
    <t>BlueBell Solar</t>
  </si>
  <si>
    <t>16INR0081</t>
  </si>
  <si>
    <t>Mesteno Wind</t>
  </si>
  <si>
    <t>18INR0014</t>
  </si>
  <si>
    <t>Karankawa Wind</t>
  </si>
  <si>
    <t>18INR0018</t>
  </si>
  <si>
    <t>Peyton Creek Wind</t>
  </si>
  <si>
    <t>18INR0035</t>
  </si>
  <si>
    <t>CityVict</t>
  </si>
  <si>
    <t>18INR0068</t>
  </si>
  <si>
    <t>Loraine Windpark Phase III</t>
  </si>
  <si>
    <t>18INR0070</t>
  </si>
  <si>
    <t>Blue Summit II</t>
  </si>
  <si>
    <t>19INR0029</t>
  </si>
  <si>
    <t>Phoebe Solar</t>
  </si>
  <si>
    <t>19INR0074</t>
  </si>
  <si>
    <t>Karankawa 2 Wind</t>
  </si>
  <si>
    <t>19INR0099a</t>
  </si>
  <si>
    <t>Kontiki 1 Wind</t>
  </si>
  <si>
    <t>19INR0099b</t>
  </si>
  <si>
    <t>Kontiki 2 Wind</t>
  </si>
  <si>
    <t>20INR0058</t>
  </si>
  <si>
    <t>Longhorn South</t>
  </si>
  <si>
    <t>Baylor</t>
  </si>
  <si>
    <t>Coke</t>
  </si>
  <si>
    <t>Matagorda</t>
  </si>
  <si>
    <t>Victoria</t>
  </si>
  <si>
    <t>Mitchell</t>
  </si>
  <si>
    <t>Winkler</t>
  </si>
  <si>
    <t>Barrow Ranch</t>
  </si>
  <si>
    <t>Foard City Wind</t>
  </si>
  <si>
    <t>Oveja Wind</t>
  </si>
  <si>
    <t>Ranchero Wind</t>
  </si>
  <si>
    <t>RTS 2 Wind</t>
  </si>
  <si>
    <t>S_Hills Wind</t>
  </si>
  <si>
    <t>Wilson Ranch</t>
  </si>
  <si>
    <t>Andrews</t>
  </si>
  <si>
    <t>Foard</t>
  </si>
  <si>
    <t>Irion</t>
  </si>
  <si>
    <t>Crockett</t>
  </si>
  <si>
    <t>SOLAR</t>
  </si>
  <si>
    <t>18INR0033</t>
  </si>
  <si>
    <t>20INR0011</t>
  </si>
  <si>
    <t>19INR0019</t>
  </si>
  <si>
    <t>18INR0016</t>
  </si>
  <si>
    <t>18INR0038</t>
  </si>
  <si>
    <t>Updated ratings for all 138kV lines around the Saginaw - Wagley Robertson area to 394/394/394 from 214/214/220</t>
  </si>
  <si>
    <t xml:space="preserve">Updated ratings for Moss - Odessa 345 kV line to 1912/1912/1912 from 1072/1072/1072 </t>
  </si>
  <si>
    <t>Added Yucca - Moss RTP project</t>
  </si>
  <si>
    <t>The peak and hourly profile information will be posted along with the case information</t>
  </si>
  <si>
    <t>2007 and 2010</t>
  </si>
  <si>
    <t>Lubbock Load Integration</t>
  </si>
  <si>
    <t>Sharyland</t>
  </si>
  <si>
    <t>WETT/Oncor</t>
  </si>
  <si>
    <t>Bearkat Area Transmission Improvements Project</t>
  </si>
  <si>
    <t>Wink - No Trees Andrews County Project</t>
  </si>
  <si>
    <t>Automated maintenance schedules modeled by UPLAN</t>
  </si>
  <si>
    <t>Base: 2009</t>
  </si>
  <si>
    <t>Note that the 2009 weather scenario is the base weather scenario used as the starting point in the economic analysis.</t>
  </si>
  <si>
    <t xml:space="preserve">*Note: the Tenaska Frontier is going to keep 300 MW switched out but it won’t be necessarily from particular units.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</si>
</sst>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F800]dddd\,\ mmmm\ dd\,\ yyyy"/>
    <numFmt numFmtId="167" formatCode="m/yyyy"/>
  </numFmts>
  <fonts count="18" x14ac:knownFonts="1">
    <font>
      <sz val="11"/>
      <color theme="1"/>
      <name val="Calibri"/>
      <family val="2"/>
      <scheme val="minor"/>
    </font>
    <font>
      <b/>
      <sz val="11"/>
      <color theme="0"/>
      <name val="Calibri"/>
      <family val="2"/>
      <scheme val="minor"/>
    </font>
    <font>
      <u/>
      <sz val="11"/>
      <color theme="10"/>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4"/>
      <color theme="1"/>
      <name val="Calibri"/>
      <family val="2"/>
      <scheme val="minor"/>
    </font>
    <font>
      <sz val="10"/>
      <name val="Arial"/>
      <family val="2"/>
    </font>
    <font>
      <b/>
      <sz val="16"/>
      <color theme="1"/>
      <name val="Calibri"/>
      <family val="2"/>
      <scheme val="minor"/>
    </font>
    <font>
      <b/>
      <sz val="12"/>
      <color theme="1"/>
      <name val="Calibri"/>
      <family val="2"/>
      <scheme val="minor"/>
    </font>
    <font>
      <sz val="11"/>
      <name val="Calibri"/>
      <family val="2"/>
      <scheme val="minor"/>
    </font>
    <font>
      <sz val="10"/>
      <color indexed="8"/>
      <name val="Arial"/>
      <family val="2"/>
    </font>
    <font>
      <sz val="11"/>
      <color indexed="8"/>
      <name val="Calibri"/>
      <family val="2"/>
    </font>
    <font>
      <sz val="12"/>
      <color theme="1"/>
      <name val="Calibri"/>
      <family val="2"/>
      <scheme val="minor"/>
    </font>
    <font>
      <b/>
      <sz val="11"/>
      <color indexed="8"/>
      <name val="Calibri"/>
      <family val="2"/>
    </font>
  </fonts>
  <fills count="8">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2"/>
        <bgColor indexed="64"/>
      </patternFill>
    </fill>
  </fills>
  <borders count="53">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thin">
        <color auto="1"/>
      </left>
      <right style="double">
        <color auto="1"/>
      </right>
      <top/>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auto="1"/>
      </left>
      <right style="double">
        <color indexed="64"/>
      </right>
      <top style="medium">
        <color auto="1"/>
      </top>
      <bottom/>
      <diagonal/>
    </border>
    <border>
      <left style="thin">
        <color auto="1"/>
      </left>
      <right style="double">
        <color indexed="64"/>
      </right>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2" fillId="0" borderId="0" applyNumberForma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0" fontId="10" fillId="0" borderId="0"/>
    <xf numFmtId="0" fontId="14" fillId="0" borderId="0"/>
    <xf numFmtId="0" fontId="14" fillId="0" borderId="0"/>
  </cellStyleXfs>
  <cellXfs count="198">
    <xf numFmtId="0" fontId="0" fillId="0" borderId="0" xfId="0"/>
    <xf numFmtId="0" fontId="0" fillId="0" borderId="0" xfId="0" applyAlignment="1">
      <alignment wrapText="1"/>
    </xf>
    <xf numFmtId="0" fontId="2" fillId="5" borderId="1" xfId="1" applyFont="1" applyFill="1" applyBorder="1" applyAlignment="1">
      <alignment wrapText="1"/>
    </xf>
    <xf numFmtId="0" fontId="2" fillId="0" borderId="0" xfId="1"/>
    <xf numFmtId="0" fontId="1" fillId="3" borderId="0" xfId="0" applyFont="1" applyFill="1" applyBorder="1" applyAlignment="1">
      <alignment horizontal="center" wrapText="1"/>
    </xf>
    <xf numFmtId="0" fontId="1" fillId="3" borderId="2" xfId="0" applyFont="1" applyFill="1" applyBorder="1" applyAlignment="1">
      <alignment horizontal="center"/>
    </xf>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xf numFmtId="0" fontId="4" fillId="0" borderId="0" xfId="0" applyFont="1"/>
    <xf numFmtId="165" fontId="8" fillId="0" borderId="0" xfId="3" applyNumberFormat="1" applyFont="1" applyAlignment="1">
      <alignment vertical="top" wrapText="1"/>
    </xf>
    <xf numFmtId="14" fontId="0" fillId="0" borderId="0" xfId="0" applyNumberFormat="1"/>
    <xf numFmtId="0" fontId="3" fillId="0" borderId="0" xfId="0" applyFont="1" applyFill="1" applyBorder="1" applyAlignment="1">
      <alignment horizontal="left"/>
    </xf>
    <xf numFmtId="0" fontId="0" fillId="0" borderId="4" xfId="0" applyBorder="1"/>
    <xf numFmtId="166" fontId="0" fillId="0" borderId="0" xfId="0" applyNumberFormat="1"/>
    <xf numFmtId="166" fontId="1" fillId="3" borderId="2" xfId="0" applyNumberFormat="1" applyFont="1" applyFill="1" applyBorder="1" applyAlignment="1">
      <alignment horizontal="center"/>
    </xf>
    <xf numFmtId="0" fontId="0" fillId="0" borderId="0" xfId="0" applyAlignmen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2" fillId="5" borderId="3" xfId="1" applyFont="1" applyFill="1" applyBorder="1" applyAlignment="1">
      <alignment horizontal="center" vertical="center"/>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0" fontId="2" fillId="4" borderId="0" xfId="1" applyFont="1" applyFill="1" applyBorder="1" applyAlignment="1">
      <alignment horizont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0" fillId="0" borderId="12" xfId="0" applyFill="1" applyBorder="1" applyAlignment="1">
      <alignment wrapText="1"/>
    </xf>
    <xf numFmtId="0" fontId="0" fillId="0" borderId="13" xfId="0" applyFill="1" applyBorder="1" applyAlignment="1">
      <alignment wrapText="1"/>
    </xf>
    <xf numFmtId="0" fontId="0" fillId="0" borderId="14" xfId="0" applyBorder="1"/>
    <xf numFmtId="0" fontId="0" fillId="0" borderId="15" xfId="0" applyBorder="1"/>
    <xf numFmtId="14" fontId="0" fillId="0" borderId="0" xfId="0" applyNumberFormat="1" applyAlignment="1">
      <alignment horizontal="left"/>
    </xf>
    <xf numFmtId="0" fontId="0" fillId="0" borderId="0" xfId="0" applyAlignment="1">
      <alignment horizontal="left"/>
    </xf>
    <xf numFmtId="0" fontId="0" fillId="0" borderId="0" xfId="0" applyBorder="1"/>
    <xf numFmtId="0" fontId="15" fillId="0" borderId="0" xfId="5" applyFont="1" applyFill="1" applyBorder="1" applyAlignment="1">
      <alignment horizontal="center"/>
    </xf>
    <xf numFmtId="1" fontId="15" fillId="0" borderId="0" xfId="6" applyNumberFormat="1" applyFont="1" applyFill="1" applyBorder="1" applyAlignment="1">
      <alignment horizontal="center"/>
    </xf>
    <xf numFmtId="0" fontId="15" fillId="0" borderId="0" xfId="6" applyFont="1" applyFill="1" applyBorder="1" applyAlignment="1"/>
    <xf numFmtId="0" fontId="15" fillId="0" borderId="0" xfId="5" applyFont="1" applyFill="1" applyBorder="1" applyAlignment="1">
      <alignment horizontal="left"/>
    </xf>
    <xf numFmtId="0" fontId="6" fillId="7" borderId="24" xfId="0" applyFont="1" applyFill="1" applyBorder="1" applyAlignment="1">
      <alignment vertical="center"/>
    </xf>
    <xf numFmtId="0" fontId="6" fillId="7" borderId="25" xfId="0" applyFont="1" applyFill="1" applyBorder="1" applyAlignment="1">
      <alignment vertical="center"/>
    </xf>
    <xf numFmtId="0" fontId="6" fillId="7" borderId="21" xfId="0" applyFont="1" applyFill="1" applyBorder="1" applyAlignment="1">
      <alignment vertical="center"/>
    </xf>
    <xf numFmtId="0" fontId="6" fillId="7" borderId="23" xfId="0" applyFont="1" applyFill="1" applyBorder="1" applyAlignment="1">
      <alignment vertical="center"/>
    </xf>
    <xf numFmtId="2" fontId="0" fillId="0" borderId="8" xfId="0" applyNumberFormat="1" applyBorder="1" applyAlignment="1">
      <alignment vertical="center"/>
    </xf>
    <xf numFmtId="2" fontId="0" fillId="0" borderId="10" xfId="0" applyNumberFormat="1" applyBorder="1" applyAlignment="1">
      <alignment vertical="center"/>
    </xf>
    <xf numFmtId="43" fontId="0" fillId="0" borderId="4" xfId="2" applyFont="1" applyBorder="1"/>
    <xf numFmtId="0" fontId="6" fillId="7" borderId="21" xfId="0" applyFont="1" applyFill="1" applyBorder="1" applyAlignment="1">
      <alignment horizontal="center"/>
    </xf>
    <xf numFmtId="0" fontId="6" fillId="7" borderId="22" xfId="0" applyFont="1" applyFill="1" applyBorder="1" applyAlignment="1">
      <alignment horizontal="center"/>
    </xf>
    <xf numFmtId="0" fontId="6" fillId="7" borderId="24" xfId="0" applyFont="1" applyFill="1" applyBorder="1" applyAlignment="1">
      <alignment horizontal="center"/>
    </xf>
    <xf numFmtId="0" fontId="6" fillId="7" borderId="25" xfId="0" applyFont="1" applyFill="1" applyBorder="1" applyAlignment="1">
      <alignment horizontal="center"/>
    </xf>
    <xf numFmtId="43" fontId="0" fillId="0" borderId="9" xfId="2" applyFont="1" applyBorder="1"/>
    <xf numFmtId="0" fontId="6" fillId="7" borderId="29" xfId="0" applyFont="1" applyFill="1" applyBorder="1" applyAlignment="1">
      <alignment horizontal="center"/>
    </xf>
    <xf numFmtId="43" fontId="0" fillId="0" borderId="7" xfId="2" applyFont="1" applyBorder="1"/>
    <xf numFmtId="43" fontId="0" fillId="0" borderId="30" xfId="2" applyFont="1" applyBorder="1"/>
    <xf numFmtId="0" fontId="6" fillId="7" borderId="31" xfId="0" applyFont="1" applyFill="1" applyBorder="1" applyAlignment="1">
      <alignment horizontal="center"/>
    </xf>
    <xf numFmtId="43" fontId="0" fillId="0" borderId="32" xfId="0" applyNumberFormat="1" applyBorder="1"/>
    <xf numFmtId="43" fontId="0" fillId="0" borderId="33" xfId="0" applyNumberFormat="1" applyBorder="1"/>
    <xf numFmtId="43" fontId="0" fillId="0" borderId="34" xfId="0" applyNumberFormat="1" applyBorder="1"/>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6" fontId="0" fillId="0" borderId="0" xfId="0" applyNumberFormat="1" applyAlignment="1">
      <alignment horizontal="left" vertical="center" wrapText="1"/>
    </xf>
    <xf numFmtId="0" fontId="0" fillId="0" borderId="4" xfId="0" applyBorder="1" applyAlignment="1">
      <alignment horizontal="center" vertical="center" wrapText="1"/>
    </xf>
    <xf numFmtId="0" fontId="2" fillId="4" borderId="0" xfId="1" applyFill="1" applyBorder="1" applyAlignment="1">
      <alignment horizontal="left"/>
    </xf>
    <xf numFmtId="0" fontId="7" fillId="0" borderId="36" xfId="0" applyFont="1" applyFill="1" applyBorder="1" applyAlignment="1">
      <alignment horizontal="center" vertical="center" wrapText="1"/>
    </xf>
    <xf numFmtId="0" fontId="6" fillId="0" borderId="0" xfId="0" applyFont="1"/>
    <xf numFmtId="0" fontId="7" fillId="0" borderId="36" xfId="0" applyFont="1" applyFill="1" applyBorder="1" applyAlignment="1">
      <alignment vertical="center" wrapText="1"/>
    </xf>
    <xf numFmtId="0" fontId="7" fillId="0" borderId="35" xfId="0" applyFont="1" applyFill="1" applyBorder="1" applyAlignment="1">
      <alignment vertical="center" wrapText="1"/>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0" fillId="0" borderId="0" xfId="0" applyAlignment="1">
      <alignment horizontal="left" vertical="center"/>
    </xf>
    <xf numFmtId="166" fontId="0" fillId="0" borderId="0" xfId="0" applyNumberFormat="1" applyAlignment="1">
      <alignment horizontal="left" vertical="center"/>
    </xf>
    <xf numFmtId="0" fontId="0" fillId="0" borderId="24" xfId="0" applyBorder="1" applyAlignment="1"/>
    <xf numFmtId="0" fontId="0" fillId="0" borderId="4" xfId="0" applyBorder="1" applyAlignment="1"/>
    <xf numFmtId="0" fontId="0" fillId="0" borderId="25" xfId="0" applyBorder="1" applyAlignment="1">
      <alignment wrapText="1"/>
    </xf>
    <xf numFmtId="0" fontId="0" fillId="0" borderId="9" xfId="0" applyBorder="1" applyAlignment="1"/>
    <xf numFmtId="0" fontId="6" fillId="0" borderId="4" xfId="0" applyFont="1" applyBorder="1"/>
    <xf numFmtId="0" fontId="0" fillId="0" borderId="9" xfId="0" applyBorder="1" applyAlignment="1">
      <alignment horizontal="center" vertical="center" wrapText="1"/>
    </xf>
    <xf numFmtId="0" fontId="0" fillId="0" borderId="4" xfId="0" applyBorder="1" applyAlignment="1">
      <alignment vertical="center" wrapText="1"/>
    </xf>
    <xf numFmtId="0" fontId="0" fillId="0" borderId="0" xfId="0" applyAlignment="1">
      <alignment horizontal="right"/>
    </xf>
    <xf numFmtId="17" fontId="0" fillId="0" borderId="0" xfId="0" applyNumberFormat="1"/>
    <xf numFmtId="0" fontId="7" fillId="0" borderId="4" xfId="0" applyFont="1" applyFill="1" applyBorder="1" applyAlignment="1">
      <alignment horizontal="center" vertical="center" wrapText="1"/>
    </xf>
    <xf numFmtId="0" fontId="7" fillId="0" borderId="4" xfId="0" applyFont="1" applyFill="1" applyBorder="1" applyAlignment="1">
      <alignment horizontal="center" vertical="center"/>
    </xf>
    <xf numFmtId="167" fontId="7" fillId="0" borderId="4" xfId="0" applyNumberFormat="1" applyFont="1" applyFill="1" applyBorder="1" applyAlignment="1">
      <alignment horizontal="center" vertical="center" wrapText="1"/>
    </xf>
    <xf numFmtId="1" fontId="7" fillId="0" borderId="4" xfId="0" applyNumberFormat="1" applyFont="1" applyFill="1" applyBorder="1" applyAlignment="1">
      <alignment horizontal="center" vertical="center" wrapText="1"/>
    </xf>
    <xf numFmtId="0" fontId="0" fillId="0" borderId="4" xfId="0" applyFont="1" applyFill="1" applyBorder="1"/>
    <xf numFmtId="0" fontId="0" fillId="0" borderId="4" xfId="0" applyFont="1" applyFill="1" applyBorder="1" applyAlignment="1">
      <alignment wrapText="1"/>
    </xf>
    <xf numFmtId="0" fontId="0" fillId="0" borderId="4" xfId="0" applyFill="1" applyBorder="1" applyAlignment="1">
      <alignment horizontal="center" vertical="center"/>
    </xf>
    <xf numFmtId="0" fontId="13" fillId="0" borderId="4" xfId="0" applyFont="1" applyFill="1" applyBorder="1"/>
    <xf numFmtId="0" fontId="13" fillId="0" borderId="4" xfId="0" applyFont="1" applyFill="1" applyBorder="1" applyAlignment="1">
      <alignment horizontal="left"/>
    </xf>
    <xf numFmtId="0" fontId="0" fillId="0" borderId="4" xfId="0" applyBorder="1" applyAlignment="1">
      <alignment horizontal="center" vertical="center"/>
    </xf>
    <xf numFmtId="0" fontId="0" fillId="0" borderId="0" xfId="0" applyFont="1" applyFill="1" applyBorder="1"/>
    <xf numFmtId="0" fontId="0" fillId="0" borderId="0" xfId="0" applyFont="1" applyFill="1" applyBorder="1" applyAlignment="1">
      <alignment wrapText="1"/>
    </xf>
    <xf numFmtId="14" fontId="0" fillId="0" borderId="0" xfId="0" applyNumberFormat="1" applyFont="1" applyFill="1" applyBorder="1"/>
    <xf numFmtId="0" fontId="0" fillId="0" borderId="0" xfId="0" applyFill="1" applyBorder="1"/>
    <xf numFmtId="15" fontId="0" fillId="0" borderId="4" xfId="0" applyNumberFormat="1" applyFont="1" applyBorder="1"/>
    <xf numFmtId="0" fontId="0" fillId="0" borderId="0" xfId="0" applyAlignment="1">
      <alignment horizontal="right" vertical="center"/>
    </xf>
    <xf numFmtId="166" fontId="0" fillId="0" borderId="0" xfId="0" applyNumberFormat="1" applyAlignment="1">
      <alignment horizontal="right" vertical="center"/>
    </xf>
    <xf numFmtId="0" fontId="0" fillId="0" borderId="41" xfId="0" applyBorder="1"/>
    <xf numFmtId="0" fontId="0" fillId="0" borderId="42" xfId="0" applyBorder="1"/>
    <xf numFmtId="0" fontId="7" fillId="0" borderId="45" xfId="0" applyFont="1" applyFill="1" applyBorder="1" applyAlignment="1">
      <alignment horizontal="center" vertical="center"/>
    </xf>
    <xf numFmtId="0" fontId="0" fillId="0" borderId="44" xfId="0" applyBorder="1"/>
    <xf numFmtId="0" fontId="0" fillId="0" borderId="47" xfId="0" applyBorder="1"/>
    <xf numFmtId="0" fontId="0" fillId="0" borderId="49" xfId="0" applyBorder="1"/>
    <xf numFmtId="0" fontId="7" fillId="0" borderId="40" xfId="0" applyFont="1" applyFill="1" applyBorder="1" applyAlignment="1">
      <alignment horizontal="center" vertical="center"/>
    </xf>
    <xf numFmtId="0" fontId="7" fillId="0" borderId="41"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41" xfId="0" applyFont="1" applyFill="1" applyBorder="1" applyAlignment="1">
      <alignment horizontal="left" vertical="center"/>
    </xf>
    <xf numFmtId="0" fontId="13" fillId="0" borderId="37"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13" fillId="0" borderId="38" xfId="0" applyFont="1" applyFill="1" applyBorder="1" applyAlignment="1">
      <alignment horizontal="center" vertical="center"/>
    </xf>
    <xf numFmtId="0" fontId="13" fillId="0" borderId="44" xfId="0" applyFont="1" applyFill="1" applyBorder="1" applyAlignment="1">
      <alignment horizontal="left" vertical="center"/>
    </xf>
    <xf numFmtId="0" fontId="0" fillId="0" borderId="45" xfId="0" applyBorder="1"/>
    <xf numFmtId="0" fontId="0" fillId="0" borderId="46" xfId="0" applyBorder="1"/>
    <xf numFmtId="166" fontId="0" fillId="0" borderId="0" xfId="0" applyNumberFormat="1" applyAlignment="1">
      <alignment horizontal="right"/>
    </xf>
    <xf numFmtId="165" fontId="8" fillId="0" borderId="0" xfId="3" applyNumberFormat="1" applyFont="1" applyAlignment="1">
      <alignment horizontal="left" vertical="top" wrapText="1"/>
    </xf>
    <xf numFmtId="0" fontId="0" fillId="0" borderId="0" xfId="0" applyAlignment="1">
      <alignment horizontal="left" wrapText="1"/>
    </xf>
    <xf numFmtId="0" fontId="6" fillId="0" borderId="4" xfId="0" applyFont="1" applyBorder="1" applyAlignment="1">
      <alignment horizontal="center" vertical="center"/>
    </xf>
    <xf numFmtId="166" fontId="0" fillId="0" borderId="0" xfId="0" applyNumberFormat="1" applyAlignment="1">
      <alignment horizontal="left"/>
    </xf>
    <xf numFmtId="0" fontId="6" fillId="0" borderId="0" xfId="0" applyFont="1" applyAlignment="1">
      <alignment wrapText="1"/>
    </xf>
    <xf numFmtId="0" fontId="7" fillId="0" borderId="0" xfId="0" applyFont="1" applyFill="1" applyBorder="1" applyAlignment="1">
      <alignment wrapText="1"/>
    </xf>
    <xf numFmtId="0" fontId="13" fillId="0" borderId="0" xfId="0" applyFont="1" applyFill="1" applyBorder="1" applyAlignment="1">
      <alignment wrapText="1"/>
    </xf>
    <xf numFmtId="0" fontId="7" fillId="0" borderId="39" xfId="0" applyFont="1" applyFill="1" applyBorder="1" applyAlignment="1">
      <alignment horizontal="center" vertical="center" wrapText="1"/>
    </xf>
    <xf numFmtId="0" fontId="13" fillId="0" borderId="39" xfId="0" applyFont="1" applyFill="1" applyBorder="1" applyAlignment="1">
      <alignment horizontal="left" vertical="center" wrapText="1"/>
    </xf>
    <xf numFmtId="0" fontId="13" fillId="0" borderId="48" xfId="0" applyFont="1" applyFill="1" applyBorder="1" applyAlignment="1">
      <alignment horizontal="left" vertical="center" wrapText="1"/>
    </xf>
    <xf numFmtId="0" fontId="13" fillId="0" borderId="43"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7" fillId="0" borderId="0" xfId="5" applyFont="1" applyFill="1" applyBorder="1" applyAlignment="1">
      <alignment wrapText="1"/>
    </xf>
    <xf numFmtId="0" fontId="15" fillId="0" borderId="0" xfId="5" applyFont="1" applyFill="1" applyBorder="1" applyAlignment="1">
      <alignment wrapText="1"/>
    </xf>
    <xf numFmtId="0" fontId="7" fillId="0" borderId="7" xfId="0" applyFont="1" applyFill="1" applyBorder="1" applyAlignment="1">
      <alignment horizontal="center" vertical="center" wrapText="1"/>
    </xf>
    <xf numFmtId="0" fontId="0" fillId="0" borderId="4" xfId="0" applyBorder="1" applyAlignment="1">
      <alignment horizontal="center"/>
    </xf>
    <xf numFmtId="0" fontId="0" fillId="0" borderId="9" xfId="0" applyBorder="1" applyAlignment="1">
      <alignment horizontal="center"/>
    </xf>
    <xf numFmtId="164" fontId="0" fillId="0" borderId="0" xfId="0" applyNumberFormat="1"/>
    <xf numFmtId="0" fontId="0" fillId="0" borderId="4" xfId="0" applyFont="1" applyBorder="1" applyAlignment="1">
      <alignment wrapText="1"/>
    </xf>
    <xf numFmtId="0" fontId="0" fillId="0" borderId="4" xfId="0" applyFont="1" applyBorder="1" applyAlignment="1">
      <alignment horizontal="center" wrapText="1"/>
    </xf>
    <xf numFmtId="15" fontId="0" fillId="0" borderId="4" xfId="0" applyNumberFormat="1" applyFont="1" applyBorder="1" applyAlignment="1">
      <alignment wrapText="1"/>
    </xf>
    <xf numFmtId="0" fontId="6" fillId="0" borderId="4" xfId="0" applyFont="1" applyBorder="1" applyAlignment="1">
      <alignment horizontal="center" vertical="center"/>
    </xf>
    <xf numFmtId="0" fontId="0" fillId="0" borderId="0" xfId="0" applyAlignment="1">
      <alignment horizontal="left" vertical="center" wrapText="1"/>
    </xf>
    <xf numFmtId="165" fontId="8" fillId="0" borderId="0" xfId="3" applyNumberFormat="1" applyFont="1" applyAlignment="1">
      <alignment vertical="center" wrapText="1"/>
    </xf>
    <xf numFmtId="14" fontId="0" fillId="0" borderId="4" xfId="0" applyNumberFormat="1" applyBorder="1"/>
    <xf numFmtId="0" fontId="0" fillId="0" borderId="4" xfId="0" applyFont="1" applyFill="1" applyBorder="1" applyAlignment="1">
      <alignment horizontal="center" wrapText="1"/>
    </xf>
    <xf numFmtId="0" fontId="6" fillId="0" borderId="4" xfId="0" applyFont="1" applyBorder="1" applyAlignment="1">
      <alignment horizontal="center" vertical="center"/>
    </xf>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2" xfId="0" applyFont="1" applyBorder="1" applyAlignment="1">
      <alignment horizontal="center" vertical="center"/>
    </xf>
    <xf numFmtId="0" fontId="6" fillId="0" borderId="4" xfId="0" applyFont="1" applyBorder="1" applyAlignment="1">
      <alignment horizontal="center" vertical="center"/>
    </xf>
    <xf numFmtId="0" fontId="6" fillId="0" borderId="2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1" fillId="0" borderId="0" xfId="0" applyFont="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6" fillId="0" borderId="0" xfId="0" applyFont="1" applyAlignment="1">
      <alignment horizontal="center" wrapText="1"/>
    </xf>
    <xf numFmtId="0" fontId="12" fillId="0" borderId="16" xfId="0" applyFont="1" applyBorder="1" applyAlignment="1">
      <alignment horizontal="center" vertical="center"/>
    </xf>
    <xf numFmtId="0" fontId="12" fillId="0" borderId="11" xfId="0" applyFont="1" applyBorder="1" applyAlignment="1">
      <alignment horizontal="center" vertical="center"/>
    </xf>
    <xf numFmtId="0" fontId="12" fillId="0" borderId="17" xfId="0" applyFont="1" applyBorder="1" applyAlignment="1">
      <alignment horizontal="center" vertical="center"/>
    </xf>
    <xf numFmtId="0" fontId="12" fillId="0" borderId="5" xfId="0" applyFont="1" applyFill="1" applyBorder="1" applyAlignment="1">
      <alignment horizontal="center"/>
    </xf>
    <xf numFmtId="0" fontId="12" fillId="0" borderId="6" xfId="0" applyFont="1" applyFill="1" applyBorder="1" applyAlignment="1">
      <alignment horizontal="center"/>
    </xf>
    <xf numFmtId="0" fontId="3" fillId="0" borderId="0" xfId="0" applyFont="1" applyFill="1" applyBorder="1" applyAlignment="1">
      <alignment horizontal="left" wrapText="1"/>
    </xf>
    <xf numFmtId="0" fontId="9" fillId="6" borderId="0" xfId="0" applyFont="1" applyFill="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0" fillId="0" borderId="4" xfId="0" applyBorder="1" applyAlignment="1">
      <alignment horizontal="left" vertical="center" wrapText="1"/>
    </xf>
    <xf numFmtId="0" fontId="0" fillId="0" borderId="8" xfId="0" applyBorder="1" applyAlignment="1">
      <alignment horizontal="left" vertical="center" wrapText="1"/>
    </xf>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165" fontId="8"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6" fillId="7" borderId="26" xfId="0" applyFont="1" applyFill="1" applyBorder="1" applyAlignment="1">
      <alignment horizontal="center"/>
    </xf>
    <xf numFmtId="0" fontId="6" fillId="7" borderId="27" xfId="0" applyFont="1" applyFill="1" applyBorder="1" applyAlignment="1">
      <alignment horizontal="center"/>
    </xf>
    <xf numFmtId="0" fontId="6" fillId="7" borderId="28" xfId="0" applyFont="1" applyFill="1" applyBorder="1" applyAlignment="1">
      <alignment horizontal="center"/>
    </xf>
    <xf numFmtId="0" fontId="0" fillId="0" borderId="38" xfId="0" applyFont="1" applyBorder="1"/>
    <xf numFmtId="0" fontId="0" fillId="0" borderId="38" xfId="0" applyFont="1" applyBorder="1" applyAlignment="1">
      <alignment horizontal="center"/>
    </xf>
    <xf numFmtId="15" fontId="0" fillId="0" borderId="38" xfId="0" applyNumberFormat="1" applyFont="1" applyBorder="1"/>
    <xf numFmtId="0" fontId="0" fillId="0" borderId="38" xfId="0" applyBorder="1" applyAlignment="1">
      <alignment horizontal="center" vertical="center"/>
    </xf>
    <xf numFmtId="0" fontId="0" fillId="0" borderId="50" xfId="0" applyFont="1" applyFill="1" applyBorder="1" applyAlignment="1">
      <alignment horizontal="center"/>
    </xf>
    <xf numFmtId="0" fontId="0" fillId="0" borderId="51" xfId="0" applyFont="1" applyFill="1" applyBorder="1" applyAlignment="1">
      <alignment horizontal="center"/>
    </xf>
    <xf numFmtId="0" fontId="0" fillId="0" borderId="52" xfId="0" applyFont="1" applyFill="1" applyBorder="1" applyAlignment="1">
      <alignment horizontal="center"/>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0" fontId="0" fillId="0" borderId="48" xfId="0" applyBorder="1" applyAlignment="1">
      <alignment vertical="center" wrapText="1"/>
    </xf>
    <xf numFmtId="0" fontId="0" fillId="0" borderId="0" xfId="0" applyBorder="1" applyAlignment="1">
      <alignment horizontal="center" vertical="center"/>
    </xf>
    <xf numFmtId="0" fontId="0" fillId="0" borderId="49" xfId="0"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horizontal="center" vertical="center"/>
    </xf>
    <xf numFmtId="0" fontId="0" fillId="0" borderId="47" xfId="0" applyBorder="1" applyAlignment="1">
      <alignment horizontal="left" vertical="center" wrapText="1"/>
    </xf>
  </cellXfs>
  <cellStyles count="7">
    <cellStyle name="Comma" xfId="2" builtinId="3"/>
    <cellStyle name="Hyperlink" xfId="1" builtinId="8"/>
    <cellStyle name="Normal" xfId="0" builtinId="0"/>
    <cellStyle name="Normal 12" xfId="4"/>
    <cellStyle name="Normal_Cancelled" xfId="5"/>
    <cellStyle name="Normal_Sheet1" xfId="6"/>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workbookViewId="0">
      <selection activeCell="D24" sqref="D24"/>
    </sheetView>
  </sheetViews>
  <sheetFormatPr defaultRowHeight="15" x14ac:dyDescent="0.25"/>
  <cols>
    <col min="1" max="1" width="15.5703125" customWidth="1"/>
    <col min="2" max="2" width="50.140625" bestFit="1" customWidth="1"/>
    <col min="3" max="3" width="16.28515625" bestFit="1" customWidth="1"/>
    <col min="4" max="4" width="27.140625" style="14" bestFit="1" customWidth="1"/>
  </cols>
  <sheetData>
    <row r="1" spans="1:4" ht="30" x14ac:dyDescent="0.25">
      <c r="A1" s="4" t="s">
        <v>18</v>
      </c>
      <c r="B1" s="5" t="s">
        <v>19</v>
      </c>
      <c r="C1" s="5" t="s">
        <v>22</v>
      </c>
      <c r="D1" s="15" t="s">
        <v>33</v>
      </c>
    </row>
    <row r="2" spans="1:4" x14ac:dyDescent="0.25">
      <c r="A2" s="148" t="s">
        <v>0</v>
      </c>
      <c r="B2" s="148"/>
      <c r="C2" s="148"/>
      <c r="D2" s="148"/>
    </row>
    <row r="3" spans="1:4" x14ac:dyDescent="0.25">
      <c r="A3" s="6" t="s">
        <v>1</v>
      </c>
      <c r="B3" s="18" t="s">
        <v>2</v>
      </c>
      <c r="C3" t="s">
        <v>39</v>
      </c>
      <c r="D3" s="14">
        <f>IF('Start Cases'!B1= "","N/A",'Start Cases'!B1)</f>
        <v>43354</v>
      </c>
    </row>
    <row r="4" spans="1:4" x14ac:dyDescent="0.25">
      <c r="A4" s="62" t="s">
        <v>3</v>
      </c>
      <c r="B4" s="19" t="s">
        <v>62</v>
      </c>
      <c r="C4" s="26" t="s">
        <v>39</v>
      </c>
      <c r="D4" s="14">
        <f>'Recently approved RPG project'!B1</f>
        <v>43440</v>
      </c>
    </row>
    <row r="5" spans="1:4" x14ac:dyDescent="0.25">
      <c r="A5" s="7" t="s">
        <v>3</v>
      </c>
      <c r="B5" s="20" t="s">
        <v>4</v>
      </c>
      <c r="C5" t="str">
        <f>'Model updates &amp; corrections'!B2</f>
        <v>Final</v>
      </c>
      <c r="D5" s="14">
        <f>'Model updates &amp; corrections'!B1</f>
        <v>43440</v>
      </c>
    </row>
    <row r="6" spans="1:4" x14ac:dyDescent="0.25">
      <c r="A6" s="6" t="s">
        <v>5</v>
      </c>
      <c r="B6" s="18" t="s">
        <v>6</v>
      </c>
      <c r="C6" t="str">
        <f>'Transmission &amp; Gen Outages'!B2</f>
        <v>Final</v>
      </c>
      <c r="D6" s="14">
        <f>IF('Transmission &amp; Gen Outages'!B1= "","N/A",'Transmission &amp; Gen Outages'!B1)</f>
        <v>43346</v>
      </c>
    </row>
    <row r="7" spans="1:4" s="26" customFormat="1" x14ac:dyDescent="0.25">
      <c r="A7" s="27"/>
      <c r="B7" s="68" t="s">
        <v>52</v>
      </c>
      <c r="C7" s="26" t="str">
        <f>CMP!B2</f>
        <v>Final</v>
      </c>
      <c r="D7" s="14">
        <f>IF(CMP!B1= "","N/A",CMP!B1)</f>
        <v>43440</v>
      </c>
    </row>
    <row r="8" spans="1:4" x14ac:dyDescent="0.25">
      <c r="A8" s="149" t="s">
        <v>7</v>
      </c>
      <c r="B8" s="149"/>
      <c r="C8" s="149"/>
      <c r="D8" s="149"/>
    </row>
    <row r="9" spans="1:4" x14ac:dyDescent="0.25">
      <c r="A9" s="6" t="s">
        <v>8</v>
      </c>
      <c r="B9" s="18" t="s">
        <v>42</v>
      </c>
      <c r="C9" t="str">
        <f>'Gen add, ret. and mothball'!B2</f>
        <v>Updated</v>
      </c>
      <c r="D9" s="14">
        <f>'Gen add, ret. and mothball'!B1</f>
        <v>43363</v>
      </c>
    </row>
    <row r="10" spans="1:4" x14ac:dyDescent="0.25">
      <c r="A10" s="7" t="s">
        <v>9</v>
      </c>
      <c r="B10" s="20" t="s">
        <v>41</v>
      </c>
      <c r="C10" t="s">
        <v>39</v>
      </c>
      <c r="D10" s="14">
        <f>IF('Renewable Generation Dispatch'!B1= "","N/A",'Renewable Generation Dispatch'!B1)</f>
        <v>43179</v>
      </c>
    </row>
    <row r="11" spans="1:4" x14ac:dyDescent="0.25">
      <c r="A11" s="6" t="s">
        <v>10</v>
      </c>
      <c r="B11" s="19" t="s">
        <v>51</v>
      </c>
      <c r="C11" t="str">
        <f>'Switchable Generation'!B2</f>
        <v>Final</v>
      </c>
      <c r="D11" s="120" t="str">
        <f>IF('Switchable Generation'!B1= "","N/A",'Switchable Generation'!B1)</f>
        <v>Tuesday, March 20, 2018</v>
      </c>
    </row>
    <row r="12" spans="1:4" x14ac:dyDescent="0.25">
      <c r="A12" s="7" t="s">
        <v>11</v>
      </c>
      <c r="B12" s="20" t="s">
        <v>40</v>
      </c>
      <c r="C12" t="s">
        <v>39</v>
      </c>
      <c r="D12" s="14">
        <f>IF('DC Tie modeling &amp; dispatch'!B1= "","N/A",'DC Tie modeling &amp; dispatch'!B1)</f>
        <v>43179</v>
      </c>
    </row>
    <row r="13" spans="1:4" x14ac:dyDescent="0.25">
      <c r="A13" s="6" t="s">
        <v>12</v>
      </c>
      <c r="B13" s="18" t="s">
        <v>13</v>
      </c>
      <c r="C13" t="s">
        <v>39</v>
      </c>
      <c r="D13" s="14">
        <f>IF('Reserve Requirement'!B1= "","N/A",'Reserve Requirement'!B1)</f>
        <v>43179</v>
      </c>
    </row>
    <row r="14" spans="1:4" x14ac:dyDescent="0.25">
      <c r="A14" s="7" t="s">
        <v>14</v>
      </c>
      <c r="B14" s="20" t="s">
        <v>15</v>
      </c>
      <c r="C14" t="str">
        <f>'Fuel Price Assumptions'!B2</f>
        <v>Reviewed</v>
      </c>
      <c r="D14" s="14">
        <f>IF('Fuel Price Assumptions'!B1= "","N/A",'Fuel Price Assumptions'!B1)</f>
        <v>43173</v>
      </c>
    </row>
    <row r="15" spans="1:4" x14ac:dyDescent="0.25">
      <c r="A15" s="6" t="s">
        <v>14</v>
      </c>
      <c r="B15" s="18" t="s">
        <v>16</v>
      </c>
      <c r="C15" t="str">
        <f>'Emission Cost Assumptions'!B2</f>
        <v>Reviewed</v>
      </c>
      <c r="D15" s="14">
        <f>IF('Emission Cost Assumptions'!B1= "","N/A",'Emission Cost Assumptions'!B1)</f>
        <v>43173</v>
      </c>
    </row>
    <row r="16" spans="1:4" x14ac:dyDescent="0.25">
      <c r="A16" s="148" t="s">
        <v>17</v>
      </c>
      <c r="B16" s="148"/>
      <c r="C16" s="148"/>
      <c r="D16" s="148"/>
    </row>
    <row r="17" spans="1:4" ht="30" x14ac:dyDescent="0.25">
      <c r="A17" s="21">
        <v>3.3</v>
      </c>
      <c r="B17" s="2" t="s">
        <v>128</v>
      </c>
      <c r="C17" s="75" t="str">
        <f>'Economic Case-Load Forecast'!B2</f>
        <v>Final</v>
      </c>
      <c r="D17" s="76"/>
    </row>
  </sheetData>
  <mergeCells count="3">
    <mergeCell ref="A2:D2"/>
    <mergeCell ref="A8:D8"/>
    <mergeCell ref="A16:D16"/>
  </mergeCells>
  <hyperlinks>
    <hyperlink ref="A3" location="'Start Cases'!A1" display="3.1.1"/>
    <hyperlink ref="A4" location="'Recently approved RPG project'!A1" display="3.1.2"/>
    <hyperlink ref="A5" location="'Model updates &amp; corrections'!A1" display="3.1.2"/>
    <hyperlink ref="A5:B5" location="'Model updates &amp; corrections'!A1" display="3.1.2"/>
    <hyperlink ref="A4:B4" location="'Recently approved RPG project'!A1" display="3.1.2"/>
    <hyperlink ref="A3:B3" location="'Start Cases'!A1" display="3.1.1"/>
    <hyperlink ref="A6:B6" location="'Transmission &amp; Gen Outages'!A1" display="3.1.3"/>
    <hyperlink ref="A9:B9" location="'Gen add, ret. and mothball'!A1" display="3.2.1"/>
    <hyperlink ref="A10:B10" location="'Renewable Generation Dispatch'!A1" display="3.2.2"/>
    <hyperlink ref="A11:B11" location="'Switchable Generation'!A1" display="3.2.3"/>
    <hyperlink ref="A12:B12" location="'DC Tie modeling &amp; dispatch'!A1" display="3.2.4"/>
    <hyperlink ref="A13:B13" location="'Reserve Requirement'!A1" display="3.2.5"/>
    <hyperlink ref="A14:B14" location="'Fuel Price Assumptions'!A1" display="3.2.6"/>
    <hyperlink ref="A15:B15" location="'Emission Cost Assumptions'!A1" display="3.2.6"/>
    <hyperlink ref="A17:B17" location="'Economic Case-Load Forecast'!A1" display="'Economic Case-Load Forecast'!A1"/>
    <hyperlink ref="B11" location="'Switchable Generation'!A1" display="Switchable Generation "/>
    <hyperlink ref="B4" location="'Recently approved RPG project'!A1" display="Recently approved RPG projects"/>
    <hyperlink ref="B7" location="CMP!A1" display="CMP modeled in RTP "/>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Q18" sqref="Q18"/>
    </sheetView>
  </sheetViews>
  <sheetFormatPr defaultRowHeight="15" x14ac:dyDescent="0.25"/>
  <cols>
    <col min="1" max="1" width="17.85546875" bestFit="1" customWidth="1"/>
    <col min="2" max="2" width="22.5703125" bestFit="1" customWidth="1"/>
    <col min="3" max="3" width="23.28515625" bestFit="1" customWidth="1"/>
  </cols>
  <sheetData>
    <row r="1" spans="1:7" x14ac:dyDescent="0.25">
      <c r="A1" t="s">
        <v>20</v>
      </c>
      <c r="B1" s="102">
        <v>43179</v>
      </c>
      <c r="C1" s="14"/>
      <c r="G1" s="3" t="s">
        <v>21</v>
      </c>
    </row>
    <row r="2" spans="1:7" x14ac:dyDescent="0.25">
      <c r="A2" t="s">
        <v>22</v>
      </c>
      <c r="B2" s="37" t="s">
        <v>39</v>
      </c>
    </row>
    <row r="3" spans="1:7" s="26" customFormat="1" x14ac:dyDescent="0.25">
      <c r="B3" s="37"/>
    </row>
    <row r="4" spans="1:7" ht="15.75" thickBot="1" x14ac:dyDescent="0.3">
      <c r="A4" s="70" t="s">
        <v>92</v>
      </c>
    </row>
    <row r="5" spans="1:7" ht="45" customHeight="1" x14ac:dyDescent="0.25">
      <c r="A5" s="172" t="s">
        <v>93</v>
      </c>
      <c r="B5" s="173"/>
      <c r="C5" s="173"/>
      <c r="D5" s="173"/>
      <c r="E5" s="174"/>
    </row>
    <row r="6" spans="1:7" ht="47.25" customHeight="1" x14ac:dyDescent="0.25">
      <c r="A6" s="73" t="s">
        <v>34</v>
      </c>
      <c r="B6" s="67" t="s">
        <v>120</v>
      </c>
      <c r="C6" s="170" t="s">
        <v>121</v>
      </c>
      <c r="D6" s="170"/>
      <c r="E6" s="171"/>
    </row>
    <row r="7" spans="1:7" ht="61.5" customHeight="1" x14ac:dyDescent="0.25">
      <c r="A7" s="73" t="s">
        <v>35</v>
      </c>
      <c r="B7" s="67" t="s">
        <v>122</v>
      </c>
      <c r="C7" s="170" t="s">
        <v>125</v>
      </c>
      <c r="D7" s="170"/>
      <c r="E7" s="171"/>
    </row>
    <row r="8" spans="1:7" ht="15" customHeight="1" x14ac:dyDescent="0.25">
      <c r="A8" s="73" t="s">
        <v>36</v>
      </c>
      <c r="B8" s="67" t="s">
        <v>123</v>
      </c>
      <c r="C8" s="170" t="s">
        <v>124</v>
      </c>
      <c r="D8" s="170"/>
      <c r="E8" s="171"/>
    </row>
    <row r="9" spans="1:7" x14ac:dyDescent="0.25">
      <c r="A9" s="73" t="s">
        <v>37</v>
      </c>
      <c r="B9" s="67" t="s">
        <v>123</v>
      </c>
      <c r="C9" s="170"/>
      <c r="D9" s="170"/>
      <c r="E9" s="171"/>
    </row>
    <row r="10" spans="1:7" ht="15.75" thickBot="1" x14ac:dyDescent="0.3">
      <c r="A10" s="74" t="s">
        <v>38</v>
      </c>
      <c r="B10" s="82" t="s">
        <v>123</v>
      </c>
      <c r="C10" s="175"/>
      <c r="D10" s="175"/>
      <c r="E10" s="176"/>
    </row>
  </sheetData>
  <mergeCells count="4">
    <mergeCell ref="C6:E6"/>
    <mergeCell ref="A5:E5"/>
    <mergeCell ref="C7:E7"/>
    <mergeCell ref="C8:E10"/>
  </mergeCells>
  <hyperlinks>
    <hyperlink ref="G1" location="Index!A1" display="Back"/>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B19" sqref="A15:G19"/>
    </sheetView>
  </sheetViews>
  <sheetFormatPr defaultRowHeight="15" x14ac:dyDescent="0.25"/>
  <cols>
    <col min="1" max="1" width="18.140625" customWidth="1"/>
    <col min="2" max="2" width="11.7109375" customWidth="1"/>
    <col min="3" max="3" width="23.28515625" bestFit="1" customWidth="1"/>
  </cols>
  <sheetData>
    <row r="1" spans="1:7" x14ac:dyDescent="0.25">
      <c r="A1" t="s">
        <v>20</v>
      </c>
      <c r="B1" s="36">
        <v>43179</v>
      </c>
      <c r="G1" s="3" t="s">
        <v>21</v>
      </c>
    </row>
    <row r="2" spans="1:7" x14ac:dyDescent="0.25">
      <c r="A2" t="s">
        <v>22</v>
      </c>
      <c r="B2" s="37" t="s">
        <v>39</v>
      </c>
    </row>
    <row r="4" spans="1:7" x14ac:dyDescent="0.25">
      <c r="C4" s="26"/>
      <c r="D4" s="26"/>
      <c r="E4" s="26"/>
      <c r="F4" s="26"/>
      <c r="G4" s="26"/>
    </row>
    <row r="5" spans="1:7" x14ac:dyDescent="0.25">
      <c r="A5" s="81" t="s">
        <v>92</v>
      </c>
      <c r="B5" s="13" t="s">
        <v>162</v>
      </c>
    </row>
    <row r="6" spans="1:7" ht="10.5" customHeight="1" x14ac:dyDescent="0.25">
      <c r="A6" s="177" t="s">
        <v>163</v>
      </c>
      <c r="B6" s="178"/>
      <c r="C6" s="179"/>
      <c r="D6" s="179"/>
      <c r="E6" s="179"/>
      <c r="F6" s="179"/>
      <c r="G6" s="179"/>
    </row>
    <row r="7" spans="1:7" ht="10.5" customHeight="1" x14ac:dyDescent="0.25">
      <c r="A7" s="178"/>
      <c r="B7" s="178"/>
      <c r="C7" s="179"/>
      <c r="D7" s="179"/>
      <c r="E7" s="179"/>
      <c r="F7" s="179"/>
      <c r="G7" s="179"/>
    </row>
    <row r="8" spans="1:7" ht="10.5" customHeight="1" x14ac:dyDescent="0.25">
      <c r="A8" s="178"/>
      <c r="B8" s="178"/>
      <c r="C8" s="179"/>
      <c r="D8" s="179"/>
      <c r="E8" s="179"/>
      <c r="F8" s="179"/>
      <c r="G8" s="179"/>
    </row>
    <row r="9" spans="1:7" ht="10.5" customHeight="1" x14ac:dyDescent="0.25">
      <c r="A9" s="178"/>
      <c r="B9" s="178"/>
      <c r="C9" s="179"/>
      <c r="D9" s="179"/>
      <c r="E9" s="179"/>
      <c r="F9" s="179"/>
      <c r="G9" s="179"/>
    </row>
  </sheetData>
  <mergeCells count="1">
    <mergeCell ref="A6:G9"/>
  </mergeCells>
  <hyperlinks>
    <hyperlink ref="G1" location="Index!A1" display="Back"/>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election activeCell="B19" sqref="A15:G19"/>
    </sheetView>
  </sheetViews>
  <sheetFormatPr defaultRowHeight="15" x14ac:dyDescent="0.25"/>
  <cols>
    <col min="1" max="1" width="18.140625" customWidth="1"/>
    <col min="2" max="2" width="11.5703125" customWidth="1"/>
    <col min="3" max="13" width="8.7109375" customWidth="1"/>
  </cols>
  <sheetData>
    <row r="1" spans="1:14" x14ac:dyDescent="0.25">
      <c r="A1" t="s">
        <v>20</v>
      </c>
      <c r="B1" s="36">
        <v>43173</v>
      </c>
      <c r="C1" s="11"/>
      <c r="G1" s="3" t="s">
        <v>21</v>
      </c>
    </row>
    <row r="2" spans="1:14" x14ac:dyDescent="0.25">
      <c r="A2" t="s">
        <v>22</v>
      </c>
      <c r="B2" s="37" t="s">
        <v>119</v>
      </c>
    </row>
    <row r="3" spans="1:14" ht="15.75" customHeight="1" x14ac:dyDescent="0.25">
      <c r="A3" t="s">
        <v>50</v>
      </c>
      <c r="B3" s="25" t="s">
        <v>126</v>
      </c>
      <c r="C3" s="25"/>
      <c r="D3" s="25"/>
      <c r="E3" s="25"/>
      <c r="F3" s="25"/>
      <c r="G3" s="25"/>
      <c r="H3" s="25"/>
      <c r="I3" s="25"/>
      <c r="J3" s="25"/>
      <c r="K3" s="25"/>
      <c r="L3" s="25"/>
      <c r="M3" s="25"/>
    </row>
    <row r="4" spans="1:14" s="23" customFormat="1" ht="15.75" thickBot="1" x14ac:dyDescent="0.3">
      <c r="B4" s="24"/>
      <c r="C4" s="24"/>
      <c r="D4" s="24"/>
      <c r="E4" s="24"/>
      <c r="F4" s="24"/>
      <c r="G4" s="24"/>
      <c r="H4" s="24"/>
      <c r="I4" s="24"/>
      <c r="J4" s="24"/>
      <c r="K4" s="24"/>
      <c r="L4" s="24"/>
      <c r="M4" s="24"/>
    </row>
    <row r="5" spans="1:14" ht="15.75" thickBot="1" x14ac:dyDescent="0.3">
      <c r="B5" s="180" t="s">
        <v>91</v>
      </c>
      <c r="C5" s="181"/>
      <c r="D5" s="181"/>
      <c r="E5" s="181"/>
      <c r="F5" s="181"/>
      <c r="G5" s="181"/>
      <c r="H5" s="181"/>
      <c r="I5" s="181"/>
      <c r="J5" s="181"/>
      <c r="K5" s="181"/>
      <c r="L5" s="181"/>
      <c r="M5" s="182"/>
    </row>
    <row r="6" spans="1:14" x14ac:dyDescent="0.25">
      <c r="A6" s="50" t="s">
        <v>77</v>
      </c>
      <c r="B6" s="51" t="s">
        <v>79</v>
      </c>
      <c r="C6" s="51" t="s">
        <v>80</v>
      </c>
      <c r="D6" s="51" t="s">
        <v>81</v>
      </c>
      <c r="E6" s="51" t="s">
        <v>82</v>
      </c>
      <c r="F6" s="51" t="s">
        <v>83</v>
      </c>
      <c r="G6" s="51" t="s">
        <v>84</v>
      </c>
      <c r="H6" s="51" t="s">
        <v>85</v>
      </c>
      <c r="I6" s="51" t="s">
        <v>86</v>
      </c>
      <c r="J6" s="51" t="s">
        <v>87</v>
      </c>
      <c r="K6" s="51" t="s">
        <v>88</v>
      </c>
      <c r="L6" s="51" t="s">
        <v>89</v>
      </c>
      <c r="M6" s="55" t="s">
        <v>90</v>
      </c>
      <c r="N6" s="58" t="s">
        <v>63</v>
      </c>
    </row>
    <row r="7" spans="1:14" x14ac:dyDescent="0.25">
      <c r="A7" s="52">
        <v>2018</v>
      </c>
      <c r="B7" s="49">
        <v>3.08</v>
      </c>
      <c r="C7" s="49">
        <v>3.05</v>
      </c>
      <c r="D7" s="49">
        <v>3.01</v>
      </c>
      <c r="E7" s="49">
        <v>2.86</v>
      </c>
      <c r="F7" s="49">
        <v>2.87</v>
      </c>
      <c r="G7" s="49">
        <v>2.88</v>
      </c>
      <c r="H7" s="49">
        <v>2.9</v>
      </c>
      <c r="I7" s="49">
        <v>2.92</v>
      </c>
      <c r="J7" s="49">
        <v>2.92</v>
      </c>
      <c r="K7" s="49">
        <v>2.94</v>
      </c>
      <c r="L7" s="49">
        <v>3.02</v>
      </c>
      <c r="M7" s="56">
        <v>3.14</v>
      </c>
      <c r="N7" s="59">
        <f>AVERAGE(B7:M7)</f>
        <v>2.9658333333333338</v>
      </c>
    </row>
    <row r="8" spans="1:14" x14ac:dyDescent="0.25">
      <c r="A8" s="52">
        <f>+A7+1</f>
        <v>2019</v>
      </c>
      <c r="B8" s="49">
        <v>3.37</v>
      </c>
      <c r="C8" s="49">
        <v>3.35</v>
      </c>
      <c r="D8" s="49">
        <v>3.3</v>
      </c>
      <c r="E8" s="49">
        <v>3.15</v>
      </c>
      <c r="F8" s="49">
        <v>3.15</v>
      </c>
      <c r="G8" s="49">
        <v>3.15</v>
      </c>
      <c r="H8" s="49">
        <v>3.18</v>
      </c>
      <c r="I8" s="49">
        <v>3.2</v>
      </c>
      <c r="J8" s="49">
        <v>3.2</v>
      </c>
      <c r="K8" s="49">
        <v>3.22</v>
      </c>
      <c r="L8" s="49">
        <v>3.31</v>
      </c>
      <c r="M8" s="56">
        <v>3.44</v>
      </c>
      <c r="N8" s="60">
        <f>AVERAGE(B8:M8)</f>
        <v>3.2516666666666665</v>
      </c>
    </row>
    <row r="9" spans="1:14" x14ac:dyDescent="0.25">
      <c r="A9" s="52">
        <f t="shared" ref="A9:A13" si="0">+A8+1</f>
        <v>2020</v>
      </c>
      <c r="B9" s="49">
        <v>3.68</v>
      </c>
      <c r="C9" s="49">
        <v>3.66</v>
      </c>
      <c r="D9" s="49">
        <v>3.6</v>
      </c>
      <c r="E9" s="49">
        <v>3.43</v>
      </c>
      <c r="F9" s="49">
        <v>3.44</v>
      </c>
      <c r="G9" s="49">
        <v>3.45</v>
      </c>
      <c r="H9" s="49">
        <v>3.47</v>
      </c>
      <c r="I9" s="49">
        <v>3.51</v>
      </c>
      <c r="J9" s="49">
        <v>3.51</v>
      </c>
      <c r="K9" s="49">
        <v>3.52</v>
      </c>
      <c r="L9" s="49">
        <v>3.61</v>
      </c>
      <c r="M9" s="56">
        <v>3.75</v>
      </c>
      <c r="N9" s="60">
        <f t="shared" ref="N9:N12" si="1">AVERAGE(B9:M9)</f>
        <v>3.5524999999999998</v>
      </c>
    </row>
    <row r="10" spans="1:14" x14ac:dyDescent="0.25">
      <c r="A10" s="52">
        <f t="shared" si="0"/>
        <v>2021</v>
      </c>
      <c r="B10" s="49">
        <v>3.48</v>
      </c>
      <c r="C10" s="49">
        <v>3.46</v>
      </c>
      <c r="D10" s="49">
        <v>3.41</v>
      </c>
      <c r="E10" s="49">
        <v>3.25</v>
      </c>
      <c r="F10" s="49">
        <v>3.26</v>
      </c>
      <c r="G10" s="49">
        <v>3.27</v>
      </c>
      <c r="H10" s="49">
        <v>3.29</v>
      </c>
      <c r="I10" s="49">
        <v>3.32</v>
      </c>
      <c r="J10" s="49">
        <v>3.32</v>
      </c>
      <c r="K10" s="49">
        <v>3.33</v>
      </c>
      <c r="L10" s="49">
        <v>3.42</v>
      </c>
      <c r="M10" s="56">
        <v>3.55</v>
      </c>
      <c r="N10" s="60">
        <f t="shared" si="1"/>
        <v>3.3633333333333333</v>
      </c>
    </row>
    <row r="11" spans="1:14" x14ac:dyDescent="0.25">
      <c r="A11" s="52">
        <f t="shared" si="0"/>
        <v>2022</v>
      </c>
      <c r="B11" s="49">
        <v>3.38</v>
      </c>
      <c r="C11" s="49">
        <v>3.35</v>
      </c>
      <c r="D11" s="49">
        <v>3.3</v>
      </c>
      <c r="E11" s="49">
        <v>3.14</v>
      </c>
      <c r="F11" s="49">
        <v>3.15</v>
      </c>
      <c r="G11" s="49">
        <v>3.16</v>
      </c>
      <c r="H11" s="49">
        <v>3.19</v>
      </c>
      <c r="I11" s="49">
        <v>3.21</v>
      </c>
      <c r="J11" s="49">
        <v>3.21</v>
      </c>
      <c r="K11" s="49">
        <v>3.23</v>
      </c>
      <c r="L11" s="49">
        <v>3.31</v>
      </c>
      <c r="M11" s="56">
        <v>3.44</v>
      </c>
      <c r="N11" s="60">
        <f t="shared" si="1"/>
        <v>3.2558333333333334</v>
      </c>
    </row>
    <row r="12" spans="1:14" x14ac:dyDescent="0.25">
      <c r="A12" s="52">
        <f t="shared" si="0"/>
        <v>2023</v>
      </c>
      <c r="B12" s="49">
        <v>3.44</v>
      </c>
      <c r="C12" s="49">
        <v>3.41</v>
      </c>
      <c r="D12" s="49">
        <v>3.37</v>
      </c>
      <c r="E12" s="49">
        <v>3.21</v>
      </c>
      <c r="F12" s="49">
        <v>3.22</v>
      </c>
      <c r="G12" s="49">
        <v>3.23</v>
      </c>
      <c r="H12" s="49">
        <v>3.24</v>
      </c>
      <c r="I12" s="49">
        <v>3.27</v>
      </c>
      <c r="J12" s="49">
        <v>3.27</v>
      </c>
      <c r="K12" s="49">
        <v>3.29</v>
      </c>
      <c r="L12" s="49">
        <v>3.38</v>
      </c>
      <c r="M12" s="56">
        <v>3.51</v>
      </c>
      <c r="N12" s="60">
        <f t="shared" si="1"/>
        <v>3.32</v>
      </c>
    </row>
    <row r="13" spans="1:14" ht="15.75" thickBot="1" x14ac:dyDescent="0.3">
      <c r="A13" s="53">
        <f t="shared" si="0"/>
        <v>2024</v>
      </c>
      <c r="B13" s="54">
        <v>3.58</v>
      </c>
      <c r="C13" s="54">
        <v>3.55</v>
      </c>
      <c r="D13" s="54">
        <v>3.5</v>
      </c>
      <c r="E13" s="54">
        <v>3.34</v>
      </c>
      <c r="F13" s="54">
        <v>3.35</v>
      </c>
      <c r="G13" s="54">
        <v>3.35</v>
      </c>
      <c r="H13" s="54">
        <v>3.38</v>
      </c>
      <c r="I13" s="54">
        <v>3.4</v>
      </c>
      <c r="J13" s="54">
        <v>3.4</v>
      </c>
      <c r="K13" s="54">
        <v>3.42</v>
      </c>
      <c r="L13" s="54">
        <v>3.51</v>
      </c>
      <c r="M13" s="57">
        <v>3.65</v>
      </c>
      <c r="N13" s="61">
        <f>AVERAGE(B13:M13)</f>
        <v>3.4524999999999992</v>
      </c>
    </row>
    <row r="14" spans="1:14" x14ac:dyDescent="0.25">
      <c r="B14" s="26"/>
      <c r="C14" s="26"/>
      <c r="D14" s="23"/>
      <c r="E14" s="23"/>
      <c r="F14" s="23"/>
      <c r="G14" s="23"/>
      <c r="H14" s="23"/>
      <c r="I14" s="23"/>
      <c r="J14" s="23"/>
      <c r="K14" s="23"/>
      <c r="L14" s="23"/>
      <c r="M14" s="23"/>
    </row>
    <row r="15" spans="1:14" x14ac:dyDescent="0.25">
      <c r="B15" s="26"/>
      <c r="C15" s="26"/>
    </row>
    <row r="16" spans="1:14" x14ac:dyDescent="0.25">
      <c r="B16" s="26"/>
      <c r="C16" s="26"/>
    </row>
    <row r="17" spans="2:3" x14ac:dyDescent="0.25">
      <c r="B17" s="26"/>
      <c r="C17" s="26"/>
    </row>
    <row r="18" spans="2:3" x14ac:dyDescent="0.25">
      <c r="B18" s="26"/>
      <c r="C18" s="26"/>
    </row>
    <row r="19" spans="2:3" x14ac:dyDescent="0.25">
      <c r="B19" s="26"/>
      <c r="C19" s="26"/>
    </row>
    <row r="20" spans="2:3" x14ac:dyDescent="0.25">
      <c r="B20" s="26"/>
      <c r="C20" s="26"/>
    </row>
    <row r="21" spans="2:3" x14ac:dyDescent="0.25">
      <c r="B21" s="26"/>
      <c r="C21" s="26"/>
    </row>
    <row r="22" spans="2:3" x14ac:dyDescent="0.25">
      <c r="B22" s="26"/>
      <c r="C22" s="26"/>
    </row>
  </sheetData>
  <mergeCells count="1">
    <mergeCell ref="B5:M5"/>
  </mergeCells>
  <hyperlinks>
    <hyperlink ref="G1" location="Index!A1" display="Back"/>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B19" sqref="A15:G19"/>
    </sheetView>
  </sheetViews>
  <sheetFormatPr defaultRowHeight="15" x14ac:dyDescent="0.25"/>
  <cols>
    <col min="1" max="1" width="17.85546875" bestFit="1" customWidth="1"/>
    <col min="2" max="2" width="15.140625" customWidth="1"/>
  </cols>
  <sheetData>
    <row r="1" spans="1:7" x14ac:dyDescent="0.25">
      <c r="A1" s="16" t="s">
        <v>20</v>
      </c>
      <c r="B1" s="36">
        <v>43173</v>
      </c>
      <c r="G1" s="3" t="s">
        <v>21</v>
      </c>
    </row>
    <row r="2" spans="1:7" x14ac:dyDescent="0.25">
      <c r="A2" t="s">
        <v>22</v>
      </c>
      <c r="B2" s="37" t="s">
        <v>119</v>
      </c>
    </row>
    <row r="3" spans="1:7" x14ac:dyDescent="0.25">
      <c r="A3" s="26" t="s">
        <v>50</v>
      </c>
      <c r="B3" t="s">
        <v>127</v>
      </c>
    </row>
    <row r="4" spans="1:7" s="26" customFormat="1" ht="15.75" thickBot="1" x14ac:dyDescent="0.3"/>
    <row r="5" spans="1:7" x14ac:dyDescent="0.25">
      <c r="A5" s="45" t="s">
        <v>78</v>
      </c>
      <c r="B5" s="46" t="s">
        <v>58</v>
      </c>
    </row>
    <row r="6" spans="1:7" x14ac:dyDescent="0.25">
      <c r="A6" s="43" t="s">
        <v>56</v>
      </c>
      <c r="B6" s="47">
        <v>200</v>
      </c>
    </row>
    <row r="7" spans="1:7" x14ac:dyDescent="0.25">
      <c r="A7" s="43" t="s">
        <v>55</v>
      </c>
      <c r="B7" s="47">
        <v>0</v>
      </c>
    </row>
    <row r="8" spans="1:7" x14ac:dyDescent="0.25">
      <c r="A8" s="43" t="s">
        <v>57</v>
      </c>
      <c r="B8" s="47">
        <v>0</v>
      </c>
    </row>
    <row r="9" spans="1:7" ht="15.75" thickBot="1" x14ac:dyDescent="0.3">
      <c r="A9" s="44" t="s">
        <v>59</v>
      </c>
      <c r="B9" s="48">
        <v>0</v>
      </c>
    </row>
  </sheetData>
  <hyperlinks>
    <hyperlink ref="G1" location="Index!A1" display="Back"/>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115" zoomScaleNormal="115" workbookViewId="0">
      <selection activeCell="B19" sqref="A15:G19"/>
    </sheetView>
  </sheetViews>
  <sheetFormatPr defaultRowHeight="15" x14ac:dyDescent="0.25"/>
  <cols>
    <col min="1" max="1" width="24.140625" bestFit="1" customWidth="1"/>
    <col min="2" max="2" width="11.42578125" customWidth="1"/>
    <col min="3" max="3" width="7.28515625" bestFit="1" customWidth="1"/>
    <col min="4" max="4" width="8.85546875" bestFit="1" customWidth="1"/>
    <col min="5" max="5" width="7.28515625" bestFit="1" customWidth="1"/>
    <col min="6" max="7" width="13.140625" bestFit="1" customWidth="1"/>
    <col min="8" max="8" width="9.140625" bestFit="1" customWidth="1"/>
    <col min="9" max="9" width="7.28515625" bestFit="1" customWidth="1"/>
    <col min="10" max="10" width="15.140625" bestFit="1" customWidth="1"/>
  </cols>
  <sheetData>
    <row r="1" spans="1:10" x14ac:dyDescent="0.25">
      <c r="A1" t="s">
        <v>20</v>
      </c>
      <c r="B1" s="36">
        <v>43354</v>
      </c>
      <c r="G1" s="3" t="s">
        <v>21</v>
      </c>
    </row>
    <row r="2" spans="1:10" x14ac:dyDescent="0.25">
      <c r="A2" t="s">
        <v>22</v>
      </c>
      <c r="B2" t="s">
        <v>39</v>
      </c>
    </row>
    <row r="4" spans="1:10" s="26" customFormat="1" x14ac:dyDescent="0.25">
      <c r="A4" s="9" t="s">
        <v>61</v>
      </c>
    </row>
    <row r="5" spans="1:10" s="26" customFormat="1" x14ac:dyDescent="0.25">
      <c r="A5" s="26" t="s">
        <v>60</v>
      </c>
      <c r="B5" s="37" t="s">
        <v>271</v>
      </c>
    </row>
    <row r="6" spans="1:10" x14ac:dyDescent="0.25">
      <c r="A6" t="s">
        <v>263</v>
      </c>
      <c r="B6" s="37"/>
    </row>
    <row r="7" spans="1:10" s="26" customFormat="1" x14ac:dyDescent="0.25">
      <c r="B7" s="37"/>
    </row>
    <row r="8" spans="1:10" x14ac:dyDescent="0.25">
      <c r="A8" s="26" t="s">
        <v>272</v>
      </c>
    </row>
    <row r="13" spans="1:10" x14ac:dyDescent="0.25">
      <c r="B13" s="138"/>
      <c r="C13" s="138"/>
      <c r="D13" s="138"/>
      <c r="E13" s="138"/>
      <c r="F13" s="138"/>
      <c r="G13" s="138"/>
      <c r="H13" s="138"/>
      <c r="I13" s="138"/>
      <c r="J13" s="138"/>
    </row>
  </sheetData>
  <hyperlinks>
    <hyperlink ref="G1" location="Index!A1" display="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B36" sqref="B36"/>
    </sheetView>
  </sheetViews>
  <sheetFormatPr defaultRowHeight="15" x14ac:dyDescent="0.25"/>
  <cols>
    <col min="1" max="1" width="41.5703125" style="26" bestFit="1" customWidth="1"/>
    <col min="2" max="2" width="27.140625" style="37" bestFit="1" customWidth="1"/>
    <col min="3" max="3" width="2.42578125" style="26" customWidth="1"/>
    <col min="4" max="16384" width="9.140625" style="26"/>
  </cols>
  <sheetData>
    <row r="1" spans="1:4" x14ac:dyDescent="0.25">
      <c r="A1" s="26" t="s">
        <v>20</v>
      </c>
      <c r="B1" s="124">
        <v>43354</v>
      </c>
      <c r="D1" s="3" t="s">
        <v>21</v>
      </c>
    </row>
    <row r="2" spans="1:4" x14ac:dyDescent="0.25">
      <c r="A2" s="26" t="s">
        <v>22</v>
      </c>
      <c r="B2" s="37" t="s">
        <v>39</v>
      </c>
    </row>
    <row r="4" spans="1:4" x14ac:dyDescent="0.25">
      <c r="A4" s="17" t="s">
        <v>201</v>
      </c>
      <c r="B4" s="122"/>
    </row>
  </sheetData>
  <hyperlinks>
    <hyperlink ref="D1" location="Index!A1" display="Back"/>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B1" sqref="B1"/>
    </sheetView>
  </sheetViews>
  <sheetFormatPr defaultRowHeight="15" x14ac:dyDescent="0.25"/>
  <cols>
    <col min="1" max="1" width="45.7109375" style="26" customWidth="1"/>
    <col min="2" max="2" width="27" style="26" bestFit="1" customWidth="1"/>
    <col min="3" max="3" width="13.28515625" style="26" bestFit="1" customWidth="1"/>
    <col min="4" max="5" width="9.7109375" style="26" bestFit="1" customWidth="1"/>
    <col min="6" max="6" width="22.85546875" style="26" customWidth="1"/>
    <col min="7" max="7" width="43" style="26" customWidth="1"/>
    <col min="8" max="8" width="35.7109375" style="26" customWidth="1"/>
    <col min="9" max="9" width="26.5703125" style="26" customWidth="1"/>
    <col min="10" max="10" width="22.5703125" style="26" customWidth="1"/>
    <col min="11" max="11" width="45.140625" style="26" customWidth="1"/>
    <col min="12" max="12" width="35.85546875" style="26" customWidth="1"/>
    <col min="13" max="13" width="32.85546875" style="26" customWidth="1"/>
    <col min="14" max="14" width="50.5703125" style="26" customWidth="1"/>
    <col min="15" max="15" width="17.42578125" style="26" customWidth="1"/>
    <col min="16" max="16" width="23.85546875" style="26" customWidth="1"/>
    <col min="17" max="17" width="51.85546875" style="26" customWidth="1"/>
    <col min="18" max="18" width="32" style="26" customWidth="1"/>
    <col min="19" max="19" width="52.140625" style="26" customWidth="1"/>
    <col min="20" max="20" width="53.42578125" style="26" customWidth="1"/>
    <col min="21" max="21" width="70.42578125" style="26" customWidth="1"/>
    <col min="22" max="22" width="22.140625" style="26" customWidth="1"/>
    <col min="23" max="23" width="50.28515625" style="26" customWidth="1"/>
    <col min="24" max="24" width="38.85546875" style="26" customWidth="1"/>
    <col min="25" max="25" width="45.28515625" style="26" customWidth="1"/>
    <col min="26" max="26" width="55.28515625" style="26" customWidth="1"/>
    <col min="27" max="27" width="47.140625" style="26" customWidth="1"/>
    <col min="28" max="28" width="22.5703125" style="26" customWidth="1"/>
    <col min="29" max="29" width="43" style="26" customWidth="1"/>
    <col min="30" max="30" width="17.85546875" style="26" customWidth="1"/>
    <col min="31" max="31" width="16.140625" style="26" customWidth="1"/>
    <col min="32" max="32" width="22" style="26" customWidth="1"/>
    <col min="33" max="16384" width="9.140625" style="26"/>
  </cols>
  <sheetData>
    <row r="1" spans="1:7" x14ac:dyDescent="0.25">
      <c r="A1" s="26" t="s">
        <v>20</v>
      </c>
      <c r="B1" s="102">
        <v>43440</v>
      </c>
      <c r="D1" s="3" t="s">
        <v>21</v>
      </c>
      <c r="G1" s="3" t="s">
        <v>21</v>
      </c>
    </row>
    <row r="2" spans="1:7" x14ac:dyDescent="0.25">
      <c r="A2" s="26" t="s">
        <v>22</v>
      </c>
      <c r="B2" s="101" t="s">
        <v>39</v>
      </c>
    </row>
    <row r="3" spans="1:7" ht="15.75" thickBot="1" x14ac:dyDescent="0.3"/>
    <row r="4" spans="1:7" ht="15.75" thickBot="1" x14ac:dyDescent="0.3">
      <c r="A4" s="187" t="s">
        <v>66</v>
      </c>
      <c r="B4" s="188" t="s">
        <v>157</v>
      </c>
      <c r="C4" s="188" t="s">
        <v>158</v>
      </c>
      <c r="D4" s="188" t="s">
        <v>43</v>
      </c>
      <c r="E4" s="189" t="s">
        <v>44</v>
      </c>
    </row>
    <row r="5" spans="1:7" x14ac:dyDescent="0.25">
      <c r="A5" s="183" t="s">
        <v>160</v>
      </c>
      <c r="B5" s="184" t="s">
        <v>161</v>
      </c>
      <c r="C5" s="185">
        <v>43075</v>
      </c>
      <c r="D5" s="186" t="s">
        <v>132</v>
      </c>
      <c r="E5" s="186" t="s">
        <v>132</v>
      </c>
    </row>
    <row r="6" spans="1:7" x14ac:dyDescent="0.25">
      <c r="A6" s="90" t="s">
        <v>185</v>
      </c>
      <c r="B6" s="136" t="s">
        <v>186</v>
      </c>
      <c r="C6" s="100">
        <v>43081</v>
      </c>
      <c r="D6" s="95" t="s">
        <v>184</v>
      </c>
      <c r="E6" s="95" t="s">
        <v>132</v>
      </c>
    </row>
    <row r="7" spans="1:7" x14ac:dyDescent="0.25">
      <c r="A7" s="139" t="s">
        <v>159</v>
      </c>
      <c r="B7" s="140" t="s">
        <v>131</v>
      </c>
      <c r="C7" s="141">
        <v>43164</v>
      </c>
      <c r="D7" s="95" t="s">
        <v>132</v>
      </c>
      <c r="E7" s="95" t="s">
        <v>132</v>
      </c>
    </row>
    <row r="8" spans="1:7" x14ac:dyDescent="0.25">
      <c r="A8" s="139" t="s">
        <v>194</v>
      </c>
      <c r="B8" s="140" t="s">
        <v>191</v>
      </c>
      <c r="C8" s="141">
        <v>43242</v>
      </c>
      <c r="D8" s="95" t="s">
        <v>184</v>
      </c>
      <c r="E8" s="95" t="s">
        <v>132</v>
      </c>
    </row>
    <row r="9" spans="1:7" x14ac:dyDescent="0.25">
      <c r="A9" s="139" t="s">
        <v>269</v>
      </c>
      <c r="B9" s="140" t="s">
        <v>191</v>
      </c>
      <c r="C9" s="141">
        <v>43339</v>
      </c>
      <c r="D9" s="95" t="s">
        <v>132</v>
      </c>
      <c r="E9" s="95" t="s">
        <v>184</v>
      </c>
    </row>
    <row r="10" spans="1:7" x14ac:dyDescent="0.25">
      <c r="A10" s="139" t="s">
        <v>268</v>
      </c>
      <c r="B10" s="140" t="s">
        <v>267</v>
      </c>
      <c r="C10" s="141"/>
      <c r="D10" s="95" t="s">
        <v>184</v>
      </c>
      <c r="E10" s="95" t="s">
        <v>132</v>
      </c>
    </row>
    <row r="11" spans="1:7" x14ac:dyDescent="0.25">
      <c r="A11" s="91" t="s">
        <v>265</v>
      </c>
      <c r="B11" s="146" t="s">
        <v>266</v>
      </c>
      <c r="C11" s="141">
        <v>43332</v>
      </c>
      <c r="D11" s="92" t="s">
        <v>184</v>
      </c>
      <c r="E11" s="95" t="s">
        <v>132</v>
      </c>
    </row>
  </sheetData>
  <hyperlinks>
    <hyperlink ref="G1" location="Index!A1" display="Back"/>
    <hyperlink ref="D1" location="Index!A1" display="Back"/>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opLeftCell="A16" workbookViewId="0">
      <selection activeCell="D30" sqref="D30"/>
    </sheetView>
  </sheetViews>
  <sheetFormatPr defaultRowHeight="15" x14ac:dyDescent="0.25"/>
  <cols>
    <col min="1" max="1" width="37.7109375" style="63" customWidth="1"/>
    <col min="2" max="2" width="27.140625" style="17" bestFit="1" customWidth="1"/>
    <col min="3" max="4" width="9.7109375" style="17" bestFit="1" customWidth="1"/>
    <col min="5" max="5" width="47.85546875" style="63" customWidth="1"/>
    <col min="6" max="16384" width="9.140625" style="17"/>
  </cols>
  <sheetData>
    <row r="1" spans="1:5" x14ac:dyDescent="0.25">
      <c r="A1" s="63" t="s">
        <v>20</v>
      </c>
      <c r="B1" s="66">
        <v>43440</v>
      </c>
      <c r="C1" s="64" t="s">
        <v>21</v>
      </c>
    </row>
    <row r="2" spans="1:5" x14ac:dyDescent="0.25">
      <c r="A2" s="63" t="s">
        <v>22</v>
      </c>
      <c r="B2" s="17" t="s">
        <v>39</v>
      </c>
    </row>
    <row r="4" spans="1:5" ht="21.75" thickBot="1" x14ac:dyDescent="0.3">
      <c r="A4" s="156" t="s">
        <v>187</v>
      </c>
      <c r="B4" s="156"/>
      <c r="C4" s="156"/>
      <c r="D4" s="156"/>
      <c r="E4" s="156"/>
    </row>
    <row r="5" spans="1:5" x14ac:dyDescent="0.25">
      <c r="A5" s="150" t="s">
        <v>45</v>
      </c>
      <c r="B5" s="152" t="s">
        <v>46</v>
      </c>
      <c r="C5" s="152"/>
      <c r="D5" s="152"/>
      <c r="E5" s="154" t="s">
        <v>47</v>
      </c>
    </row>
    <row r="6" spans="1:5" x14ac:dyDescent="0.25">
      <c r="A6" s="151"/>
      <c r="B6" s="153"/>
      <c r="C6" s="123" t="s">
        <v>43</v>
      </c>
      <c r="D6" s="123" t="s">
        <v>44</v>
      </c>
      <c r="E6" s="155"/>
    </row>
    <row r="7" spans="1:5" x14ac:dyDescent="0.25">
      <c r="A7" s="63" t="s">
        <v>192</v>
      </c>
      <c r="B7" s="22" t="s">
        <v>186</v>
      </c>
      <c r="C7" s="22" t="s">
        <v>132</v>
      </c>
      <c r="D7" s="22" t="s">
        <v>132</v>
      </c>
      <c r="E7" s="65"/>
    </row>
    <row r="8" spans="1:5" x14ac:dyDescent="0.25">
      <c r="A8" s="63" t="s">
        <v>193</v>
      </c>
      <c r="B8" s="22" t="s">
        <v>186</v>
      </c>
      <c r="C8" s="22"/>
      <c r="D8" s="22" t="s">
        <v>132</v>
      </c>
      <c r="E8" s="65"/>
    </row>
    <row r="9" spans="1:5" ht="30" x14ac:dyDescent="0.25">
      <c r="A9" s="63" t="s">
        <v>196</v>
      </c>
      <c r="B9" s="22" t="s">
        <v>195</v>
      </c>
      <c r="C9" s="22" t="s">
        <v>132</v>
      </c>
      <c r="D9" s="22" t="s">
        <v>132</v>
      </c>
      <c r="E9" s="65"/>
    </row>
    <row r="10" spans="1:5" ht="54.75" customHeight="1" x14ac:dyDescent="0.25">
      <c r="A10" s="63" t="s">
        <v>198</v>
      </c>
      <c r="B10" s="22" t="s">
        <v>191</v>
      </c>
      <c r="C10" s="22" t="s">
        <v>132</v>
      </c>
      <c r="D10" s="22" t="s">
        <v>132</v>
      </c>
      <c r="E10" s="143" t="s">
        <v>197</v>
      </c>
    </row>
    <row r="11" spans="1:5" ht="45" x14ac:dyDescent="0.25">
      <c r="A11" s="63" t="s">
        <v>260</v>
      </c>
      <c r="B11" s="22" t="s">
        <v>191</v>
      </c>
      <c r="C11" s="22" t="s">
        <v>132</v>
      </c>
      <c r="D11" s="22" t="s">
        <v>132</v>
      </c>
      <c r="E11" s="65"/>
    </row>
    <row r="12" spans="1:5" ht="45" x14ac:dyDescent="0.25">
      <c r="A12" s="63" t="s">
        <v>261</v>
      </c>
      <c r="B12" s="22" t="s">
        <v>191</v>
      </c>
      <c r="C12" s="22" t="s">
        <v>132</v>
      </c>
      <c r="D12" s="22" t="s">
        <v>132</v>
      </c>
      <c r="E12" s="65"/>
    </row>
    <row r="13" spans="1:5" x14ac:dyDescent="0.25">
      <c r="A13" s="63" t="s">
        <v>262</v>
      </c>
      <c r="B13" s="22" t="s">
        <v>191</v>
      </c>
      <c r="C13" s="22" t="s">
        <v>132</v>
      </c>
      <c r="D13" s="22" t="s">
        <v>132</v>
      </c>
      <c r="E13" s="65"/>
    </row>
    <row r="14" spans="1:5" x14ac:dyDescent="0.25">
      <c r="B14" s="22"/>
      <c r="C14" s="22"/>
      <c r="D14" s="22"/>
      <c r="E14" s="65"/>
    </row>
    <row r="15" spans="1:5" x14ac:dyDescent="0.25">
      <c r="A15" s="190" t="s">
        <v>48</v>
      </c>
      <c r="B15" s="153" t="s">
        <v>46</v>
      </c>
      <c r="C15" s="153"/>
      <c r="D15" s="153"/>
      <c r="E15" s="191" t="s">
        <v>47</v>
      </c>
    </row>
    <row r="16" spans="1:5" x14ac:dyDescent="0.25">
      <c r="A16" s="190"/>
      <c r="B16" s="153"/>
      <c r="C16" s="147" t="s">
        <v>43</v>
      </c>
      <c r="D16" s="147" t="s">
        <v>44</v>
      </c>
      <c r="E16" s="191"/>
    </row>
    <row r="17" spans="1:5" ht="45" x14ac:dyDescent="0.25">
      <c r="A17" s="192" t="s">
        <v>190</v>
      </c>
      <c r="B17" s="193" t="s">
        <v>188</v>
      </c>
      <c r="C17" s="193"/>
      <c r="D17" s="193"/>
      <c r="E17" s="194" t="s">
        <v>189</v>
      </c>
    </row>
    <row r="18" spans="1:5" ht="30" x14ac:dyDescent="0.25">
      <c r="A18" s="195" t="s">
        <v>199</v>
      </c>
      <c r="B18" s="196" t="s">
        <v>186</v>
      </c>
      <c r="C18" s="196"/>
      <c r="D18" s="196"/>
      <c r="E18" s="197" t="s">
        <v>200</v>
      </c>
    </row>
    <row r="19" spans="1:5" x14ac:dyDescent="0.25">
      <c r="B19" s="22"/>
      <c r="C19" s="22"/>
      <c r="D19" s="22"/>
      <c r="E19" s="143"/>
    </row>
    <row r="20" spans="1:5" ht="15.75" thickBot="1" x14ac:dyDescent="0.3">
      <c r="B20" s="22"/>
      <c r="C20" s="22"/>
      <c r="D20" s="22"/>
      <c r="E20" s="65"/>
    </row>
    <row r="21" spans="1:5" x14ac:dyDescent="0.25">
      <c r="A21" s="150" t="s">
        <v>49</v>
      </c>
      <c r="B21" s="152" t="s">
        <v>46</v>
      </c>
      <c r="C21" s="152"/>
      <c r="D21" s="152"/>
      <c r="E21" s="154" t="s">
        <v>47</v>
      </c>
    </row>
    <row r="22" spans="1:5" x14ac:dyDescent="0.25">
      <c r="A22" s="151"/>
      <c r="B22" s="153"/>
      <c r="C22" s="142" t="s">
        <v>43</v>
      </c>
      <c r="D22" s="142" t="s">
        <v>44</v>
      </c>
      <c r="E22" s="155"/>
    </row>
    <row r="24" spans="1:5" ht="15.75" thickBot="1" x14ac:dyDescent="0.3"/>
    <row r="25" spans="1:5" x14ac:dyDescent="0.25">
      <c r="A25" s="150" t="s">
        <v>94</v>
      </c>
      <c r="B25" s="152" t="s">
        <v>46</v>
      </c>
      <c r="C25" s="152"/>
      <c r="D25" s="152"/>
      <c r="E25" s="154" t="s">
        <v>47</v>
      </c>
    </row>
    <row r="26" spans="1:5" x14ac:dyDescent="0.25">
      <c r="A26" s="151"/>
      <c r="B26" s="153"/>
      <c r="C26" s="142" t="s">
        <v>43</v>
      </c>
      <c r="D26" s="142" t="s">
        <v>44</v>
      </c>
      <c r="E26" s="155"/>
    </row>
    <row r="27" spans="1:5" x14ac:dyDescent="0.25">
      <c r="C27" s="22"/>
      <c r="D27" s="22"/>
    </row>
    <row r="28" spans="1:5" ht="15.75" thickBot="1" x14ac:dyDescent="0.3">
      <c r="C28" s="22"/>
      <c r="D28" s="22"/>
    </row>
    <row r="29" spans="1:5" x14ac:dyDescent="0.25">
      <c r="A29" s="150" t="s">
        <v>95</v>
      </c>
      <c r="B29" s="152" t="s">
        <v>46</v>
      </c>
      <c r="C29" s="152"/>
      <c r="D29" s="152"/>
      <c r="E29" s="154" t="s">
        <v>47</v>
      </c>
    </row>
    <row r="30" spans="1:5" x14ac:dyDescent="0.25">
      <c r="A30" s="151"/>
      <c r="B30" s="153"/>
      <c r="C30" s="142" t="s">
        <v>43</v>
      </c>
      <c r="D30" s="142" t="s">
        <v>44</v>
      </c>
      <c r="E30" s="155"/>
    </row>
    <row r="32" spans="1:5" ht="15.75" thickBot="1" x14ac:dyDescent="0.3"/>
    <row r="33" spans="1:5" x14ac:dyDescent="0.25">
      <c r="A33" s="150" t="s">
        <v>129</v>
      </c>
      <c r="B33" s="152" t="s">
        <v>46</v>
      </c>
      <c r="C33" s="152"/>
      <c r="D33" s="152"/>
      <c r="E33" s="154" t="s">
        <v>47</v>
      </c>
    </row>
    <row r="34" spans="1:5" x14ac:dyDescent="0.25">
      <c r="A34" s="151"/>
      <c r="B34" s="153"/>
      <c r="C34" s="142" t="s">
        <v>43</v>
      </c>
      <c r="D34" s="142" t="s">
        <v>44</v>
      </c>
      <c r="E34" s="155"/>
    </row>
    <row r="35" spans="1:5" ht="18" customHeight="1" x14ac:dyDescent="0.25">
      <c r="A35" s="83" t="s">
        <v>130</v>
      </c>
      <c r="B35" s="95" t="s">
        <v>131</v>
      </c>
      <c r="C35" s="95" t="s">
        <v>132</v>
      </c>
      <c r="D35" s="95" t="s">
        <v>132</v>
      </c>
      <c r="E35" s="83" t="s">
        <v>133</v>
      </c>
    </row>
    <row r="36" spans="1:5" ht="18" customHeight="1" x14ac:dyDescent="0.25">
      <c r="A36" s="83" t="s">
        <v>134</v>
      </c>
      <c r="B36" s="95" t="s">
        <v>131</v>
      </c>
      <c r="C36" s="95" t="s">
        <v>132</v>
      </c>
      <c r="D36" s="95" t="s">
        <v>132</v>
      </c>
      <c r="E36" s="83" t="s">
        <v>133</v>
      </c>
    </row>
    <row r="37" spans="1:5" ht="18" customHeight="1" x14ac:dyDescent="0.25">
      <c r="A37" s="83" t="s">
        <v>135</v>
      </c>
      <c r="B37" s="95" t="s">
        <v>131</v>
      </c>
      <c r="C37" s="95" t="s">
        <v>132</v>
      </c>
      <c r="D37" s="95" t="s">
        <v>132</v>
      </c>
      <c r="E37" s="83" t="s">
        <v>133</v>
      </c>
    </row>
    <row r="38" spans="1:5" ht="18" customHeight="1" x14ac:dyDescent="0.25">
      <c r="A38" s="83" t="s">
        <v>136</v>
      </c>
      <c r="B38" s="95" t="s">
        <v>131</v>
      </c>
      <c r="C38" s="95" t="s">
        <v>132</v>
      </c>
      <c r="D38" s="95" t="s">
        <v>132</v>
      </c>
      <c r="E38" s="83" t="s">
        <v>133</v>
      </c>
    </row>
  </sheetData>
  <mergeCells count="25">
    <mergeCell ref="A33:A34"/>
    <mergeCell ref="B33:B34"/>
    <mergeCell ref="C33:D33"/>
    <mergeCell ref="E33:E34"/>
    <mergeCell ref="A29:A30"/>
    <mergeCell ref="B29:B30"/>
    <mergeCell ref="C29:D29"/>
    <mergeCell ref="E29:E30"/>
    <mergeCell ref="A21:A22"/>
    <mergeCell ref="B21:B22"/>
    <mergeCell ref="C21:D21"/>
    <mergeCell ref="E21:E22"/>
    <mergeCell ref="A25:A26"/>
    <mergeCell ref="B25:B26"/>
    <mergeCell ref="C25:D25"/>
    <mergeCell ref="E25:E26"/>
    <mergeCell ref="A15:A16"/>
    <mergeCell ref="B15:B16"/>
    <mergeCell ref="C15:D15"/>
    <mergeCell ref="E15:E16"/>
    <mergeCell ref="A4:E4"/>
    <mergeCell ref="A5:A6"/>
    <mergeCell ref="B5:B6"/>
    <mergeCell ref="E5:E6"/>
    <mergeCell ref="C5:D5"/>
  </mergeCells>
  <hyperlinks>
    <hyperlink ref="C1" location="Index!A1" display="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activeCell="G1" sqref="G1"/>
    </sheetView>
  </sheetViews>
  <sheetFormatPr defaultRowHeight="15" x14ac:dyDescent="0.25"/>
  <cols>
    <col min="1" max="1" width="19.140625" customWidth="1"/>
    <col min="2" max="2" width="27" bestFit="1" customWidth="1"/>
    <col min="3" max="3" width="20.7109375" bestFit="1" customWidth="1"/>
  </cols>
  <sheetData>
    <row r="1" spans="1:7" x14ac:dyDescent="0.25">
      <c r="A1" t="s">
        <v>20</v>
      </c>
      <c r="B1" s="66">
        <v>43346</v>
      </c>
      <c r="C1" s="14"/>
      <c r="G1" s="3" t="s">
        <v>21</v>
      </c>
    </row>
    <row r="2" spans="1:7" x14ac:dyDescent="0.25">
      <c r="A2" t="s">
        <v>22</v>
      </c>
      <c r="B2" t="s">
        <v>39</v>
      </c>
    </row>
    <row r="4" spans="1:7" x14ac:dyDescent="0.25">
      <c r="A4" s="26" t="s">
        <v>270</v>
      </c>
    </row>
  </sheetData>
  <hyperlinks>
    <hyperlink ref="G1" location="Index!A1" display="Back"/>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 sqref="D1"/>
    </sheetView>
  </sheetViews>
  <sheetFormatPr defaultRowHeight="15" x14ac:dyDescent="0.25"/>
  <cols>
    <col min="1" max="1" width="17.85546875" bestFit="1" customWidth="1"/>
    <col min="2" max="2" width="10.7109375" bestFit="1" customWidth="1"/>
    <col min="3" max="5" width="11.140625" customWidth="1"/>
  </cols>
  <sheetData>
    <row r="1" spans="1:5" x14ac:dyDescent="0.25">
      <c r="A1" s="26" t="s">
        <v>20</v>
      </c>
      <c r="B1" s="11">
        <v>43440</v>
      </c>
      <c r="D1" s="3" t="s">
        <v>21</v>
      </c>
      <c r="E1" s="26"/>
    </row>
    <row r="2" spans="1:5" x14ac:dyDescent="0.25">
      <c r="A2" s="26" t="s">
        <v>22</v>
      </c>
      <c r="B2" s="26" t="s">
        <v>39</v>
      </c>
      <c r="D2" s="26"/>
      <c r="E2" s="26"/>
    </row>
    <row r="3" spans="1:5" x14ac:dyDescent="0.25">
      <c r="A3" s="26"/>
      <c r="B3" s="26"/>
      <c r="D3" s="26"/>
      <c r="E3" s="26"/>
    </row>
    <row r="4" spans="1:5" ht="16.5" thickBot="1" x14ac:dyDescent="0.3">
      <c r="A4" s="160" t="s">
        <v>202</v>
      </c>
      <c r="B4" s="160"/>
      <c r="C4" s="160"/>
      <c r="D4" s="160"/>
    </row>
    <row r="5" spans="1:5" ht="15.75" x14ac:dyDescent="0.25">
      <c r="A5" s="157" t="s">
        <v>53</v>
      </c>
      <c r="B5" s="161" t="s">
        <v>46</v>
      </c>
      <c r="C5" s="164"/>
      <c r="D5" s="165"/>
    </row>
    <row r="6" spans="1:5" ht="15.75" x14ac:dyDescent="0.25">
      <c r="A6" s="158"/>
      <c r="B6" s="162"/>
      <c r="C6" s="28">
        <v>2023</v>
      </c>
      <c r="D6" s="29" t="s">
        <v>44</v>
      </c>
    </row>
    <row r="7" spans="1:5" ht="16.5" thickBot="1" x14ac:dyDescent="0.3">
      <c r="A7" s="159"/>
      <c r="B7" s="163"/>
      <c r="C7" s="30" t="s">
        <v>54</v>
      </c>
      <c r="D7" s="31" t="s">
        <v>54</v>
      </c>
    </row>
    <row r="8" spans="1:5" ht="15.75" thickBot="1" x14ac:dyDescent="0.3">
      <c r="A8" s="32" t="s">
        <v>184</v>
      </c>
      <c r="B8" s="33" t="s">
        <v>184</v>
      </c>
      <c r="C8" s="34" t="s">
        <v>184</v>
      </c>
      <c r="D8" s="35" t="s">
        <v>184</v>
      </c>
    </row>
  </sheetData>
  <mergeCells count="4">
    <mergeCell ref="A5:A7"/>
    <mergeCell ref="A4:D4"/>
    <mergeCell ref="B5:B7"/>
    <mergeCell ref="C5:D5"/>
  </mergeCells>
  <hyperlinks>
    <hyperlink ref="D1" location="Index!A1" display="Back"/>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B19" sqref="A15:G19"/>
    </sheetView>
  </sheetViews>
  <sheetFormatPr defaultRowHeight="15" x14ac:dyDescent="0.25"/>
  <cols>
    <col min="1" max="1" width="25.140625" style="1" customWidth="1"/>
    <col min="2" max="2" width="29.7109375" style="26" customWidth="1"/>
    <col min="3" max="3" width="23" style="26" bestFit="1" customWidth="1"/>
    <col min="4" max="4" width="12.42578125" style="26" bestFit="1" customWidth="1"/>
    <col min="5" max="5" width="10.140625" style="26" bestFit="1" customWidth="1"/>
    <col min="6" max="6" width="9.7109375" style="26" bestFit="1" customWidth="1"/>
    <col min="7" max="7" width="14.7109375" style="26" customWidth="1"/>
    <col min="8" max="8" width="17" style="26" customWidth="1"/>
    <col min="9" max="9" width="10.5703125" style="26" bestFit="1" customWidth="1"/>
    <col min="10" max="10" width="9.5703125" style="26" bestFit="1" customWidth="1"/>
    <col min="11" max="13" width="41.7109375" style="26" customWidth="1"/>
    <col min="14" max="14" width="9.5703125" style="26" bestFit="1" customWidth="1"/>
    <col min="15" max="15" width="9.5703125" style="26" customWidth="1"/>
    <col min="16" max="16" width="35.5703125" style="26" customWidth="1"/>
    <col min="17" max="16384" width="9.140625" style="26"/>
  </cols>
  <sheetData>
    <row r="1" spans="1:11" x14ac:dyDescent="0.25">
      <c r="A1" s="1" t="s">
        <v>20</v>
      </c>
      <c r="B1" s="66">
        <v>43363</v>
      </c>
      <c r="G1" s="3" t="s">
        <v>21</v>
      </c>
    </row>
    <row r="2" spans="1:11" x14ac:dyDescent="0.25">
      <c r="A2" s="1" t="s">
        <v>22</v>
      </c>
      <c r="B2" s="84" t="s">
        <v>115</v>
      </c>
    </row>
    <row r="3" spans="1:11" x14ac:dyDescent="0.25">
      <c r="A3" s="1" t="s">
        <v>96</v>
      </c>
      <c r="B3" s="85">
        <v>43285</v>
      </c>
    </row>
    <row r="5" spans="1:11" ht="30" x14ac:dyDescent="0.25">
      <c r="A5" s="125" t="s">
        <v>64</v>
      </c>
    </row>
    <row r="7" spans="1:11" ht="66.75" customHeight="1" x14ac:dyDescent="0.25">
      <c r="A7" s="86" t="s">
        <v>65</v>
      </c>
      <c r="B7" s="87" t="s">
        <v>66</v>
      </c>
      <c r="C7" s="87" t="s">
        <v>67</v>
      </c>
      <c r="D7" s="88" t="s">
        <v>68</v>
      </c>
      <c r="E7" s="87" t="s">
        <v>69</v>
      </c>
      <c r="F7" s="89" t="s">
        <v>70</v>
      </c>
      <c r="G7" s="86" t="s">
        <v>71</v>
      </c>
      <c r="H7" s="86" t="s">
        <v>72</v>
      </c>
      <c r="I7" s="87">
        <v>2020</v>
      </c>
      <c r="J7" s="87">
        <v>2023</v>
      </c>
      <c r="K7" s="87" t="s">
        <v>47</v>
      </c>
    </row>
    <row r="8" spans="1:11" x14ac:dyDescent="0.25">
      <c r="A8" s="91" t="s">
        <v>209</v>
      </c>
      <c r="B8" s="91" t="s">
        <v>210</v>
      </c>
      <c r="C8" s="91" t="s">
        <v>237</v>
      </c>
      <c r="D8" s="145">
        <v>43525</v>
      </c>
      <c r="E8" s="91" t="s">
        <v>24</v>
      </c>
      <c r="F8" s="91">
        <v>80</v>
      </c>
      <c r="G8" s="91"/>
      <c r="H8" s="91" t="s">
        <v>138</v>
      </c>
      <c r="I8" s="92" t="s">
        <v>132</v>
      </c>
      <c r="J8" s="92" t="s">
        <v>132</v>
      </c>
      <c r="K8" s="91"/>
    </row>
    <row r="9" spans="1:11" x14ac:dyDescent="0.25">
      <c r="A9" s="91" t="s">
        <v>211</v>
      </c>
      <c r="B9" s="91" t="s">
        <v>212</v>
      </c>
      <c r="C9" s="91" t="s">
        <v>156</v>
      </c>
      <c r="D9" s="145">
        <v>43465</v>
      </c>
      <c r="E9" s="91" t="s">
        <v>24</v>
      </c>
      <c r="F9" s="91">
        <v>301</v>
      </c>
      <c r="G9" s="91"/>
      <c r="H9" s="91" t="s">
        <v>138</v>
      </c>
      <c r="I9" s="92" t="s">
        <v>132</v>
      </c>
      <c r="J9" s="92" t="s">
        <v>132</v>
      </c>
      <c r="K9" s="91"/>
    </row>
    <row r="10" spans="1:11" x14ac:dyDescent="0.25">
      <c r="A10" s="91" t="s">
        <v>213</v>
      </c>
      <c r="B10" s="91" t="s">
        <v>214</v>
      </c>
      <c r="C10" s="91" t="s">
        <v>238</v>
      </c>
      <c r="D10" s="145">
        <v>43435</v>
      </c>
      <c r="E10" s="91" t="s">
        <v>23</v>
      </c>
      <c r="F10" s="91">
        <v>30</v>
      </c>
      <c r="G10" s="91"/>
      <c r="H10" s="91" t="s">
        <v>138</v>
      </c>
      <c r="I10" s="92" t="s">
        <v>132</v>
      </c>
      <c r="J10" s="92" t="s">
        <v>132</v>
      </c>
      <c r="K10" s="91"/>
    </row>
    <row r="11" spans="1:11" x14ac:dyDescent="0.25">
      <c r="A11" s="91" t="s">
        <v>215</v>
      </c>
      <c r="B11" s="91" t="s">
        <v>216</v>
      </c>
      <c r="C11" s="91" t="s">
        <v>144</v>
      </c>
      <c r="D11" s="145">
        <v>43830</v>
      </c>
      <c r="E11" s="91" t="s">
        <v>24</v>
      </c>
      <c r="F11" s="91">
        <v>202</v>
      </c>
      <c r="G11" s="91"/>
      <c r="H11" s="91" t="s">
        <v>138</v>
      </c>
      <c r="I11" s="92" t="s">
        <v>132</v>
      </c>
      <c r="J11" s="92" t="s">
        <v>132</v>
      </c>
      <c r="K11" s="91"/>
    </row>
    <row r="12" spans="1:11" x14ac:dyDescent="0.25">
      <c r="A12" s="91" t="s">
        <v>217</v>
      </c>
      <c r="B12" s="91" t="s">
        <v>218</v>
      </c>
      <c r="C12" s="91" t="s">
        <v>147</v>
      </c>
      <c r="D12" s="145">
        <v>43830</v>
      </c>
      <c r="E12" s="91" t="s">
        <v>24</v>
      </c>
      <c r="F12" s="91">
        <v>200</v>
      </c>
      <c r="G12" s="91"/>
      <c r="H12" s="91" t="s">
        <v>138</v>
      </c>
      <c r="I12" s="92" t="s">
        <v>132</v>
      </c>
      <c r="J12" s="92" t="s">
        <v>132</v>
      </c>
      <c r="K12" s="91"/>
    </row>
    <row r="13" spans="1:11" x14ac:dyDescent="0.25">
      <c r="A13" s="91" t="s">
        <v>219</v>
      </c>
      <c r="B13" s="91" t="s">
        <v>220</v>
      </c>
      <c r="C13" s="91" t="s">
        <v>239</v>
      </c>
      <c r="D13" s="145">
        <v>43800</v>
      </c>
      <c r="E13" s="91" t="s">
        <v>24</v>
      </c>
      <c r="F13" s="91">
        <v>150</v>
      </c>
      <c r="G13" s="91"/>
      <c r="H13" s="91" t="s">
        <v>138</v>
      </c>
      <c r="I13" s="92" t="s">
        <v>132</v>
      </c>
      <c r="J13" s="92" t="s">
        <v>132</v>
      </c>
      <c r="K13" s="91"/>
    </row>
    <row r="14" spans="1:11" x14ac:dyDescent="0.25">
      <c r="A14" s="91" t="s">
        <v>221</v>
      </c>
      <c r="B14" s="91" t="s">
        <v>222</v>
      </c>
      <c r="C14" s="91" t="s">
        <v>240</v>
      </c>
      <c r="D14" s="145">
        <v>43405</v>
      </c>
      <c r="E14" s="91" t="s">
        <v>139</v>
      </c>
      <c r="F14" s="91">
        <v>100</v>
      </c>
      <c r="G14" s="91"/>
      <c r="H14" s="91" t="s">
        <v>138</v>
      </c>
      <c r="I14" s="92" t="s">
        <v>132</v>
      </c>
      <c r="J14" s="92" t="s">
        <v>132</v>
      </c>
      <c r="K14" s="91"/>
    </row>
    <row r="15" spans="1:11" x14ac:dyDescent="0.25">
      <c r="A15" s="91" t="s">
        <v>223</v>
      </c>
      <c r="B15" s="91" t="s">
        <v>224</v>
      </c>
      <c r="C15" s="91" t="s">
        <v>241</v>
      </c>
      <c r="D15" s="145">
        <v>43455</v>
      </c>
      <c r="E15" s="91" t="s">
        <v>24</v>
      </c>
      <c r="F15" s="91">
        <v>100</v>
      </c>
      <c r="G15" s="91"/>
      <c r="H15" s="91" t="s">
        <v>138</v>
      </c>
      <c r="I15" s="92" t="s">
        <v>132</v>
      </c>
      <c r="J15" s="92" t="s">
        <v>132</v>
      </c>
      <c r="K15" s="91"/>
    </row>
    <row r="16" spans="1:11" x14ac:dyDescent="0.25">
      <c r="A16" s="91" t="s">
        <v>225</v>
      </c>
      <c r="B16" s="91" t="s">
        <v>226</v>
      </c>
      <c r="C16" s="91" t="s">
        <v>148</v>
      </c>
      <c r="D16" s="145">
        <v>43437</v>
      </c>
      <c r="E16" s="91" t="s">
        <v>24</v>
      </c>
      <c r="F16" s="91">
        <v>102</v>
      </c>
      <c r="G16" s="91"/>
      <c r="H16" s="91" t="s">
        <v>138</v>
      </c>
      <c r="I16" s="92" t="s">
        <v>132</v>
      </c>
      <c r="J16" s="92" t="s">
        <v>184</v>
      </c>
      <c r="K16" s="91"/>
    </row>
    <row r="17" spans="1:11" x14ac:dyDescent="0.25">
      <c r="A17" s="91" t="s">
        <v>227</v>
      </c>
      <c r="B17" s="91" t="s">
        <v>228</v>
      </c>
      <c r="C17" s="91" t="s">
        <v>242</v>
      </c>
      <c r="D17" s="145">
        <v>43739</v>
      </c>
      <c r="E17" s="91" t="s">
        <v>23</v>
      </c>
      <c r="F17" s="91">
        <v>253</v>
      </c>
      <c r="G17" s="91"/>
      <c r="H17" s="91" t="s">
        <v>138</v>
      </c>
      <c r="I17" s="92" t="s">
        <v>132</v>
      </c>
      <c r="J17" s="92" t="s">
        <v>132</v>
      </c>
      <c r="K17" s="91"/>
    </row>
    <row r="18" spans="1:11" x14ac:dyDescent="0.25">
      <c r="A18" s="91" t="s">
        <v>229</v>
      </c>
      <c r="B18" s="91" t="s">
        <v>230</v>
      </c>
      <c r="C18" s="91" t="s">
        <v>147</v>
      </c>
      <c r="D18" s="145">
        <v>43830</v>
      </c>
      <c r="E18" s="91" t="s">
        <v>24</v>
      </c>
      <c r="F18" s="91">
        <v>200</v>
      </c>
      <c r="G18" s="91"/>
      <c r="H18" s="91" t="s">
        <v>138</v>
      </c>
      <c r="I18" s="92" t="s">
        <v>132</v>
      </c>
      <c r="J18" s="92" t="s">
        <v>132</v>
      </c>
      <c r="K18" s="91"/>
    </row>
    <row r="19" spans="1:11" x14ac:dyDescent="0.25">
      <c r="A19" s="91" t="s">
        <v>231</v>
      </c>
      <c r="B19" s="91" t="s">
        <v>232</v>
      </c>
      <c r="C19" s="91" t="s">
        <v>140</v>
      </c>
      <c r="D19" s="145">
        <v>43709</v>
      </c>
      <c r="E19" s="91" t="s">
        <v>24</v>
      </c>
      <c r="F19" s="91">
        <v>255</v>
      </c>
      <c r="G19" s="91"/>
      <c r="H19" s="91" t="s">
        <v>138</v>
      </c>
      <c r="I19" s="92" t="s">
        <v>132</v>
      </c>
      <c r="J19" s="92" t="s">
        <v>132</v>
      </c>
      <c r="K19" s="91"/>
    </row>
    <row r="20" spans="1:11" x14ac:dyDescent="0.25">
      <c r="A20" s="91" t="s">
        <v>233</v>
      </c>
      <c r="B20" s="91" t="s">
        <v>234</v>
      </c>
      <c r="C20" s="91" t="s">
        <v>140</v>
      </c>
      <c r="D20" s="145">
        <v>44075</v>
      </c>
      <c r="E20" s="91" t="s">
        <v>24</v>
      </c>
      <c r="F20" s="91">
        <v>255</v>
      </c>
      <c r="G20" s="91"/>
      <c r="H20" s="91" t="s">
        <v>138</v>
      </c>
      <c r="I20" s="92" t="s">
        <v>132</v>
      </c>
      <c r="J20" s="92" t="s">
        <v>132</v>
      </c>
      <c r="K20" s="91"/>
    </row>
    <row r="21" spans="1:11" x14ac:dyDescent="0.25">
      <c r="A21" s="91" t="s">
        <v>235</v>
      </c>
      <c r="B21" s="91" t="s">
        <v>236</v>
      </c>
      <c r="C21" s="91" t="s">
        <v>143</v>
      </c>
      <c r="D21" s="145">
        <v>44196</v>
      </c>
      <c r="E21" s="91" t="s">
        <v>24</v>
      </c>
      <c r="F21" s="91">
        <v>160</v>
      </c>
      <c r="G21" s="91"/>
      <c r="H21" s="91" t="s">
        <v>138</v>
      </c>
      <c r="I21" s="92" t="s">
        <v>132</v>
      </c>
      <c r="J21" s="92" t="s">
        <v>132</v>
      </c>
      <c r="K21" s="91"/>
    </row>
    <row r="22" spans="1:11" x14ac:dyDescent="0.25">
      <c r="A22" s="91" t="s">
        <v>259</v>
      </c>
      <c r="B22" s="91" t="s">
        <v>243</v>
      </c>
      <c r="C22" s="91" t="s">
        <v>250</v>
      </c>
      <c r="D22" s="145">
        <v>43800</v>
      </c>
      <c r="E22" s="91" t="s">
        <v>142</v>
      </c>
      <c r="F22" s="91">
        <v>200</v>
      </c>
      <c r="G22" s="90"/>
      <c r="H22" s="90" t="s">
        <v>138</v>
      </c>
      <c r="I22" s="92" t="s">
        <v>132</v>
      </c>
      <c r="J22" s="92" t="s">
        <v>132</v>
      </c>
      <c r="K22" s="13"/>
    </row>
    <row r="23" spans="1:11" x14ac:dyDescent="0.25">
      <c r="A23" s="91" t="s">
        <v>213</v>
      </c>
      <c r="B23" s="91" t="s">
        <v>214</v>
      </c>
      <c r="C23" s="91" t="s">
        <v>238</v>
      </c>
      <c r="D23" s="145">
        <v>43435</v>
      </c>
      <c r="E23" s="91" t="s">
        <v>254</v>
      </c>
      <c r="F23" s="91">
        <v>30</v>
      </c>
      <c r="G23" s="90"/>
      <c r="H23" s="90" t="s">
        <v>138</v>
      </c>
      <c r="I23" s="92" t="s">
        <v>132</v>
      </c>
      <c r="J23" s="92" t="s">
        <v>132</v>
      </c>
      <c r="K23" s="13"/>
    </row>
    <row r="24" spans="1:11" x14ac:dyDescent="0.25">
      <c r="A24" s="91" t="s">
        <v>221</v>
      </c>
      <c r="B24" s="91" t="s">
        <v>222</v>
      </c>
      <c r="C24" s="91" t="s">
        <v>240</v>
      </c>
      <c r="D24" s="145">
        <v>43405</v>
      </c>
      <c r="E24" s="91" t="s">
        <v>99</v>
      </c>
      <c r="F24" s="91">
        <v>100</v>
      </c>
      <c r="G24" s="90"/>
      <c r="H24" s="94" t="s">
        <v>138</v>
      </c>
      <c r="I24" s="92" t="s">
        <v>132</v>
      </c>
      <c r="J24" s="92" t="s">
        <v>132</v>
      </c>
      <c r="K24" s="13"/>
    </row>
    <row r="25" spans="1:11" x14ac:dyDescent="0.25">
      <c r="A25" s="91" t="s">
        <v>149</v>
      </c>
      <c r="B25" s="91" t="s">
        <v>150</v>
      </c>
      <c r="C25" s="91" t="s">
        <v>140</v>
      </c>
      <c r="D25" s="145">
        <v>43709</v>
      </c>
      <c r="E25" s="91" t="s">
        <v>142</v>
      </c>
      <c r="F25" s="91">
        <v>292</v>
      </c>
      <c r="G25" s="90"/>
      <c r="H25" s="90" t="s">
        <v>138</v>
      </c>
      <c r="I25" s="92" t="s">
        <v>132</v>
      </c>
      <c r="J25" s="92" t="s">
        <v>132</v>
      </c>
      <c r="K25" s="13"/>
    </row>
    <row r="26" spans="1:11" x14ac:dyDescent="0.25">
      <c r="A26" s="91" t="s">
        <v>145</v>
      </c>
      <c r="B26" s="91" t="s">
        <v>146</v>
      </c>
      <c r="C26" s="91" t="s">
        <v>137</v>
      </c>
      <c r="D26" s="145">
        <v>43800</v>
      </c>
      <c r="E26" s="91" t="s">
        <v>254</v>
      </c>
      <c r="F26" s="91">
        <v>108</v>
      </c>
      <c r="G26" s="90"/>
      <c r="H26" s="90" t="s">
        <v>138</v>
      </c>
      <c r="I26" s="92" t="s">
        <v>132</v>
      </c>
      <c r="J26" s="92" t="s">
        <v>132</v>
      </c>
      <c r="K26" s="13"/>
    </row>
    <row r="27" spans="1:11" x14ac:dyDescent="0.25">
      <c r="A27" s="91" t="s">
        <v>257</v>
      </c>
      <c r="B27" s="91" t="s">
        <v>244</v>
      </c>
      <c r="C27" s="91" t="s">
        <v>251</v>
      </c>
      <c r="D27" s="145">
        <v>43709</v>
      </c>
      <c r="E27" s="91" t="s">
        <v>142</v>
      </c>
      <c r="F27" s="91">
        <v>350</v>
      </c>
      <c r="G27" s="90"/>
      <c r="H27" s="90" t="s">
        <v>138</v>
      </c>
      <c r="I27" s="92" t="s">
        <v>132</v>
      </c>
      <c r="J27" s="92" t="s">
        <v>132</v>
      </c>
      <c r="K27" s="13"/>
    </row>
    <row r="28" spans="1:11" x14ac:dyDescent="0.25">
      <c r="A28" s="91" t="s">
        <v>229</v>
      </c>
      <c r="B28" s="91" t="s">
        <v>230</v>
      </c>
      <c r="C28" s="91" t="s">
        <v>147</v>
      </c>
      <c r="D28" s="145">
        <v>43800</v>
      </c>
      <c r="E28" s="91" t="s">
        <v>142</v>
      </c>
      <c r="F28" s="91">
        <v>200</v>
      </c>
      <c r="G28" s="90"/>
      <c r="H28" s="90" t="s">
        <v>138</v>
      </c>
      <c r="I28" s="92" t="s">
        <v>132</v>
      </c>
      <c r="J28" s="92" t="s">
        <v>132</v>
      </c>
      <c r="K28" s="13"/>
    </row>
    <row r="29" spans="1:11" x14ac:dyDescent="0.25">
      <c r="A29" s="91" t="s">
        <v>217</v>
      </c>
      <c r="B29" s="91" t="s">
        <v>218</v>
      </c>
      <c r="C29" s="91" t="s">
        <v>147</v>
      </c>
      <c r="D29" s="145">
        <v>43800</v>
      </c>
      <c r="E29" s="91" t="s">
        <v>142</v>
      </c>
      <c r="F29" s="91">
        <v>200</v>
      </c>
      <c r="G29" s="90"/>
      <c r="H29" s="90" t="s">
        <v>138</v>
      </c>
      <c r="I29" s="92" t="s">
        <v>132</v>
      </c>
      <c r="J29" s="92" t="s">
        <v>132</v>
      </c>
      <c r="K29" s="13"/>
    </row>
    <row r="30" spans="1:11" x14ac:dyDescent="0.25">
      <c r="A30" s="91" t="s">
        <v>215</v>
      </c>
      <c r="B30" s="91" t="s">
        <v>216</v>
      </c>
      <c r="C30" s="91" t="s">
        <v>144</v>
      </c>
      <c r="D30" s="145">
        <v>43800</v>
      </c>
      <c r="E30" s="91" t="s">
        <v>142</v>
      </c>
      <c r="F30" s="91">
        <v>202</v>
      </c>
      <c r="G30" s="90"/>
      <c r="H30" s="90" t="s">
        <v>138</v>
      </c>
      <c r="I30" s="92" t="s">
        <v>132</v>
      </c>
      <c r="J30" s="92" t="s">
        <v>132</v>
      </c>
      <c r="K30" s="13"/>
    </row>
    <row r="31" spans="1:11" x14ac:dyDescent="0.25">
      <c r="A31" s="91" t="s">
        <v>255</v>
      </c>
      <c r="B31" s="91" t="s">
        <v>245</v>
      </c>
      <c r="C31" s="91" t="s">
        <v>252</v>
      </c>
      <c r="D31" s="145">
        <v>43617</v>
      </c>
      <c r="E31" s="91" t="s">
        <v>142</v>
      </c>
      <c r="F31" s="91">
        <v>300</v>
      </c>
      <c r="G31" s="93"/>
      <c r="H31" s="93" t="s">
        <v>138</v>
      </c>
      <c r="I31" s="92" t="s">
        <v>132</v>
      </c>
      <c r="J31" s="92" t="s">
        <v>132</v>
      </c>
      <c r="K31" s="13"/>
    </row>
    <row r="32" spans="1:11" x14ac:dyDescent="0.25">
      <c r="A32" s="91" t="s">
        <v>219</v>
      </c>
      <c r="B32" s="91" t="s">
        <v>220</v>
      </c>
      <c r="C32" s="91" t="s">
        <v>239</v>
      </c>
      <c r="D32" s="145">
        <v>43800</v>
      </c>
      <c r="E32" s="91" t="s">
        <v>142</v>
      </c>
      <c r="F32" s="91">
        <v>150</v>
      </c>
      <c r="G32" s="90"/>
      <c r="H32" s="90" t="s">
        <v>138</v>
      </c>
      <c r="I32" s="92" t="s">
        <v>132</v>
      </c>
      <c r="J32" s="92" t="s">
        <v>132</v>
      </c>
      <c r="K32" s="13"/>
    </row>
    <row r="33" spans="1:11" x14ac:dyDescent="0.25">
      <c r="A33" s="91" t="s">
        <v>227</v>
      </c>
      <c r="B33" s="91" t="s">
        <v>228</v>
      </c>
      <c r="C33" s="91" t="s">
        <v>242</v>
      </c>
      <c r="D33" s="145">
        <v>43739</v>
      </c>
      <c r="E33" s="91" t="s">
        <v>254</v>
      </c>
      <c r="F33" s="91">
        <v>250</v>
      </c>
      <c r="G33" s="90"/>
      <c r="H33" s="90" t="s">
        <v>138</v>
      </c>
      <c r="I33" s="92" t="s">
        <v>132</v>
      </c>
      <c r="J33" s="92" t="s">
        <v>132</v>
      </c>
      <c r="K33" s="13"/>
    </row>
    <row r="34" spans="1:11" x14ac:dyDescent="0.25">
      <c r="A34" s="91" t="s">
        <v>256</v>
      </c>
      <c r="B34" s="91" t="s">
        <v>246</v>
      </c>
      <c r="C34" s="91" t="s">
        <v>253</v>
      </c>
      <c r="D34" s="145">
        <v>43617</v>
      </c>
      <c r="E34" s="91" t="s">
        <v>142</v>
      </c>
      <c r="F34" s="91">
        <v>300</v>
      </c>
      <c r="G34" s="90"/>
      <c r="H34" s="90" t="s">
        <v>138</v>
      </c>
      <c r="I34" s="92" t="s">
        <v>132</v>
      </c>
      <c r="J34" s="92" t="s">
        <v>132</v>
      </c>
      <c r="K34" s="13"/>
    </row>
    <row r="35" spans="1:11" x14ac:dyDescent="0.25">
      <c r="A35" s="91" t="s">
        <v>258</v>
      </c>
      <c r="B35" s="91" t="s">
        <v>247</v>
      </c>
      <c r="C35" s="91" t="s">
        <v>141</v>
      </c>
      <c r="D35" s="145">
        <v>43739</v>
      </c>
      <c r="E35" s="91" t="s">
        <v>142</v>
      </c>
      <c r="F35" s="91">
        <v>150</v>
      </c>
      <c r="G35" s="90"/>
      <c r="H35" s="90" t="s">
        <v>138</v>
      </c>
      <c r="I35" s="92" t="s">
        <v>132</v>
      </c>
      <c r="J35" s="92" t="s">
        <v>132</v>
      </c>
      <c r="K35" s="13"/>
    </row>
    <row r="36" spans="1:11" x14ac:dyDescent="0.25">
      <c r="A36" s="91" t="s">
        <v>209</v>
      </c>
      <c r="B36" s="91" t="s">
        <v>248</v>
      </c>
      <c r="C36" s="91" t="s">
        <v>237</v>
      </c>
      <c r="D36" s="145">
        <v>43556</v>
      </c>
      <c r="E36" s="91" t="s">
        <v>142</v>
      </c>
      <c r="F36" s="91">
        <v>30</v>
      </c>
      <c r="G36" s="90"/>
      <c r="H36" s="90" t="s">
        <v>138</v>
      </c>
      <c r="I36" s="92" t="s">
        <v>132</v>
      </c>
      <c r="J36" s="92" t="s">
        <v>132</v>
      </c>
      <c r="K36" s="13"/>
    </row>
    <row r="37" spans="1:11" x14ac:dyDescent="0.25">
      <c r="A37" s="91" t="s">
        <v>151</v>
      </c>
      <c r="B37" s="91" t="s">
        <v>152</v>
      </c>
      <c r="C37" s="91" t="s">
        <v>153</v>
      </c>
      <c r="D37" s="145">
        <v>43739</v>
      </c>
      <c r="E37" s="91" t="s">
        <v>142</v>
      </c>
      <c r="F37" s="91">
        <v>212</v>
      </c>
      <c r="G37" s="90"/>
      <c r="H37" s="90" t="s">
        <v>138</v>
      </c>
      <c r="I37" s="92" t="s">
        <v>132</v>
      </c>
      <c r="J37" s="92" t="s">
        <v>132</v>
      </c>
      <c r="K37" s="13"/>
    </row>
    <row r="38" spans="1:11" x14ac:dyDescent="0.25">
      <c r="A38" s="91" t="s">
        <v>154</v>
      </c>
      <c r="B38" s="91" t="s">
        <v>249</v>
      </c>
      <c r="C38" s="91" t="s">
        <v>155</v>
      </c>
      <c r="D38" s="145">
        <v>43435</v>
      </c>
      <c r="E38" s="91" t="s">
        <v>142</v>
      </c>
      <c r="F38" s="91">
        <v>200</v>
      </c>
      <c r="G38" s="90"/>
      <c r="H38" s="90" t="s">
        <v>138</v>
      </c>
      <c r="I38" s="92" t="s">
        <v>132</v>
      </c>
      <c r="J38" s="92" t="s">
        <v>132</v>
      </c>
      <c r="K38" s="13"/>
    </row>
    <row r="39" spans="1:11" x14ac:dyDescent="0.25">
      <c r="A39" s="26"/>
    </row>
    <row r="40" spans="1:11" x14ac:dyDescent="0.25">
      <c r="A40" s="97"/>
      <c r="B40" s="97"/>
      <c r="C40" s="96"/>
      <c r="D40" s="98"/>
      <c r="E40" s="96"/>
      <c r="F40" s="96"/>
      <c r="G40" s="96"/>
      <c r="H40" s="96"/>
      <c r="I40" s="96"/>
      <c r="J40" s="99"/>
    </row>
    <row r="41" spans="1:11" ht="22.5" customHeight="1" x14ac:dyDescent="0.25">
      <c r="A41" s="126" t="s">
        <v>73</v>
      </c>
    </row>
    <row r="42" spans="1:11" x14ac:dyDescent="0.25">
      <c r="A42" s="127"/>
    </row>
    <row r="43" spans="1:11" x14ac:dyDescent="0.25">
      <c r="A43" s="128" t="s">
        <v>74</v>
      </c>
      <c r="B43" s="109" t="s">
        <v>75</v>
      </c>
      <c r="C43" s="109">
        <v>2020</v>
      </c>
      <c r="D43" s="109">
        <v>2023</v>
      </c>
      <c r="E43" s="110" t="s">
        <v>47</v>
      </c>
      <c r="F43" s="103"/>
      <c r="G43" s="104"/>
    </row>
    <row r="44" spans="1:11" ht="60" x14ac:dyDescent="0.25">
      <c r="A44" s="129" t="s">
        <v>164</v>
      </c>
      <c r="B44" s="111">
        <v>61</v>
      </c>
      <c r="C44" s="111" t="s">
        <v>132</v>
      </c>
      <c r="D44" s="111" t="s">
        <v>132</v>
      </c>
      <c r="E44" s="112" t="s">
        <v>165</v>
      </c>
      <c r="F44" s="103"/>
      <c r="G44" s="104"/>
    </row>
    <row r="45" spans="1:11" ht="30" x14ac:dyDescent="0.25">
      <c r="A45" s="130" t="s">
        <v>166</v>
      </c>
      <c r="B45" s="113">
        <v>371</v>
      </c>
      <c r="C45" s="113" t="s">
        <v>132</v>
      </c>
      <c r="D45" s="113" t="s">
        <v>132</v>
      </c>
      <c r="E45" s="115" t="s">
        <v>167</v>
      </c>
      <c r="F45" s="38"/>
      <c r="G45" s="108"/>
    </row>
    <row r="46" spans="1:11" ht="45" x14ac:dyDescent="0.25">
      <c r="A46" s="130" t="s">
        <v>168</v>
      </c>
      <c r="B46" s="113">
        <v>420</v>
      </c>
      <c r="C46" s="113" t="s">
        <v>132</v>
      </c>
      <c r="D46" s="113" t="s">
        <v>132</v>
      </c>
      <c r="E46" s="115" t="s">
        <v>167</v>
      </c>
      <c r="F46" s="38"/>
      <c r="G46" s="108"/>
    </row>
    <row r="47" spans="1:11" ht="45" x14ac:dyDescent="0.25">
      <c r="A47" s="130" t="s">
        <v>169</v>
      </c>
      <c r="B47" s="113">
        <v>292</v>
      </c>
      <c r="C47" s="113" t="s">
        <v>132</v>
      </c>
      <c r="D47" s="113" t="s">
        <v>132</v>
      </c>
      <c r="E47" s="115" t="s">
        <v>170</v>
      </c>
      <c r="F47" s="38"/>
      <c r="G47" s="108"/>
    </row>
    <row r="48" spans="1:11" ht="60" x14ac:dyDescent="0.25">
      <c r="A48" s="130" t="s">
        <v>171</v>
      </c>
      <c r="B48" s="113">
        <v>1865</v>
      </c>
      <c r="C48" s="113" t="s">
        <v>132</v>
      </c>
      <c r="D48" s="113" t="s">
        <v>132</v>
      </c>
      <c r="E48" s="115" t="s">
        <v>172</v>
      </c>
      <c r="F48" s="38"/>
      <c r="G48" s="108"/>
    </row>
    <row r="49" spans="1:12" ht="30" x14ac:dyDescent="0.25">
      <c r="A49" s="130" t="s">
        <v>173</v>
      </c>
      <c r="B49" s="113">
        <v>1200</v>
      </c>
      <c r="C49" s="113" t="s">
        <v>132</v>
      </c>
      <c r="D49" s="113" t="s">
        <v>132</v>
      </c>
      <c r="E49" s="115" t="s">
        <v>174</v>
      </c>
      <c r="F49" s="38"/>
      <c r="G49" s="108"/>
    </row>
    <row r="50" spans="1:12" ht="30" x14ac:dyDescent="0.25">
      <c r="A50" s="131" t="s">
        <v>175</v>
      </c>
      <c r="B50" s="116">
        <v>1208</v>
      </c>
      <c r="C50" s="116" t="s">
        <v>132</v>
      </c>
      <c r="D50" s="116" t="s">
        <v>132</v>
      </c>
      <c r="E50" s="117" t="s">
        <v>176</v>
      </c>
      <c r="F50" s="106"/>
      <c r="G50" s="107"/>
    </row>
    <row r="51" spans="1:12" x14ac:dyDescent="0.25">
      <c r="A51" s="132"/>
      <c r="B51" s="114"/>
      <c r="C51" s="114"/>
      <c r="D51" s="114"/>
    </row>
    <row r="52" spans="1:12" x14ac:dyDescent="0.25">
      <c r="A52" s="132"/>
      <c r="B52" s="114"/>
      <c r="C52" s="114"/>
      <c r="D52" s="114"/>
    </row>
    <row r="53" spans="1:12" x14ac:dyDescent="0.25">
      <c r="A53" s="133" t="s">
        <v>76</v>
      </c>
      <c r="B53" s="40"/>
      <c r="C53" s="22"/>
      <c r="D53" s="22"/>
    </row>
    <row r="54" spans="1:12" x14ac:dyDescent="0.25">
      <c r="A54" s="134"/>
      <c r="B54" s="40"/>
      <c r="C54" s="22"/>
      <c r="D54" s="22"/>
    </row>
    <row r="55" spans="1:12" x14ac:dyDescent="0.25">
      <c r="A55" s="135" t="s">
        <v>74</v>
      </c>
      <c r="B55" s="87" t="s">
        <v>75</v>
      </c>
      <c r="C55" s="87">
        <v>2020</v>
      </c>
      <c r="D55" s="87">
        <v>2023</v>
      </c>
      <c r="E55" s="105" t="s">
        <v>47</v>
      </c>
      <c r="F55" s="118"/>
      <c r="G55" s="118"/>
      <c r="H55" s="118"/>
      <c r="I55" s="119"/>
    </row>
    <row r="56" spans="1:12" ht="30" x14ac:dyDescent="0.25">
      <c r="A56" s="130" t="s">
        <v>177</v>
      </c>
      <c r="B56" s="113">
        <v>330</v>
      </c>
      <c r="C56" s="113" t="s">
        <v>132</v>
      </c>
      <c r="D56" s="113" t="s">
        <v>132</v>
      </c>
      <c r="E56" s="115" t="s">
        <v>183</v>
      </c>
      <c r="F56" s="38"/>
      <c r="G56" s="38"/>
      <c r="H56" s="38"/>
      <c r="I56" s="108"/>
    </row>
    <row r="57" spans="1:12" x14ac:dyDescent="0.25">
      <c r="A57" s="130" t="s">
        <v>178</v>
      </c>
      <c r="B57" s="113">
        <v>118</v>
      </c>
      <c r="C57" s="113" t="s">
        <v>132</v>
      </c>
      <c r="D57" s="113" t="s">
        <v>132</v>
      </c>
      <c r="E57" s="115" t="s">
        <v>179</v>
      </c>
      <c r="F57" s="38"/>
      <c r="G57" s="38"/>
      <c r="H57" s="38"/>
      <c r="I57" s="108"/>
    </row>
    <row r="58" spans="1:12" x14ac:dyDescent="0.25">
      <c r="A58" s="131" t="s">
        <v>180</v>
      </c>
      <c r="B58" s="116">
        <v>840</v>
      </c>
      <c r="C58" s="116" t="s">
        <v>132</v>
      </c>
      <c r="D58" s="116" t="s">
        <v>132</v>
      </c>
      <c r="E58" s="117" t="s">
        <v>181</v>
      </c>
      <c r="F58" s="106"/>
      <c r="G58" s="106"/>
      <c r="H58" s="106"/>
      <c r="I58" s="107"/>
    </row>
    <row r="59" spans="1:12" x14ac:dyDescent="0.25">
      <c r="A59" s="132"/>
      <c r="B59" s="114"/>
      <c r="C59" s="114"/>
      <c r="D59" s="114"/>
      <c r="E59" s="114"/>
      <c r="F59" s="114"/>
      <c r="G59" s="114"/>
      <c r="H59" s="114"/>
      <c r="I59" s="115"/>
    </row>
    <row r="60" spans="1:12" x14ac:dyDescent="0.25">
      <c r="A60" s="134"/>
      <c r="B60" s="40"/>
      <c r="C60" s="39"/>
      <c r="D60" s="39"/>
      <c r="E60" s="39"/>
      <c r="F60" s="39"/>
      <c r="G60" s="39"/>
      <c r="H60" s="39"/>
      <c r="I60" s="42"/>
      <c r="J60" s="39"/>
      <c r="K60" s="39"/>
      <c r="L60" s="41"/>
    </row>
  </sheetData>
  <autoFilter ref="A7:P39">
    <sortState ref="A8:O55">
      <sortCondition ref="C7"/>
    </sortState>
  </autoFilter>
  <hyperlinks>
    <hyperlink ref="G1" location="Index!A1" display="Back"/>
  </hyperlink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A19" sqref="A15:G19"/>
    </sheetView>
  </sheetViews>
  <sheetFormatPr defaultRowHeight="15" x14ac:dyDescent="0.25"/>
  <cols>
    <col min="1" max="1" width="30.140625" style="26" bestFit="1" customWidth="1"/>
    <col min="2" max="2" width="23.7109375" style="26" bestFit="1" customWidth="1"/>
    <col min="3" max="6" width="9.140625" style="26"/>
    <col min="7" max="7" width="5" style="26" bestFit="1" customWidth="1"/>
    <col min="8" max="8" width="9.140625" style="26"/>
    <col min="9" max="9" width="9.5703125" style="26" customWidth="1"/>
    <col min="10" max="16384" width="9.140625" style="26"/>
  </cols>
  <sheetData>
    <row r="1" spans="1:9" x14ac:dyDescent="0.25">
      <c r="A1" s="26" t="s">
        <v>20</v>
      </c>
      <c r="B1" s="124">
        <v>43179</v>
      </c>
      <c r="G1" s="3" t="s">
        <v>21</v>
      </c>
    </row>
    <row r="2" spans="1:9" x14ac:dyDescent="0.25">
      <c r="A2" s="26" t="s">
        <v>22</v>
      </c>
      <c r="B2" s="37" t="s">
        <v>39</v>
      </c>
    </row>
    <row r="4" spans="1:9" ht="18.75" x14ac:dyDescent="0.25">
      <c r="A4" s="167" t="s">
        <v>23</v>
      </c>
      <c r="B4" s="167"/>
      <c r="C4" s="167"/>
      <c r="D4" s="167"/>
      <c r="E4" s="167"/>
      <c r="F4" s="167"/>
      <c r="G4" s="167"/>
    </row>
    <row r="5" spans="1:9" x14ac:dyDescent="0.25">
      <c r="A5" s="168" t="s">
        <v>207</v>
      </c>
      <c r="B5" s="168"/>
      <c r="C5" s="168"/>
      <c r="D5" s="168"/>
      <c r="E5" s="168"/>
      <c r="F5" s="168"/>
      <c r="G5" s="168"/>
    </row>
    <row r="6" spans="1:9" ht="34.5" customHeight="1" x14ac:dyDescent="0.25">
      <c r="A6" s="168"/>
      <c r="B6" s="168"/>
      <c r="C6" s="168"/>
      <c r="D6" s="168"/>
      <c r="E6" s="168"/>
      <c r="F6" s="168"/>
      <c r="G6" s="168"/>
    </row>
    <row r="7" spans="1:9" x14ac:dyDescent="0.25">
      <c r="A7" s="26" t="s">
        <v>204</v>
      </c>
    </row>
    <row r="8" spans="1:9" x14ac:dyDescent="0.25">
      <c r="A8" s="26" t="s">
        <v>205</v>
      </c>
      <c r="B8" s="26">
        <v>2009</v>
      </c>
    </row>
    <row r="9" spans="1:9" ht="15" customHeight="1" x14ac:dyDescent="0.25">
      <c r="A9" s="26" t="s">
        <v>206</v>
      </c>
      <c r="B9" s="84" t="s">
        <v>264</v>
      </c>
      <c r="C9" s="144"/>
      <c r="D9" s="144"/>
      <c r="E9" s="144"/>
      <c r="F9" s="144"/>
      <c r="G9" s="144"/>
    </row>
    <row r="10" spans="1:9" x14ac:dyDescent="0.25">
      <c r="A10" s="144"/>
      <c r="B10" s="144"/>
      <c r="C10" s="144"/>
      <c r="D10" s="144"/>
      <c r="E10" s="144"/>
      <c r="F10" s="144"/>
      <c r="G10" s="144"/>
      <c r="H10" s="10"/>
      <c r="I10" s="10"/>
    </row>
    <row r="11" spans="1:9" x14ac:dyDescent="0.25">
      <c r="A11" s="121"/>
      <c r="B11" s="121"/>
      <c r="C11" s="121"/>
    </row>
    <row r="12" spans="1:9" ht="18.75" x14ac:dyDescent="0.25">
      <c r="A12" s="167" t="s">
        <v>24</v>
      </c>
      <c r="B12" s="167"/>
      <c r="C12" s="167"/>
      <c r="D12" s="167"/>
      <c r="E12" s="167"/>
      <c r="F12" s="167"/>
      <c r="G12" s="167"/>
    </row>
    <row r="13" spans="1:9" x14ac:dyDescent="0.25">
      <c r="A13" s="168" t="s">
        <v>203</v>
      </c>
      <c r="B13" s="168"/>
      <c r="C13" s="168"/>
      <c r="D13" s="168"/>
      <c r="E13" s="168"/>
      <c r="F13" s="168"/>
      <c r="G13" s="168"/>
    </row>
    <row r="14" spans="1:9" ht="32.25" customHeight="1" x14ac:dyDescent="0.25">
      <c r="A14" s="168"/>
      <c r="B14" s="168"/>
      <c r="C14" s="168"/>
      <c r="D14" s="168"/>
      <c r="E14" s="168"/>
      <c r="F14" s="168"/>
      <c r="G14" s="168"/>
    </row>
    <row r="15" spans="1:9" x14ac:dyDescent="0.25">
      <c r="A15" s="26" t="s">
        <v>204</v>
      </c>
    </row>
    <row r="16" spans="1:9" x14ac:dyDescent="0.25">
      <c r="A16" s="26" t="s">
        <v>205</v>
      </c>
      <c r="B16" s="26">
        <v>2009</v>
      </c>
    </row>
    <row r="17" spans="1:7" x14ac:dyDescent="0.25">
      <c r="A17" s="26" t="s">
        <v>206</v>
      </c>
      <c r="B17" s="84" t="s">
        <v>264</v>
      </c>
    </row>
    <row r="18" spans="1:7" x14ac:dyDescent="0.25">
      <c r="A18" s="12"/>
      <c r="B18" s="8"/>
      <c r="C18" s="8"/>
    </row>
    <row r="19" spans="1:7" ht="18.75" x14ac:dyDescent="0.25">
      <c r="A19" s="167" t="s">
        <v>25</v>
      </c>
      <c r="B19" s="167"/>
      <c r="C19" s="167"/>
      <c r="D19" s="167"/>
      <c r="E19" s="167"/>
      <c r="F19" s="167"/>
      <c r="G19" s="167"/>
    </row>
    <row r="20" spans="1:7" ht="15" customHeight="1" x14ac:dyDescent="0.25">
      <c r="A20" s="166" t="s">
        <v>208</v>
      </c>
      <c r="B20" s="166"/>
      <c r="C20" s="166"/>
      <c r="D20" s="166"/>
      <c r="E20" s="166"/>
      <c r="F20" s="166"/>
      <c r="G20" s="166"/>
    </row>
    <row r="21" spans="1:7" x14ac:dyDescent="0.25">
      <c r="A21" s="166"/>
      <c r="B21" s="166"/>
      <c r="C21" s="166"/>
      <c r="D21" s="166"/>
      <c r="E21" s="166"/>
      <c r="F21" s="166"/>
      <c r="G21" s="166"/>
    </row>
  </sheetData>
  <mergeCells count="6">
    <mergeCell ref="A20:G21"/>
    <mergeCell ref="A19:G19"/>
    <mergeCell ref="A5:G6"/>
    <mergeCell ref="A4:G4"/>
    <mergeCell ref="A12:G12"/>
    <mergeCell ref="A13:G14"/>
  </mergeCells>
  <hyperlinks>
    <hyperlink ref="G1" location="Index!A1" display="Back"/>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A16" sqref="A15:G19"/>
    </sheetView>
  </sheetViews>
  <sheetFormatPr defaultRowHeight="15" x14ac:dyDescent="0.25"/>
  <cols>
    <col min="1" max="1" width="49.140625" bestFit="1" customWidth="1"/>
    <col min="2" max="2" width="27.140625" bestFit="1" customWidth="1"/>
    <col min="3" max="3" width="14.28515625" customWidth="1"/>
  </cols>
  <sheetData>
    <row r="1" spans="1:8" x14ac:dyDescent="0.25">
      <c r="A1" t="s">
        <v>20</v>
      </c>
      <c r="B1" s="124" t="s">
        <v>182</v>
      </c>
    </row>
    <row r="2" spans="1:8" x14ac:dyDescent="0.25">
      <c r="A2" t="s">
        <v>22</v>
      </c>
      <c r="B2" t="s">
        <v>39</v>
      </c>
    </row>
    <row r="3" spans="1:8" ht="15.75" thickBot="1" x14ac:dyDescent="0.3">
      <c r="A3" t="s">
        <v>32</v>
      </c>
    </row>
    <row r="4" spans="1:8" ht="30" x14ac:dyDescent="0.25">
      <c r="A4" s="72" t="s">
        <v>26</v>
      </c>
      <c r="B4" s="71" t="s">
        <v>27</v>
      </c>
      <c r="C4" s="69" t="s">
        <v>28</v>
      </c>
      <c r="D4" s="69" t="s">
        <v>29</v>
      </c>
      <c r="E4" s="69" t="s">
        <v>30</v>
      </c>
      <c r="F4" s="69" t="s">
        <v>31</v>
      </c>
      <c r="G4" s="69">
        <v>2020</v>
      </c>
      <c r="H4" s="69">
        <v>2023</v>
      </c>
    </row>
    <row r="5" spans="1:8" x14ac:dyDescent="0.25">
      <c r="A5" s="77" t="s">
        <v>97</v>
      </c>
      <c r="B5" s="78" t="s">
        <v>116</v>
      </c>
      <c r="C5" s="136" t="s">
        <v>98</v>
      </c>
      <c r="D5" s="136" t="s">
        <v>99</v>
      </c>
      <c r="E5" s="136" t="s">
        <v>100</v>
      </c>
      <c r="F5" s="136">
        <v>2016</v>
      </c>
      <c r="G5" s="136">
        <v>54.6</v>
      </c>
      <c r="H5" s="136">
        <v>54.6</v>
      </c>
    </row>
    <row r="6" spans="1:8" x14ac:dyDescent="0.25">
      <c r="A6" s="77" t="s">
        <v>101</v>
      </c>
      <c r="B6" s="78" t="s">
        <v>117</v>
      </c>
      <c r="C6" s="136" t="s">
        <v>98</v>
      </c>
      <c r="D6" s="136" t="s">
        <v>99</v>
      </c>
      <c r="E6" s="136" t="s">
        <v>100</v>
      </c>
      <c r="F6" s="136">
        <v>2016</v>
      </c>
      <c r="G6" s="136">
        <v>54.6</v>
      </c>
      <c r="H6" s="136">
        <v>54.6</v>
      </c>
    </row>
    <row r="7" spans="1:8" x14ac:dyDescent="0.25">
      <c r="A7" s="77" t="s">
        <v>102</v>
      </c>
      <c r="B7" s="78" t="s">
        <v>118</v>
      </c>
      <c r="C7" s="136" t="s">
        <v>98</v>
      </c>
      <c r="D7" s="136" t="s">
        <v>99</v>
      </c>
      <c r="E7" s="136" t="s">
        <v>100</v>
      </c>
      <c r="F7" s="136">
        <v>2016</v>
      </c>
      <c r="G7" s="136">
        <v>54.6</v>
      </c>
      <c r="H7" s="136">
        <v>54.6</v>
      </c>
    </row>
    <row r="8" spans="1:8" x14ac:dyDescent="0.25">
      <c r="A8" s="77" t="s">
        <v>103</v>
      </c>
      <c r="B8" s="78" t="s">
        <v>104</v>
      </c>
      <c r="C8" s="136" t="s">
        <v>98</v>
      </c>
      <c r="D8" s="136" t="s">
        <v>99</v>
      </c>
      <c r="E8" s="136" t="s">
        <v>100</v>
      </c>
      <c r="F8" s="136">
        <v>2016</v>
      </c>
      <c r="G8" s="136">
        <v>190</v>
      </c>
      <c r="H8" s="136">
        <v>190</v>
      </c>
    </row>
    <row r="9" spans="1:8" x14ac:dyDescent="0.25">
      <c r="A9" s="77" t="s">
        <v>105</v>
      </c>
      <c r="B9" s="78" t="s">
        <v>106</v>
      </c>
      <c r="C9" s="136" t="s">
        <v>98</v>
      </c>
      <c r="D9" s="136" t="s">
        <v>99</v>
      </c>
      <c r="E9" s="136" t="s">
        <v>100</v>
      </c>
      <c r="F9" s="136">
        <v>2016</v>
      </c>
      <c r="G9" s="136">
        <v>190</v>
      </c>
      <c r="H9" s="136">
        <v>190</v>
      </c>
    </row>
    <row r="10" spans="1:8" x14ac:dyDescent="0.25">
      <c r="A10" s="77" t="s">
        <v>107</v>
      </c>
      <c r="B10" s="78" t="s">
        <v>108</v>
      </c>
      <c r="C10" s="136" t="s">
        <v>109</v>
      </c>
      <c r="D10" s="136" t="s">
        <v>99</v>
      </c>
      <c r="E10" s="136" t="s">
        <v>110</v>
      </c>
      <c r="F10" s="136">
        <v>2000</v>
      </c>
      <c r="G10" s="136">
        <v>160</v>
      </c>
      <c r="H10" s="136" t="s">
        <v>184</v>
      </c>
    </row>
    <row r="11" spans="1:8" x14ac:dyDescent="0.25">
      <c r="A11" s="77" t="s">
        <v>111</v>
      </c>
      <c r="B11" s="78" t="s">
        <v>112</v>
      </c>
      <c r="C11" s="136" t="s">
        <v>109</v>
      </c>
      <c r="D11" s="136" t="s">
        <v>99</v>
      </c>
      <c r="E11" s="136" t="s">
        <v>110</v>
      </c>
      <c r="F11" s="136">
        <v>2000</v>
      </c>
      <c r="G11" s="136">
        <v>160</v>
      </c>
      <c r="H11" s="136" t="s">
        <v>184</v>
      </c>
    </row>
    <row r="12" spans="1:8" x14ac:dyDescent="0.25">
      <c r="A12" s="77"/>
      <c r="B12" s="78"/>
      <c r="C12" s="136"/>
      <c r="D12" s="136"/>
      <c r="E12" s="136"/>
      <c r="F12" s="136"/>
      <c r="G12" s="136"/>
      <c r="H12" s="136"/>
    </row>
    <row r="13" spans="1:8" ht="15.75" thickBot="1" x14ac:dyDescent="0.3">
      <c r="A13" s="79" t="s">
        <v>113</v>
      </c>
      <c r="B13" s="80" t="s">
        <v>114</v>
      </c>
      <c r="C13" s="137"/>
      <c r="D13" s="137" t="s">
        <v>99</v>
      </c>
      <c r="E13" s="137"/>
      <c r="F13" s="137"/>
      <c r="G13" s="137">
        <f t="shared" ref="G13" si="0">20-SUM(G5:G11)</f>
        <v>-843.8</v>
      </c>
      <c r="H13" s="137">
        <f t="shared" ref="H13" si="1">-SUM(H5:H9)</f>
        <v>-543.79999999999995</v>
      </c>
    </row>
    <row r="16" spans="1:8" x14ac:dyDescent="0.25">
      <c r="A16" s="169" t="s">
        <v>273</v>
      </c>
      <c r="B16" s="169"/>
      <c r="C16" s="169"/>
      <c r="D16" s="169"/>
    </row>
    <row r="17" spans="1:4" x14ac:dyDescent="0.25">
      <c r="A17" s="169"/>
      <c r="B17" s="169"/>
      <c r="C17" s="169"/>
      <c r="D17" s="169"/>
    </row>
    <row r="18" spans="1:4" x14ac:dyDescent="0.25">
      <c r="A18" s="169"/>
      <c r="B18" s="169"/>
      <c r="C18" s="169"/>
      <c r="D18" s="169"/>
    </row>
    <row r="19" spans="1:4" x14ac:dyDescent="0.25">
      <c r="A19" s="169"/>
      <c r="B19" s="169"/>
      <c r="C19" s="169"/>
      <c r="D19" s="169"/>
    </row>
  </sheetData>
  <mergeCells count="1">
    <mergeCell ref="A16:D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Index</vt:lpstr>
      <vt:lpstr>Start Cases</vt:lpstr>
      <vt:lpstr>Recently approved RPG project</vt:lpstr>
      <vt:lpstr>Model updates &amp; corrections</vt:lpstr>
      <vt:lpstr>Transmission &amp; Gen Outages</vt:lpstr>
      <vt:lpstr>CMP</vt:lpstr>
      <vt:lpstr>Gen add, ret. and mothball</vt:lpstr>
      <vt:lpstr>Renewable Generation Dispatch</vt:lpstr>
      <vt:lpstr>Switchable Generation</vt:lpstr>
      <vt:lpstr>DC Tie modeling &amp; dispatch</vt:lpstr>
      <vt:lpstr>Reserve Requirement</vt:lpstr>
      <vt:lpstr>Fuel Price Assumptions</vt:lpstr>
      <vt:lpstr>Emission Cost Assumptions</vt:lpstr>
      <vt:lpstr>Economic Case-Load Forecast</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Borkar, Sandeep</cp:lastModifiedBy>
  <dcterms:created xsi:type="dcterms:W3CDTF">2016-10-04T14:07:58Z</dcterms:created>
  <dcterms:modified xsi:type="dcterms:W3CDTF">2018-12-06T17:42:31Z</dcterms:modified>
</cp:coreProperties>
</file>