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hidePivotFieldList="1"/>
  <xr:revisionPtr revIDLastSave="0" documentId="13_ncr:1_{FE85215D-9ACA-4C08-8D18-F30E533E8ED2}" xr6:coauthVersionLast="47" xr6:coauthVersionMax="47" xr10:uidLastSave="{00000000-0000-0000-0000-000000000000}"/>
  <bookViews>
    <workbookView xWindow="28680" yWindow="-5505" windowWidth="38640" windowHeight="21120" activeTab="8" xr2:uid="{00000000-000D-0000-FFFF-FFFF00000000}"/>
  </bookViews>
  <sheets>
    <sheet name="2024 Regulation Up" sheetId="56" r:id="rId1"/>
    <sheet name="2024 Regulation Down" sheetId="57" r:id="rId2"/>
    <sheet name="2024 Wind Adj Table" sheetId="53" r:id="rId3"/>
    <sheet name="2024 Solar Adj Table" sheetId="55" r:id="rId4"/>
    <sheet name="2025 Regulation Up" sheetId="50" r:id="rId5"/>
    <sheet name="2025 Regulation Down" sheetId="54" r:id="rId6"/>
    <sheet name="2025 Wind Adj Table" sheetId="58" r:id="rId7"/>
    <sheet name="2025 Solar Adj Table" sheetId="59" r:id="rId8"/>
    <sheet name="Charts" sheetId="20" r:id="rId9"/>
  </sheets>
  <definedNames>
    <definedName name="_xlnm._FilterDatabase" localSheetId="8" hidden="1">Charts!$A$1:$F$577</definedName>
  </definedNames>
  <calcPr calcId="191029"/>
  <pivotCaches>
    <pivotCache cacheId="26" r:id="rId10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" i="20" l="1"/>
  <c r="P5" i="20"/>
  <c r="P4" i="20"/>
  <c r="BD16" i="58" l="1"/>
  <c r="BD15" i="58"/>
  <c r="BD14" i="58"/>
  <c r="BD13" i="58"/>
  <c r="BD12" i="58"/>
  <c r="BD11" i="58"/>
  <c r="BD10" i="58"/>
  <c r="BD9" i="58"/>
  <c r="BD8" i="58"/>
  <c r="BD7" i="58"/>
  <c r="BD6" i="58"/>
  <c r="BD5" i="58"/>
  <c r="BD5" i="53" l="1"/>
  <c r="BD6" i="53"/>
  <c r="BD7" i="53"/>
  <c r="BD8" i="53"/>
  <c r="BD9" i="53"/>
  <c r="BD10" i="53"/>
  <c r="BD11" i="53"/>
  <c r="BD12" i="53"/>
  <c r="BD13" i="53"/>
  <c r="BD14" i="53"/>
  <c r="BD15" i="53"/>
  <c r="BD16" i="53"/>
  <c r="P36" i="20"/>
  <c r="P37" i="20"/>
  <c r="P38" i="20"/>
  <c r="P39" i="20"/>
  <c r="P40" i="20"/>
  <c r="P41" i="20"/>
  <c r="P42" i="20"/>
  <c r="P43" i="20"/>
  <c r="P44" i="20"/>
  <c r="P45" i="20"/>
  <c r="P46" i="20"/>
  <c r="P35" i="20"/>
  <c r="O36" i="20" l="1"/>
  <c r="O37" i="20"/>
  <c r="O38" i="20"/>
  <c r="O39" i="20"/>
  <c r="O40" i="20"/>
  <c r="O41" i="20"/>
  <c r="O42" i="20"/>
  <c r="O43" i="20"/>
  <c r="O44" i="20"/>
  <c r="O45" i="20"/>
  <c r="O46" i="20"/>
  <c r="O35" i="20"/>
  <c r="P7" i="20"/>
  <c r="R34" i="20" l="1"/>
  <c r="S34" i="20" s="1"/>
  <c r="R36" i="20"/>
  <c r="R35" i="20"/>
  <c r="S35" i="20" s="1"/>
  <c r="N3" i="20"/>
  <c r="O33" i="20" l="1"/>
  <c r="O32" i="20"/>
  <c r="N2" i="20" l="1"/>
</calcChain>
</file>

<file path=xl/sharedStrings.xml><?xml version="1.0" encoding="utf-8"?>
<sst xmlns="http://schemas.openxmlformats.org/spreadsheetml/2006/main" count="1367" uniqueCount="57">
  <si>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</si>
  <si>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</si>
  <si>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</si>
  <si>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</si>
  <si>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</si>
  <si>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</si>
  <si>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</si>
  <si>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</si>
  <si>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</si>
  <si>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</si>
  <si>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</si>
  <si>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</si>
  <si>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</si>
  <si>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</si>
  <si>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</si>
  <si>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</si>
  <si>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</si>
  <si>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</si>
  <si>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</si>
  <si>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</si>
  <si>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</si>
  <si>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</si>
  <si>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</si>
  <si>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</si>
  <si>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</si>
  <si>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</si>
  <si>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</si>
  <si>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</si>
  <si>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</si>
  <si>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Hour Ending</t>
  </si>
  <si>
    <t>Incremental MW Adjustment to Prior-Year Up-Regulation 95 Percentile Deployment Value, per 1000 MW of Incremental Wind Generation Capacity, to Account for Wind Capacity Growth</t>
  </si>
  <si>
    <t>Incremental MW Adjustment to Prior-Year Down-Regulation 95 Percentile Deployment Value, per 1000 MW of Incremental Wind Generation Capacity, to Account for Wind Capacity Growth</t>
  </si>
  <si>
    <t>min</t>
  </si>
  <si>
    <t>max</t>
  </si>
  <si>
    <t>avg</t>
  </si>
  <si>
    <t>Change</t>
  </si>
  <si>
    <t>min-change</t>
  </si>
  <si>
    <t>max-change</t>
  </si>
  <si>
    <t>AVG-CHANGE</t>
  </si>
  <si>
    <t>Incremental MW Adjustment to Prior-Year Up-Regulation 95 Percentile Deployment Value, per 1000 MW of Incremental solar Generation Capacity, to Account for solar Capacity Growth</t>
  </si>
  <si>
    <t>Incremental MW Adjustment to Prior-Year Down-Regulation 95 Percentile Deployment Value, per 1000 MW of Incremental solar Generation Capacity, to Account for solar Capacity Growth</t>
  </si>
  <si>
    <t xml:space="preserve">Oct </t>
  </si>
  <si>
    <t xml:space="preserve">Nov </t>
  </si>
  <si>
    <t xml:space="preserve">Dec </t>
  </si>
  <si>
    <t>2024 Regulation-Down</t>
  </si>
  <si>
    <t>2024 Regulation-up</t>
  </si>
  <si>
    <t>2025 Regulation Up</t>
  </si>
  <si>
    <t>2025 Regulation Down</t>
  </si>
  <si>
    <t>2024 Final</t>
  </si>
  <si>
    <t>2025 (Current)</t>
  </si>
  <si>
    <t>2025 (Proposed)</t>
  </si>
  <si>
    <t>(All)</t>
  </si>
  <si>
    <t xml:space="preserve">2024 Final </t>
  </si>
  <si>
    <t xml:space="preserve">2025 (Current) </t>
  </si>
  <si>
    <t xml:space="preserve">2025 (Proposed) </t>
  </si>
  <si>
    <t>Incremental MW Adjustment, per 1000 MW of Incremental solar Generation Capacity, to Account for solar Capacity Growth</t>
  </si>
  <si>
    <t>Incremental MW Adjustment, per 1000 MW of Incremental Wind Generation Capacity, to Account for Wind Capacity 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</si>
</sst>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00"/>
    <numFmt numFmtId="166" formatCode="mmm"/>
  </numFmts>
  <fonts count="15" x14ac:knownFonts="1">
    <font>
      <sz val="11"/>
      <color theme="1"/>
      <name val="Arial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b/>
      <sz val="10"/>
      <name val="Arial"/>
      <family val="2"/>
    </font>
    <font>
      <b/>
      <sz val="14"/>
      <color theme="0"/>
      <name val="Arial"/>
      <family val="2"/>
      <scheme val="minor"/>
    </font>
    <font>
      <b/>
      <sz val="11"/>
      <name val="Arial"/>
      <family val="2"/>
    </font>
    <font>
      <sz val="12"/>
      <color theme="1"/>
      <name val="Arial"/>
      <family val="2"/>
      <scheme val="minor"/>
    </font>
    <font>
      <b/>
      <sz val="12"/>
      <color theme="0"/>
      <name val="Arial"/>
      <family val="2"/>
      <scheme val="minor"/>
    </font>
    <font>
      <sz val="14"/>
      <color theme="1"/>
      <name val="Arial"/>
      <family val="2"/>
      <scheme val="minor"/>
    </font>
    <font>
      <b/>
      <sz val="12"/>
      <color rgb="FF000000"/>
      <name val="Arial"/>
      <family val="2"/>
      <scheme val="major"/>
    </font>
    <font>
      <sz val="14"/>
      <color theme="1"/>
      <name val="Arial"/>
      <family val="2"/>
      <scheme val="major"/>
    </font>
    <font>
      <sz val="14"/>
      <color rgb="FF000000"/>
      <name val="Arial"/>
      <family val="2"/>
      <scheme val="major"/>
    </font>
    <font>
      <sz val="14"/>
      <color rgb="FF000000"/>
      <name val="Arial"/>
      <family val="2"/>
      <scheme val="minor"/>
    </font>
    <font>
      <b/>
      <sz val="14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0" fillId="0" borderId="0" xfId="0"/>
    <xf numFmtId="1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0" xfId="0" applyFont="1"/>
    <xf numFmtId="0" fontId="0" fillId="0" borderId="0" xfId="0" applyAlignment="1"/>
    <xf numFmtId="164" fontId="0" fillId="0" borderId="0" xfId="0" applyNumberFormat="1"/>
    <xf numFmtId="0" fontId="1" fillId="0" borderId="0" xfId="1"/>
    <xf numFmtId="0" fontId="4" fillId="0" borderId="11" xfId="1" applyFont="1" applyBorder="1"/>
    <xf numFmtId="0" fontId="4" fillId="0" borderId="12" xfId="1" applyFont="1" applyBorder="1"/>
    <xf numFmtId="0" fontId="4" fillId="0" borderId="13" xfId="1" applyFont="1" applyBorder="1"/>
    <xf numFmtId="0" fontId="4" fillId="0" borderId="2" xfId="1" applyFont="1" applyBorder="1"/>
    <xf numFmtId="0" fontId="4" fillId="0" borderId="3" xfId="1" applyFont="1" applyBorder="1"/>
    <xf numFmtId="0" fontId="4" fillId="0" borderId="0" xfId="1" applyFont="1"/>
    <xf numFmtId="165" fontId="0" fillId="0" borderId="0" xfId="0" applyNumberFormat="1"/>
    <xf numFmtId="0" fontId="7" fillId="0" borderId="0" xfId="0" applyFont="1"/>
    <xf numFmtId="0" fontId="0" fillId="0" borderId="0" xfId="0" applyFill="1" applyAlignment="1"/>
    <xf numFmtId="0" fontId="0" fillId="0" borderId="0" xfId="0" applyFill="1"/>
    <xf numFmtId="0" fontId="7" fillId="0" borderId="0" xfId="0" applyFont="1" applyFill="1"/>
    <xf numFmtId="0" fontId="7" fillId="0" borderId="0" xfId="0" applyFont="1" applyFill="1" applyAlignment="1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 textRotation="90"/>
    </xf>
    <xf numFmtId="1" fontId="9" fillId="0" borderId="1" xfId="0" applyNumberFormat="1" applyFont="1" applyBorder="1" applyAlignment="1">
      <alignment horizontal="center" vertical="center"/>
    </xf>
    <xf numFmtId="164" fontId="1" fillId="0" borderId="0" xfId="1" applyNumberFormat="1"/>
    <xf numFmtId="0" fontId="10" fillId="2" borderId="1" xfId="0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0" fontId="2" fillId="0" borderId="0" xfId="0" applyFont="1" applyFill="1"/>
    <xf numFmtId="1" fontId="14" fillId="3" borderId="1" xfId="0" applyNumberFormat="1" applyFont="1" applyFill="1" applyBorder="1" applyAlignment="1">
      <alignment horizontal="center" vertical="center"/>
    </xf>
    <xf numFmtId="1" fontId="14" fillId="4" borderId="1" xfId="0" applyNumberFormat="1" applyFont="1" applyFill="1" applyBorder="1" applyAlignment="1">
      <alignment horizontal="center" vertical="center"/>
    </xf>
    <xf numFmtId="166" fontId="14" fillId="3" borderId="1" xfId="0" applyNumberFormat="1" applyFont="1" applyFill="1" applyBorder="1" applyAlignment="1">
      <alignment horizontal="center" vertical="center"/>
    </xf>
    <xf numFmtId="1" fontId="14" fillId="0" borderId="14" xfId="0" applyNumberFormat="1" applyFont="1" applyBorder="1" applyAlignment="1">
      <alignment horizontal="center" vertical="center"/>
    </xf>
    <xf numFmtId="0" fontId="6" fillId="0" borderId="4" xfId="1" applyFont="1" applyBorder="1" applyAlignment="1">
      <alignment horizontal="center" wrapText="1"/>
    </xf>
    <xf numFmtId="0" fontId="6" fillId="0" borderId="5" xfId="1" applyFont="1" applyBorder="1" applyAlignment="1">
      <alignment horizontal="center" wrapText="1"/>
    </xf>
    <xf numFmtId="0" fontId="6" fillId="0" borderId="6" xfId="1" applyFont="1" applyBorder="1" applyAlignment="1">
      <alignment horizontal="center" wrapText="1"/>
    </xf>
    <xf numFmtId="0" fontId="4" fillId="0" borderId="7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8" xfId="1" applyFont="1" applyBorder="1" applyAlignment="1">
      <alignment horizontal="left"/>
    </xf>
    <xf numFmtId="0" fontId="4" fillId="0" borderId="9" xfId="1" applyFont="1" applyBorder="1" applyAlignment="1">
      <alignment horizontal="left"/>
    </xf>
    <xf numFmtId="0" fontId="4" fillId="0" borderId="10" xfId="1" applyFont="1" applyBorder="1" applyAlignment="1">
      <alignment horizontal="left"/>
    </xf>
    <xf numFmtId="0" fontId="14" fillId="0" borderId="0" xfId="0" applyFont="1" applyAlignment="1">
      <alignment horizontal="center"/>
    </xf>
    <xf numFmtId="0" fontId="8" fillId="0" borderId="0" xfId="0" applyFont="1" applyFill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2">
    <dxf>
      <numFmt numFmtId="1" formatCode="0"/>
    </dxf>
    <dxf>
      <numFmt numFmtId="1" formatCode="0"/>
    </dxf>
  </dxfs>
  <tableStyles count="0" defaultTableStyle="TableStyleMedium2" defaultPivotStyle="PivotStyleMedium9"/>
  <colors>
    <mruColors>
      <color rgb="FF00AEC7"/>
      <color rgb="FF890C58"/>
      <color rgb="FFFF8200"/>
      <color rgb="FF685BC7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[2025_Regulation_Charts.xlsx]Charts!PivotTable1</c:name>
    <c:fmtId val="0"/>
  </c:pivotSource>
  <c:chart>
    <c:title>
      <c:tx>
        <c:strRef>
          <c:f>Charts!$N$2</c:f>
          <c:strCache>
            <c:ptCount val="1"/>
            <c:pt idx="0">
              <c:v>Regulation Up Requirement Comparison for October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6.1623678326694402E-2"/>
          <c:y val="0.24328669224955787"/>
          <c:w val="0.9170293282001355"/>
          <c:h val="0.614187865491712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Charts!$N$2</c:f>
              <c:strCache>
                <c:ptCount val="1"/>
                <c:pt idx="0">
                  <c:v>2024 Final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0</c:formatCode>
                <c:ptCount val="24"/>
                <c:pt idx="0">
                  <c:v>195</c:v>
                </c:pt>
                <c:pt idx="1">
                  <c:v>179</c:v>
                </c:pt>
                <c:pt idx="2">
                  <c:v>231</c:v>
                </c:pt>
                <c:pt idx="3">
                  <c:v>239</c:v>
                </c:pt>
                <c:pt idx="4">
                  <c:v>265</c:v>
                </c:pt>
                <c:pt idx="5">
                  <c:v>403</c:v>
                </c:pt>
                <c:pt idx="6">
                  <c:v>471</c:v>
                </c:pt>
                <c:pt idx="7">
                  <c:v>304</c:v>
                </c:pt>
                <c:pt idx="8">
                  <c:v>263</c:v>
                </c:pt>
                <c:pt idx="9">
                  <c:v>403</c:v>
                </c:pt>
                <c:pt idx="10">
                  <c:v>533</c:v>
                </c:pt>
                <c:pt idx="11">
                  <c:v>558</c:v>
                </c:pt>
                <c:pt idx="12">
                  <c:v>534</c:v>
                </c:pt>
                <c:pt idx="13">
                  <c:v>498</c:v>
                </c:pt>
                <c:pt idx="14">
                  <c:v>523</c:v>
                </c:pt>
                <c:pt idx="15">
                  <c:v>515</c:v>
                </c:pt>
                <c:pt idx="16">
                  <c:v>590</c:v>
                </c:pt>
                <c:pt idx="17">
                  <c:v>849</c:v>
                </c:pt>
                <c:pt idx="18">
                  <c:v>884</c:v>
                </c:pt>
                <c:pt idx="19">
                  <c:v>378</c:v>
                </c:pt>
                <c:pt idx="20">
                  <c:v>176</c:v>
                </c:pt>
                <c:pt idx="21">
                  <c:v>212</c:v>
                </c:pt>
                <c:pt idx="22">
                  <c:v>167</c:v>
                </c:pt>
                <c:pt idx="23">
                  <c:v>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11-4AFA-AA16-09B7821341C1}"/>
            </c:ext>
          </c:extLst>
        </c:ser>
        <c:ser>
          <c:idx val="1"/>
          <c:order val="1"/>
          <c:tx>
            <c:strRef>
              <c:f>Charts!$N$2</c:f>
              <c:strCache>
                <c:ptCount val="1"/>
                <c:pt idx="0">
                  <c:v>2025 (Current)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0</c:formatCode>
                <c:ptCount val="24"/>
                <c:pt idx="0">
                  <c:v>276.22990466562902</c:v>
                </c:pt>
                <c:pt idx="1">
                  <c:v>213.71583572912206</c:v>
                </c:pt>
                <c:pt idx="2">
                  <c:v>283.88751650357239</c:v>
                </c:pt>
                <c:pt idx="3">
                  <c:v>264.49952468097206</c:v>
                </c:pt>
                <c:pt idx="4">
                  <c:v>351.41508518179319</c:v>
                </c:pt>
                <c:pt idx="5">
                  <c:v>440.92690749547171</c:v>
                </c:pt>
                <c:pt idx="6">
                  <c:v>477.42397888175003</c:v>
                </c:pt>
                <c:pt idx="7">
                  <c:v>342.97984935776401</c:v>
                </c:pt>
                <c:pt idx="8">
                  <c:v>549.33028959030241</c:v>
                </c:pt>
                <c:pt idx="9">
                  <c:v>498.38691749217435</c:v>
                </c:pt>
                <c:pt idx="10">
                  <c:v>421.93680109944893</c:v>
                </c:pt>
                <c:pt idx="11">
                  <c:v>496.40445677398355</c:v>
                </c:pt>
                <c:pt idx="12">
                  <c:v>563.54814327367137</c:v>
                </c:pt>
                <c:pt idx="13">
                  <c:v>501.1661449293731</c:v>
                </c:pt>
                <c:pt idx="14">
                  <c:v>478.19932343852133</c:v>
                </c:pt>
                <c:pt idx="15">
                  <c:v>453.72040583600256</c:v>
                </c:pt>
                <c:pt idx="16">
                  <c:v>486.65882433887197</c:v>
                </c:pt>
                <c:pt idx="17">
                  <c:v>965.97009768855162</c:v>
                </c:pt>
                <c:pt idx="18">
                  <c:v>853.55690050125111</c:v>
                </c:pt>
                <c:pt idx="19">
                  <c:v>365.4909451008304</c:v>
                </c:pt>
                <c:pt idx="20">
                  <c:v>278.8340244077641</c:v>
                </c:pt>
                <c:pt idx="21">
                  <c:v>252.83569288996867</c:v>
                </c:pt>
                <c:pt idx="22">
                  <c:v>212.44323944715788</c:v>
                </c:pt>
                <c:pt idx="23">
                  <c:v>197.91818573231075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11-4AFA-AA16-09B7821341C1}"/>
            </c:ext>
          </c:extLst>
        </c:ser>
        <c:ser>
          <c:idx val="2"/>
          <c:order val="2"/>
          <c:tx>
            <c:strRef>
              <c:f>Charts!$N$2</c:f>
              <c:strCache>
                <c:ptCount val="1"/>
                <c:pt idx="0">
                  <c:v>2025 (Proposed)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0</c:formatCode>
                <c:ptCount val="24"/>
                <c:pt idx="0">
                  <c:v>366.52505929626085</c:v>
                </c:pt>
                <c:pt idx="1">
                  <c:v>284.39878163397162</c:v>
                </c:pt>
                <c:pt idx="2">
                  <c:v>282.92821441867517</c:v>
                </c:pt>
                <c:pt idx="3">
                  <c:v>305.77455692060272</c:v>
                </c:pt>
                <c:pt idx="4">
                  <c:v>332.14091591381026</c:v>
                </c:pt>
                <c:pt idx="5">
                  <c:v>330.69739005599303</c:v>
                </c:pt>
                <c:pt idx="6">
                  <c:v>337.40099324853793</c:v>
                </c:pt>
                <c:pt idx="7">
                  <c:v>334.664240159249</c:v>
                </c:pt>
                <c:pt idx="8">
                  <c:v>467.10788132009861</c:v>
                </c:pt>
                <c:pt idx="9">
                  <c:v>737.8791349060391</c:v>
                </c:pt>
                <c:pt idx="10">
                  <c:v>534.54452542547403</c:v>
                </c:pt>
                <c:pt idx="11">
                  <c:v>545.97550021098778</c:v>
                </c:pt>
                <c:pt idx="12">
                  <c:v>486.05042899618525</c:v>
                </c:pt>
                <c:pt idx="13">
                  <c:v>537.66454845701026</c:v>
                </c:pt>
                <c:pt idx="14">
                  <c:v>558.7546043403338</c:v>
                </c:pt>
                <c:pt idx="15">
                  <c:v>579.45390125242227</c:v>
                </c:pt>
                <c:pt idx="16">
                  <c:v>655.29867070642877</c:v>
                </c:pt>
                <c:pt idx="17">
                  <c:v>754.80775756965011</c:v>
                </c:pt>
                <c:pt idx="18">
                  <c:v>616.68532615411289</c:v>
                </c:pt>
                <c:pt idx="19">
                  <c:v>314.47826134658601</c:v>
                </c:pt>
                <c:pt idx="20">
                  <c:v>340.98428397683472</c:v>
                </c:pt>
                <c:pt idx="21">
                  <c:v>274.58670501582395</c:v>
                </c:pt>
                <c:pt idx="22">
                  <c:v>307.13326967547653</c:v>
                </c:pt>
                <c:pt idx="23">
                  <c:v>288.77947736617597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11-4AFA-AA16-09B782134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1752"/>
        <c:axId val="832092928"/>
      </c:barChart>
      <c:catAx>
        <c:axId val="83209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928"/>
        <c:crosses val="autoZero"/>
        <c:auto val="1"/>
        <c:lblAlgn val="ctr"/>
        <c:lblOffset val="100"/>
        <c:noMultiLvlLbl val="0"/>
      </c:catAx>
      <c:valAx>
        <c:axId val="83209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[2025_Regulation_Charts.xlsx]Charts!PivotTable3</c:name>
    <c:fmtId val="70"/>
  </c:pivotSource>
  <c:chart>
    <c:title>
      <c:tx>
        <c:strRef>
          <c:f>Charts!$O$32</c:f>
          <c:strCache>
            <c:ptCount val="1"/>
            <c:pt idx="0">
              <c:v>Average 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FF8200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5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Charts!$O$32</c:f>
              <c:strCache>
                <c:ptCount val="1"/>
                <c:pt idx="0">
                  <c:v>2024 Final 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Charts!$O$32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Charts!$O$32</c:f>
              <c:numCache>
                <c:formatCode>0</c:formatCode>
                <c:ptCount val="12"/>
                <c:pt idx="0">
                  <c:v>363.35416666666669</c:v>
                </c:pt>
                <c:pt idx="1">
                  <c:v>406.16666666666669</c:v>
                </c:pt>
                <c:pt idx="2">
                  <c:v>430.85416666666669</c:v>
                </c:pt>
                <c:pt idx="3">
                  <c:v>403.64583333333331</c:v>
                </c:pt>
                <c:pt idx="4">
                  <c:v>415.22916666666669</c:v>
                </c:pt>
                <c:pt idx="5">
                  <c:v>402.64583333333331</c:v>
                </c:pt>
                <c:pt idx="6">
                  <c:v>373.66666666666669</c:v>
                </c:pt>
                <c:pt idx="7">
                  <c:v>388.04166666666669</c:v>
                </c:pt>
                <c:pt idx="8">
                  <c:v>384.72916666666669</c:v>
                </c:pt>
                <c:pt idx="9">
                  <c:v>406.45833333333331</c:v>
                </c:pt>
                <c:pt idx="10">
                  <c:v>393.91666666666669</c:v>
                </c:pt>
                <c:pt idx="11">
                  <c:v>402.875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F3-49C6-886A-E9B402C7118A}"/>
            </c:ext>
          </c:extLst>
        </c:ser>
        <c:ser>
          <c:idx val="1"/>
          <c:order val="1"/>
          <c:tx>
            <c:strRef>
              <c:f>Charts!$O$32</c:f>
              <c:strCache>
                <c:ptCount val="1"/>
                <c:pt idx="0">
                  <c:v>2025 (Current) </c:v>
                </c:pt>
              </c:strCache>
            </c:strRef>
          </c:tx>
          <c:invertIfNegative val="0"/>
          <c:cat>
            <c:strRef>
              <c:f>Charts!$O$32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Charts!$O$32</c:f>
              <c:numCache>
                <c:formatCode>0</c:formatCode>
                <c:ptCount val="12"/>
                <c:pt idx="0">
                  <c:v>435.330245593283</c:v>
                </c:pt>
                <c:pt idx="1">
                  <c:v>481.06162541023019</c:v>
                </c:pt>
                <c:pt idx="2">
                  <c:v>492.6792516792375</c:v>
                </c:pt>
                <c:pt idx="3">
                  <c:v>485.72684036232016</c:v>
                </c:pt>
                <c:pt idx="4">
                  <c:v>473.18573407037871</c:v>
                </c:pt>
                <c:pt idx="5">
                  <c:v>469.79320993137327</c:v>
                </c:pt>
                <c:pt idx="6">
                  <c:v>440.33836643541918</c:v>
                </c:pt>
                <c:pt idx="7">
                  <c:v>462.8813380883509</c:v>
                </c:pt>
                <c:pt idx="8">
                  <c:v>474.75973988891423</c:v>
                </c:pt>
                <c:pt idx="9">
                  <c:v>457.3907891254018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F3-49C6-886A-E9B402C7118A}"/>
            </c:ext>
          </c:extLst>
        </c:ser>
        <c:ser>
          <c:idx val="2"/>
          <c:order val="2"/>
          <c:tx>
            <c:strRef>
              <c:f>Charts!$O$32</c:f>
              <c:strCache>
                <c:ptCount val="1"/>
                <c:pt idx="0">
                  <c:v>2025 (Proposed) 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Charts!$O$32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Charts!$O$32</c:f>
              <c:numCache>
                <c:formatCode>0</c:formatCode>
                <c:ptCount val="12"/>
                <c:pt idx="0">
                  <c:v>373.03295520542588</c:v>
                </c:pt>
                <c:pt idx="1">
                  <c:v>423.10812055661125</c:v>
                </c:pt>
                <c:pt idx="2">
                  <c:v>447.08670558885706</c:v>
                </c:pt>
                <c:pt idx="3">
                  <c:v>449.67194846213033</c:v>
                </c:pt>
                <c:pt idx="4">
                  <c:v>445.42274443358593</c:v>
                </c:pt>
                <c:pt idx="5">
                  <c:v>435.98432560136251</c:v>
                </c:pt>
                <c:pt idx="6">
                  <c:v>406.15699344231666</c:v>
                </c:pt>
                <c:pt idx="7">
                  <c:v>403.96231709114539</c:v>
                </c:pt>
                <c:pt idx="8">
                  <c:v>404.85320611433195</c:v>
                </c:pt>
                <c:pt idx="9">
                  <c:v>417.72873681237883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F3-49C6-886A-E9B402C71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390116</xdr:colOff>
      <xdr:row>0</xdr:row>
      <xdr:rowOff>143772</xdr:rowOff>
    </xdr:from>
    <xdr:to>
      <xdr:col>32</xdr:col>
      <xdr:colOff>125171</xdr:colOff>
      <xdr:row>37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21</xdr:col>
      <xdr:colOff>103909</xdr:colOff>
      <xdr:row>4</xdr:row>
      <xdr:rowOff>28286</xdr:rowOff>
    </xdr:from>
    <xdr:ext cx="225703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3EB28A7-E066-4219-B198-2A2CA744DFC1}"/>
            </a:ext>
          </a:extLst>
        </xdr:cNvPr>
        <xdr:cNvSpPr txBox="1"/>
      </xdr:nvSpPr>
      <xdr:spPr>
        <a:xfrm>
          <a:off x="17664545" y="772968"/>
          <a:ext cx="22570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`</a:t>
          </a:r>
        </a:p>
      </xdr:txBody>
    </xdr:sp>
    <xdr:clientData/>
  </xdr:oneCellAnchor>
  <xdr:twoCellAnchor>
    <xdr:from>
      <xdr:col>13</xdr:col>
      <xdr:colOff>113926</xdr:colOff>
      <xdr:row>41</xdr:row>
      <xdr:rowOff>142876</xdr:rowOff>
    </xdr:from>
    <xdr:to>
      <xdr:col>25</xdr:col>
      <xdr:colOff>165481</xdr:colOff>
      <xdr:row>66</xdr:row>
      <xdr:rowOff>111126</xdr:rowOff>
    </xdr:to>
    <xdr:graphicFrame macro="">
      <xdr:nvGraphicFramePr>
        <xdr:cNvPr id="10" name="Chart 7">
          <a:extLst>
            <a:ext uri="{FF2B5EF4-FFF2-40B4-BE49-F238E27FC236}">
              <a16:creationId xmlns:a16="http://schemas.microsoft.com/office/drawing/2014/main" id="{C902ADA2-D63C-4394-A7B7-DDE2EAC504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0.0643</cdr:x>
      <cdr:y>0</cdr:y>
    </cdr:from>
    <cdr:to>
      <cdr:x>0.30057</cdr:x>
      <cdr:y>0.06797</cdr:y>
    </cdr:to>
    <cdr:sp macro="" textlink="Charts!$N$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0E6C22-4FEA-4DAE-89EB-5E167DBFD396}"/>
            </a:ext>
          </a:extLst>
        </cdr:cNvPr>
        <cdr:cNvSpPr txBox="1"/>
      </cdr:nvSpPr>
      <cdr:spPr>
        <a:xfrm xmlns:a="http://schemas.openxmlformats.org/drawingml/2006/main">
          <a:off x="1166844" y="0"/>
          <a:ext cx="4287649" cy="471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fld id="{DEFB3C4A-771D-41A8-98A5-BA364670B766}" type="TxLink">
            <a:rPr lang="en-US" sz="16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275 MW - 755 MW;	
Avg: 441 MW (44 MW increase from prev year)</a:t>
          </a:fld>
          <a:endParaRPr lang="en-US" sz="16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0.71687</cdr:x>
      <cdr:y>0.08001</cdr:y>
    </cdr:from>
    <cdr:to>
      <cdr:x>0.96034</cdr:x>
      <cdr:y>0.22921</cdr:y>
    </cdr:to>
    <cdr:sp macro="" textlink="Charts!$O$33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EE69DB50-F0C0-4DAF-87C6-B81C72E28E49}"/>
            </a:ext>
          </a:extLst>
        </cdr:cNvPr>
        <cdr:cNvSpPr txBox="1"/>
      </cdr:nvSpPr>
      <cdr:spPr>
        <a:xfrm xmlns:a="http://schemas.openxmlformats.org/drawingml/2006/main">
          <a:off x="11187393" y="384618"/>
          <a:ext cx="3799563" cy="7171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272FB604-645B-4FC0-B591-CD3653E345C3}" type="TxLink">
            <a:rPr lang="en-US" sz="1100" b="0" i="0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2024: On avg. 70 MW increase from prev year.	
Largest increase is in Sep by 90 MW.</a:t>
          </a:fld>
          <a:endParaRPr lang="en-US" sz="11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0.00544</cdr:x>
      <cdr:y>0.01797</cdr:y>
    </cdr:from>
    <cdr:to>
      <cdr:x>0.2489</cdr:x>
      <cdr:y>0.16717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21055D61-9EC8-10A9-4C54-A6F989E042FC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0.03661</cdr:x>
      <cdr:y>0.21218</cdr:y>
    </cdr:from>
    <cdr:to>
      <cdr:x>0.28008</cdr:x>
      <cdr:y>0.36138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FFCE1618-A0A4-E2BA-E3CC-DFFF0289C1B3}"/>
            </a:ext>
          </a:extLst>
        </cdr:cNvPr>
        <cdr:cNvSpPr txBox="1"/>
      </cdr:nvSpPr>
      <cdr:spPr>
        <a:xfrm xmlns:a="http://schemas.openxmlformats.org/drawingml/2006/main">
          <a:off x="342153" y="599888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5604.406029976853" createdVersion="8" refreshedVersion="8" minRefreshableVersion="3" recordCount="576" xr:uid="{979DCE9C-762A-4DD5-A502-7901B87684F7}">
  <cacheSource type="worksheet">
    <worksheetSource ref="A1:F577" sheet="Charts"/>
  </cacheSource>
  <cacheFields count="6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2">
        <s v="Reg Up"/>
        <s v="Reg Down"/>
      </sharedItems>
    </cacheField>
    <cacheField name="2024 Final" numFmtId="1">
      <sharedItems containsSemiMixedTypes="0" containsString="0" containsNumber="1" containsInteger="1" minValue="55" maxValue="1110"/>
    </cacheField>
    <cacheField name="2025 (Current)" numFmtId="1">
      <sharedItems containsString="0" containsBlank="1" containsNumber="1" minValue="110.39182578424611" maxValue="1330.2708772590893"/>
    </cacheField>
    <cacheField name="2025 (Proposed)" numFmtId="1">
      <sharedItems containsString="0" containsBlank="1" containsNumber="1" minValue="201.3243610713653" maxValue="815.151257658039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x v="0"/>
    <x v="0"/>
    <n v="213"/>
    <n v="305.589003555722"/>
    <n v="308.94905110588206"/>
  </r>
  <r>
    <x v="0"/>
    <x v="1"/>
    <x v="0"/>
    <n v="212"/>
    <n v="238.07654308588272"/>
    <n v="265.70293194782892"/>
  </r>
  <r>
    <x v="0"/>
    <x v="2"/>
    <x v="0"/>
    <n v="259"/>
    <n v="224.87626639048258"/>
    <n v="234.42898021973292"/>
  </r>
  <r>
    <x v="0"/>
    <x v="3"/>
    <x v="0"/>
    <n v="257"/>
    <n v="272.65438768827534"/>
    <n v="278.73469712338652"/>
  </r>
  <r>
    <x v="0"/>
    <x v="4"/>
    <x v="0"/>
    <n v="352"/>
    <n v="316.68832251610291"/>
    <n v="277.57212252808347"/>
  </r>
  <r>
    <x v="0"/>
    <x v="5"/>
    <x v="0"/>
    <n v="525"/>
    <n v="478.74142251753034"/>
    <n v="281.81586558781237"/>
  </r>
  <r>
    <x v="0"/>
    <x v="6"/>
    <x v="0"/>
    <n v="652"/>
    <n v="583.16111527612134"/>
    <n v="304.12788826242263"/>
  </r>
  <r>
    <x v="0"/>
    <x v="7"/>
    <x v="0"/>
    <n v="404"/>
    <n v="426.23113265876668"/>
    <n v="356.05248394383602"/>
  </r>
  <r>
    <x v="0"/>
    <x v="8"/>
    <x v="0"/>
    <n v="299"/>
    <n v="341.9395226391407"/>
    <n v="352.66737274090724"/>
  </r>
  <r>
    <x v="0"/>
    <x v="9"/>
    <x v="0"/>
    <n v="418"/>
    <n v="474.09085902056086"/>
    <n v="587.74791429662446"/>
  </r>
  <r>
    <x v="0"/>
    <x v="10"/>
    <x v="0"/>
    <n v="410"/>
    <n v="483.44787339560651"/>
    <n v="508.36784302532476"/>
  </r>
  <r>
    <x v="0"/>
    <x v="11"/>
    <x v="0"/>
    <n v="340"/>
    <n v="427.18980766373215"/>
    <n v="463.50630033308158"/>
  </r>
  <r>
    <x v="0"/>
    <x v="12"/>
    <x v="0"/>
    <n v="396"/>
    <n v="460.37742264977862"/>
    <n v="420.49622425312265"/>
  </r>
  <r>
    <x v="0"/>
    <x v="13"/>
    <x v="0"/>
    <n v="481"/>
    <n v="552.2778779688532"/>
    <n v="489.20860988970645"/>
  </r>
  <r>
    <x v="0"/>
    <x v="14"/>
    <x v="0"/>
    <n v="374"/>
    <n v="471.61912585985283"/>
    <n v="493.37270813316684"/>
  </r>
  <r>
    <x v="0"/>
    <x v="15"/>
    <x v="0"/>
    <n v="495"/>
    <n v="602.01262223429649"/>
    <n v="487.12828634335295"/>
  </r>
  <r>
    <x v="0"/>
    <x v="16"/>
    <x v="0"/>
    <n v="835"/>
    <n v="1167.7868509707096"/>
    <n v="713.97427446493646"/>
  </r>
  <r>
    <x v="0"/>
    <x v="17"/>
    <x v="0"/>
    <n v="882"/>
    <n v="1300.3953535557582"/>
    <n v="681.85315095707006"/>
  </r>
  <r>
    <x v="0"/>
    <x v="18"/>
    <x v="0"/>
    <n v="383"/>
    <n v="441.72093569837421"/>
    <n v="259.41622910002695"/>
  </r>
  <r>
    <x v="0"/>
    <x v="19"/>
    <x v="0"/>
    <n v="237"/>
    <n v="292.67591149753179"/>
    <n v="259.09181719332946"/>
  </r>
  <r>
    <x v="0"/>
    <x v="20"/>
    <x v="0"/>
    <n v="206"/>
    <n v="319.04612695685233"/>
    <n v="267.30886659232061"/>
  </r>
  <r>
    <x v="0"/>
    <x v="21"/>
    <x v="0"/>
    <n v="209"/>
    <n v="195.56959976196288"/>
    <n v="283.91923980644862"/>
  </r>
  <r>
    <x v="0"/>
    <x v="22"/>
    <x v="0"/>
    <n v="203"/>
    <n v="182.56959976196288"/>
    <n v="269.5273718572376"/>
  </r>
  <r>
    <x v="0"/>
    <x v="23"/>
    <x v="0"/>
    <n v="192"/>
    <n v="285.56959976196288"/>
    <n v="256.26270878752746"/>
  </r>
  <r>
    <x v="0"/>
    <x v="0"/>
    <x v="1"/>
    <n v="286"/>
    <n v="297.16319992065428"/>
    <n v="339.1874757158763"/>
  </r>
  <r>
    <x v="0"/>
    <x v="1"/>
    <x v="1"/>
    <n v="252"/>
    <n v="251.99335970973968"/>
    <n v="245.64267188299988"/>
  </r>
  <r>
    <x v="0"/>
    <x v="2"/>
    <x v="1"/>
    <n v="222"/>
    <n v="240.27229330952963"/>
    <n v="226.79872238408194"/>
  </r>
  <r>
    <x v="0"/>
    <x v="3"/>
    <x v="1"/>
    <n v="236"/>
    <n v="212.94527970504762"/>
    <n v="279.51002852721996"/>
  </r>
  <r>
    <x v="0"/>
    <x v="4"/>
    <x v="1"/>
    <n v="239"/>
    <n v="238.57824017747242"/>
    <n v="256.8962267572935"/>
  </r>
  <r>
    <x v="0"/>
    <x v="5"/>
    <x v="1"/>
    <n v="280"/>
    <n v="261.29194656721751"/>
    <n v="288.40751813358537"/>
  </r>
  <r>
    <x v="0"/>
    <x v="6"/>
    <x v="1"/>
    <n v="234"/>
    <n v="214.64333321634928"/>
    <n v="299.13338270892717"/>
  </r>
  <r>
    <x v="0"/>
    <x v="7"/>
    <x v="1"/>
    <n v="312"/>
    <n v="534.91334920837278"/>
    <n v="337.39423595709837"/>
  </r>
  <r>
    <x v="0"/>
    <x v="8"/>
    <x v="1"/>
    <n v="825"/>
    <n v="1223.8307616017637"/>
    <n v="673.57786486486077"/>
  </r>
  <r>
    <x v="0"/>
    <x v="9"/>
    <x v="1"/>
    <n v="571"/>
    <n v="862.07090430667597"/>
    <n v="503.3248277910339"/>
  </r>
  <r>
    <x v="0"/>
    <x v="10"/>
    <x v="1"/>
    <n v="447"/>
    <n v="539.47828028837557"/>
    <n v="439.50932790902766"/>
  </r>
  <r>
    <x v="0"/>
    <x v="11"/>
    <x v="1"/>
    <n v="395"/>
    <n v="469.48420808266098"/>
    <n v="429.33591297455752"/>
  </r>
  <r>
    <x v="0"/>
    <x v="12"/>
    <x v="1"/>
    <n v="369"/>
    <n v="453.22887686715302"/>
    <n v="406.66674162664208"/>
  </r>
  <r>
    <x v="0"/>
    <x v="13"/>
    <x v="1"/>
    <n v="367"/>
    <n v="448.74266166688"/>
    <n v="469.26067012320885"/>
  </r>
  <r>
    <x v="0"/>
    <x v="14"/>
    <x v="1"/>
    <n v="393"/>
    <n v="479.17172146351987"/>
    <n v="461.06661820527933"/>
  </r>
  <r>
    <x v="0"/>
    <x v="15"/>
    <x v="1"/>
    <n v="386"/>
    <n v="468.95790186743193"/>
    <n v="442.06509871814336"/>
  </r>
  <r>
    <x v="0"/>
    <x v="16"/>
    <x v="1"/>
    <n v="330"/>
    <n v="385.67244905551422"/>
    <n v="429.44739257821851"/>
  </r>
  <r>
    <x v="0"/>
    <x v="17"/>
    <x v="1"/>
    <n v="225"/>
    <n v="280.22736408006807"/>
    <n v="429.34160361129153"/>
  </r>
  <r>
    <x v="0"/>
    <x v="18"/>
    <x v="1"/>
    <n v="271"/>
    <n v="390.38064204352014"/>
    <n v="392.01182519140656"/>
  </r>
  <r>
    <x v="0"/>
    <x v="19"/>
    <x v="1"/>
    <n v="262"/>
    <n v="377.68585495600655"/>
    <n v="309.42897226916358"/>
  </r>
  <r>
    <x v="0"/>
    <x v="20"/>
    <x v="1"/>
    <n v="282"/>
    <n v="378.41505097859437"/>
    <n v="297.72623868635071"/>
  </r>
  <r>
    <x v="0"/>
    <x v="21"/>
    <x v="1"/>
    <n v="312"/>
    <n v="325.64221329021456"/>
    <n v="258.94361343416136"/>
  </r>
  <r>
    <x v="0"/>
    <x v="22"/>
    <x v="1"/>
    <n v="381"/>
    <n v="386.44845331780118"/>
    <n v="292.20004499982554"/>
  </r>
  <r>
    <x v="0"/>
    <x v="23"/>
    <x v="1"/>
    <n v="330"/>
    <n v="330.30615971120199"/>
    <n v="297.47189631701281"/>
  </r>
  <r>
    <x v="1"/>
    <x v="0"/>
    <x v="0"/>
    <n v="269"/>
    <n v="270.8375533070481"/>
    <n v="366.77651316639771"/>
  </r>
  <r>
    <x v="1"/>
    <x v="1"/>
    <x v="0"/>
    <n v="288"/>
    <n v="280.56959976196288"/>
    <n v="264.77918168990004"/>
  </r>
  <r>
    <x v="1"/>
    <x v="2"/>
    <x v="0"/>
    <n v="244"/>
    <n v="269.55889888381961"/>
    <n v="298.55746661610641"/>
  </r>
  <r>
    <x v="1"/>
    <x v="3"/>
    <x v="0"/>
    <n v="267"/>
    <n v="249.07520024045309"/>
    <n v="273.50547497832338"/>
  </r>
  <r>
    <x v="1"/>
    <x v="4"/>
    <x v="0"/>
    <n v="398"/>
    <n v="352.33924311872113"/>
    <n v="286.05587204400513"/>
  </r>
  <r>
    <x v="1"/>
    <x v="5"/>
    <x v="0"/>
    <n v="520"/>
    <n v="498.95295006534923"/>
    <n v="351.72999101384778"/>
  </r>
  <r>
    <x v="1"/>
    <x v="6"/>
    <x v="0"/>
    <n v="619"/>
    <n v="590.983283659981"/>
    <n v="359.57525371524309"/>
  </r>
  <r>
    <x v="1"/>
    <x v="7"/>
    <x v="0"/>
    <n v="401"/>
    <n v="471.66171658522097"/>
    <n v="358.12783992187531"/>
  </r>
  <r>
    <x v="1"/>
    <x v="8"/>
    <x v="0"/>
    <n v="307"/>
    <n v="409.98430627648014"/>
    <n v="579.92277662019069"/>
  </r>
  <r>
    <x v="1"/>
    <x v="9"/>
    <x v="0"/>
    <n v="445"/>
    <n v="522.88570396266232"/>
    <n v="637.88224937002713"/>
  </r>
  <r>
    <x v="1"/>
    <x v="10"/>
    <x v="0"/>
    <n v="419"/>
    <n v="493.20803271997806"/>
    <n v="521.98796334689382"/>
  </r>
  <r>
    <x v="1"/>
    <x v="11"/>
    <x v="0"/>
    <n v="399"/>
    <n v="433.07949332030921"/>
    <n v="522.73846190856102"/>
  </r>
  <r>
    <x v="1"/>
    <x v="12"/>
    <x v="0"/>
    <n v="404"/>
    <n v="499.6586835689468"/>
    <n v="552.24189142299474"/>
  </r>
  <r>
    <x v="1"/>
    <x v="13"/>
    <x v="0"/>
    <n v="503"/>
    <n v="618.76540486846659"/>
    <n v="613.02706162290099"/>
  </r>
  <r>
    <x v="1"/>
    <x v="14"/>
    <x v="0"/>
    <n v="452"/>
    <n v="596.74415471975692"/>
    <n v="587.3490161566898"/>
  </r>
  <r>
    <x v="1"/>
    <x v="15"/>
    <x v="0"/>
    <n v="538"/>
    <n v="731.84897391473226"/>
    <n v="580.16222585300966"/>
  </r>
  <r>
    <x v="1"/>
    <x v="16"/>
    <x v="0"/>
    <n v="601"/>
    <n v="924.37703611055122"/>
    <n v="623.23865739658061"/>
  </r>
  <r>
    <x v="1"/>
    <x v="17"/>
    <x v="0"/>
    <n v="973"/>
    <n v="1330.2708772590893"/>
    <n v="815.15125765803907"/>
  </r>
  <r>
    <x v="1"/>
    <x v="18"/>
    <x v="0"/>
    <n v="684"/>
    <n v="777.46327583549623"/>
    <n v="535.96088576642092"/>
  </r>
  <r>
    <x v="1"/>
    <x v="19"/>
    <x v="0"/>
    <n v="242"/>
    <n v="365.26966553232796"/>
    <n v="331.98854477580267"/>
  </r>
  <r>
    <x v="1"/>
    <x v="20"/>
    <x v="0"/>
    <n v="228"/>
    <n v="309.07668074746346"/>
    <n v="276.92467801366058"/>
  </r>
  <r>
    <x v="1"/>
    <x v="21"/>
    <x v="0"/>
    <n v="221"/>
    <n v="248.52849291610718"/>
    <n v="286.8408530436717"/>
  </r>
  <r>
    <x v="1"/>
    <x v="22"/>
    <x v="0"/>
    <n v="203"/>
    <n v="193.84297343571981"/>
    <n v="261.34554134340448"/>
  </r>
  <r>
    <x v="1"/>
    <x v="23"/>
    <x v="0"/>
    <n v="190"/>
    <n v="283.91811510094425"/>
    <n v="266.18061899742821"/>
  </r>
  <r>
    <x v="1"/>
    <x v="0"/>
    <x v="1"/>
    <n v="311"/>
    <n v="344.84426658471426"/>
    <n v="318.09404551289492"/>
  </r>
  <r>
    <x v="1"/>
    <x v="1"/>
    <x v="1"/>
    <n v="257"/>
    <n v="274.90655993270877"/>
    <n v="276.94218702707406"/>
  </r>
  <r>
    <x v="1"/>
    <x v="2"/>
    <x v="1"/>
    <n v="250"/>
    <n v="250.57679989210766"/>
    <n v="304.89657366599766"/>
  </r>
  <r>
    <x v="1"/>
    <x v="3"/>
    <x v="1"/>
    <n v="241"/>
    <n v="241.45727996253967"/>
    <n v="270.80635230261606"/>
  </r>
  <r>
    <x v="1"/>
    <x v="4"/>
    <x v="1"/>
    <n v="271"/>
    <n v="273.38176004791262"/>
    <n v="253.09596293378522"/>
  </r>
  <r>
    <x v="1"/>
    <x v="5"/>
    <x v="1"/>
    <n v="319"/>
    <n v="294.81875999736786"/>
    <n v="286.16395971676343"/>
  </r>
  <r>
    <x v="1"/>
    <x v="6"/>
    <x v="1"/>
    <n v="269"/>
    <n v="270.0269600153764"/>
    <n v="345.63329093062589"/>
  </r>
  <r>
    <x v="1"/>
    <x v="7"/>
    <x v="1"/>
    <n v="603"/>
    <n v="910.7833812875499"/>
    <n v="415.20707304433421"/>
  </r>
  <r>
    <x v="1"/>
    <x v="8"/>
    <x v="1"/>
    <n v="918"/>
    <n v="1191.2731338297165"/>
    <n v="671.82104564903625"/>
  </r>
  <r>
    <x v="1"/>
    <x v="9"/>
    <x v="1"/>
    <n v="593"/>
    <n v="747.92678056848695"/>
    <n v="476.09302202650838"/>
  </r>
  <r>
    <x v="1"/>
    <x v="10"/>
    <x v="1"/>
    <n v="492"/>
    <n v="584.15366334097496"/>
    <n v="532.17004835883938"/>
  </r>
  <r>
    <x v="1"/>
    <x v="11"/>
    <x v="1"/>
    <n v="466"/>
    <n v="533.34443373603108"/>
    <n v="505.02701334701055"/>
  </r>
  <r>
    <x v="1"/>
    <x v="12"/>
    <x v="1"/>
    <n v="515"/>
    <n v="593.39848507966792"/>
    <n v="523.32885318529509"/>
  </r>
  <r>
    <x v="1"/>
    <x v="13"/>
    <x v="1"/>
    <n v="476"/>
    <n v="550.34355293403962"/>
    <n v="508.06998545836092"/>
  </r>
  <r>
    <x v="1"/>
    <x v="14"/>
    <x v="1"/>
    <n v="440"/>
    <n v="506.14960932360856"/>
    <n v="496.27884148675508"/>
  </r>
  <r>
    <x v="1"/>
    <x v="15"/>
    <x v="1"/>
    <n v="460"/>
    <n v="522.37522734724769"/>
    <n v="512.31429096519446"/>
  </r>
  <r>
    <x v="1"/>
    <x v="16"/>
    <x v="1"/>
    <n v="449"/>
    <n v="493.10206771531142"/>
    <n v="554.0394346457249"/>
  </r>
  <r>
    <x v="1"/>
    <x v="17"/>
    <x v="1"/>
    <n v="339"/>
    <n v="407.16503767332301"/>
    <n v="378.88316142868132"/>
  </r>
  <r>
    <x v="1"/>
    <x v="18"/>
    <x v="1"/>
    <n v="295"/>
    <n v="388.90405086834801"/>
    <n v="516.01538984950719"/>
  </r>
  <r>
    <x v="1"/>
    <x v="19"/>
    <x v="1"/>
    <n v="319"/>
    <n v="427.30598172048252"/>
    <n v="397.3999810458368"/>
  </r>
  <r>
    <x v="1"/>
    <x v="20"/>
    <x v="1"/>
    <n v="312"/>
    <n v="414.67621877866395"/>
    <n v="316.74610750021446"/>
  </r>
  <r>
    <x v="1"/>
    <x v="21"/>
    <x v="1"/>
    <n v="315"/>
    <n v="340.84426658471426"/>
    <n v="333.47920792695612"/>
  </r>
  <r>
    <x v="1"/>
    <x v="22"/>
    <x v="1"/>
    <n v="381"/>
    <n v="416.83894658501941"/>
    <n v="272.24606562409457"/>
  </r>
  <r>
    <x v="1"/>
    <x v="23"/>
    <x v="1"/>
    <n v="390"/>
    <n v="389.46047997355464"/>
    <n v="292.38761664325227"/>
  </r>
  <r>
    <x v="2"/>
    <x v="0"/>
    <x v="0"/>
    <n v="275"/>
    <n v="262.89071959972381"/>
    <n v="361.77058870624603"/>
  </r>
  <r>
    <x v="2"/>
    <x v="1"/>
    <x v="0"/>
    <n v="256"/>
    <n v="266.37519975376131"/>
    <n v="360.82375579110419"/>
  </r>
  <r>
    <x v="2"/>
    <x v="2"/>
    <x v="0"/>
    <n v="230"/>
    <n v="250.98256674067179"/>
    <n v="287.66788777632149"/>
  </r>
  <r>
    <x v="2"/>
    <x v="3"/>
    <x v="0"/>
    <n v="287"/>
    <n v="273.10969306914012"/>
    <n v="308.79414490159883"/>
  </r>
  <r>
    <x v="2"/>
    <x v="4"/>
    <x v="0"/>
    <n v="320"/>
    <n v="337.56519313398996"/>
    <n v="301.86680217846566"/>
  </r>
  <r>
    <x v="2"/>
    <x v="5"/>
    <x v="0"/>
    <n v="490"/>
    <n v="459.29065491491235"/>
    <n v="318.37337833667834"/>
  </r>
  <r>
    <x v="2"/>
    <x v="6"/>
    <x v="0"/>
    <n v="608"/>
    <n v="523.59463186126629"/>
    <n v="295.17592164380369"/>
  </r>
  <r>
    <x v="2"/>
    <x v="7"/>
    <x v="0"/>
    <n v="396"/>
    <n v="483.92496019505529"/>
    <n v="348.02791738031874"/>
  </r>
  <r>
    <x v="2"/>
    <x v="8"/>
    <x v="0"/>
    <n v="352"/>
    <n v="423.6362753418627"/>
    <n v="499.64993846543734"/>
  </r>
  <r>
    <x v="2"/>
    <x v="9"/>
    <x v="0"/>
    <n v="406"/>
    <n v="535.79413352511108"/>
    <n v="650.3486172475865"/>
  </r>
  <r>
    <x v="2"/>
    <x v="10"/>
    <x v="0"/>
    <n v="461"/>
    <n v="524.76466069555738"/>
    <n v="556.65496147208967"/>
  </r>
  <r>
    <x v="2"/>
    <x v="11"/>
    <x v="0"/>
    <n v="475"/>
    <n v="553.05244778288625"/>
    <n v="558.42336063206983"/>
  </r>
  <r>
    <x v="2"/>
    <x v="12"/>
    <x v="0"/>
    <n v="454"/>
    <n v="522.5534734205612"/>
    <n v="570.81923667564013"/>
  </r>
  <r>
    <x v="2"/>
    <x v="13"/>
    <x v="0"/>
    <n v="470"/>
    <n v="526.8198672076702"/>
    <n v="529.40570527828538"/>
  </r>
  <r>
    <x v="2"/>
    <x v="14"/>
    <x v="0"/>
    <n v="506"/>
    <n v="590.09082078444987"/>
    <n v="625.65779055142559"/>
  </r>
  <r>
    <x v="2"/>
    <x v="15"/>
    <x v="0"/>
    <n v="526"/>
    <n v="664.56420403757136"/>
    <n v="609.19978398316732"/>
  </r>
  <r>
    <x v="2"/>
    <x v="16"/>
    <x v="0"/>
    <n v="553"/>
    <n v="748.91508279214486"/>
    <n v="659.51479472900542"/>
  </r>
  <r>
    <x v="2"/>
    <x v="17"/>
    <x v="0"/>
    <n v="748"/>
    <n v="1033.0955761329672"/>
    <n v="744.5801719951894"/>
  </r>
  <r>
    <x v="2"/>
    <x v="18"/>
    <x v="0"/>
    <n v="820"/>
    <n v="1034.9177036697174"/>
    <n v="739.22869853428051"/>
  </r>
  <r>
    <x v="2"/>
    <x v="19"/>
    <x v="0"/>
    <n v="719"/>
    <n v="864.32867630160581"/>
    <n v="549.41796641955852"/>
  </r>
  <r>
    <x v="2"/>
    <x v="20"/>
    <x v="0"/>
    <n v="305"/>
    <n v="319.2370727448033"/>
    <n v="340.95338531030455"/>
  </r>
  <r>
    <x v="2"/>
    <x v="21"/>
    <x v="0"/>
    <n v="262"/>
    <n v="245.87796355517705"/>
    <n v="308.81940161364855"/>
  </r>
  <r>
    <x v="2"/>
    <x v="22"/>
    <x v="0"/>
    <n v="257"/>
    <n v="238.73994000498453"/>
    <n v="294.06061625390441"/>
  </r>
  <r>
    <x v="2"/>
    <x v="23"/>
    <x v="0"/>
    <n v="192"/>
    <n v="178.75239992014568"/>
    <n v="271.24657790605778"/>
  </r>
  <r>
    <x v="2"/>
    <x v="0"/>
    <x v="1"/>
    <n v="369"/>
    <n v="366.59594653701782"/>
    <n v="378.47998442323978"/>
  </r>
  <r>
    <x v="2"/>
    <x v="1"/>
    <x v="1"/>
    <n v="326"/>
    <n v="321.26677317714689"/>
    <n v="317.60329606829555"/>
  </r>
  <r>
    <x v="2"/>
    <x v="2"/>
    <x v="1"/>
    <n v="253"/>
    <n v="273.49717297744752"/>
    <n v="273.12610332066942"/>
  </r>
  <r>
    <x v="2"/>
    <x v="3"/>
    <x v="1"/>
    <n v="256"/>
    <n v="248.35829333909354"/>
    <n v="310.53309657800452"/>
  </r>
  <r>
    <x v="2"/>
    <x v="4"/>
    <x v="1"/>
    <n v="237"/>
    <n v="230.93727993917466"/>
    <n v="281.07970447903858"/>
  </r>
  <r>
    <x v="2"/>
    <x v="5"/>
    <x v="1"/>
    <n v="277"/>
    <n v="265.71898001050948"/>
    <n v="307.37062813491764"/>
  </r>
  <r>
    <x v="2"/>
    <x v="6"/>
    <x v="1"/>
    <n v="236"/>
    <n v="230.77333334287007"/>
    <n v="310.00744414725204"/>
  </r>
  <r>
    <x v="2"/>
    <x v="7"/>
    <x v="1"/>
    <n v="662"/>
    <n v="690.72275920631489"/>
    <n v="418.19853399002091"/>
  </r>
  <r>
    <x v="2"/>
    <x v="8"/>
    <x v="1"/>
    <n v="768"/>
    <n v="1094.993110479485"/>
    <n v="676.34986132541053"/>
  </r>
  <r>
    <x v="2"/>
    <x v="9"/>
    <x v="1"/>
    <n v="560"/>
    <n v="784.68057631768727"/>
    <n v="555.57014214565822"/>
  </r>
  <r>
    <x v="2"/>
    <x v="10"/>
    <x v="1"/>
    <n v="500"/>
    <n v="654.10621758480693"/>
    <n v="483.17725055352167"/>
  </r>
  <r>
    <x v="2"/>
    <x v="11"/>
    <x v="1"/>
    <n v="481"/>
    <n v="548.99836205701138"/>
    <n v="541.48013524754629"/>
  </r>
  <r>
    <x v="2"/>
    <x v="12"/>
    <x v="1"/>
    <n v="508"/>
    <n v="568.11239315666546"/>
    <n v="454.26229375461759"/>
  </r>
  <r>
    <x v="2"/>
    <x v="13"/>
    <x v="1"/>
    <n v="516"/>
    <n v="602.66771485015158"/>
    <n v="498.09151166525345"/>
  </r>
  <r>
    <x v="2"/>
    <x v="14"/>
    <x v="1"/>
    <n v="471"/>
    <n v="548.74739220963488"/>
    <n v="509.57024763549254"/>
  </r>
  <r>
    <x v="2"/>
    <x v="15"/>
    <x v="1"/>
    <n v="476"/>
    <n v="550.12539328377056"/>
    <n v="547.01102847703737"/>
  </r>
  <r>
    <x v="2"/>
    <x v="16"/>
    <x v="1"/>
    <n v="497"/>
    <n v="579.87034932932033"/>
    <n v="500.96179240409202"/>
  </r>
  <r>
    <x v="2"/>
    <x v="17"/>
    <x v="1"/>
    <n v="514"/>
    <n v="594.26276786311109"/>
    <n v="606.30580269692325"/>
  </r>
  <r>
    <x v="2"/>
    <x v="18"/>
    <x v="1"/>
    <n v="400"/>
    <n v="458.69305928607884"/>
    <n v="555.50664929035838"/>
  </r>
  <r>
    <x v="2"/>
    <x v="19"/>
    <x v="1"/>
    <n v="404"/>
    <n v="499.97785025094913"/>
    <n v="457.83256018990573"/>
  </r>
  <r>
    <x v="2"/>
    <x v="20"/>
    <x v="1"/>
    <n v="374"/>
    <n v="458.25979822812923"/>
    <n v="415.39061624872124"/>
  </r>
  <r>
    <x v="2"/>
    <x v="21"/>
    <x v="1"/>
    <n v="382"/>
    <n v="389.10703992271425"/>
    <n v="310.63314560553664"/>
  </r>
  <r>
    <x v="2"/>
    <x v="22"/>
    <x v="1"/>
    <n v="425"/>
    <n v="429.53760005950926"/>
    <n v="343.48927057343053"/>
  </r>
  <r>
    <x v="2"/>
    <x v="23"/>
    <x v="1"/>
    <n v="421"/>
    <n v="395.7200000090599"/>
    <n v="317.64936552801453"/>
  </r>
  <r>
    <x v="3"/>
    <x v="0"/>
    <x v="0"/>
    <n v="213"/>
    <n v="198.05748683230081"/>
    <n v="373.586112538446"/>
  </r>
  <r>
    <x v="3"/>
    <x v="1"/>
    <x v="0"/>
    <n v="239"/>
    <n v="227.577839761734"/>
    <n v="344.73558704576618"/>
  </r>
  <r>
    <x v="3"/>
    <x v="2"/>
    <x v="0"/>
    <n v="189"/>
    <n v="219.69047927379609"/>
    <n v="280.28242973289355"/>
  </r>
  <r>
    <x v="3"/>
    <x v="3"/>
    <x v="0"/>
    <n v="283"/>
    <n v="295.56959976196288"/>
    <n v="289.24717025499046"/>
  </r>
  <r>
    <x v="3"/>
    <x v="4"/>
    <x v="0"/>
    <n v="291"/>
    <n v="282.40479976654052"/>
    <n v="269.21357467500485"/>
  </r>
  <r>
    <x v="3"/>
    <x v="5"/>
    <x v="0"/>
    <n v="419"/>
    <n v="407.55179415353138"/>
    <n v="327.95198985614451"/>
  </r>
  <r>
    <x v="3"/>
    <x v="6"/>
    <x v="0"/>
    <n v="522"/>
    <n v="509.22847751108804"/>
    <n v="322.07415137799643"/>
  </r>
  <r>
    <x v="3"/>
    <x v="7"/>
    <x v="0"/>
    <n v="307"/>
    <n v="377.96220602574272"/>
    <n v="323.91877574530594"/>
  </r>
  <r>
    <x v="3"/>
    <x v="8"/>
    <x v="0"/>
    <n v="322"/>
    <n v="442.01535232808408"/>
    <n v="431.90216499922377"/>
  </r>
  <r>
    <x v="3"/>
    <x v="9"/>
    <x v="0"/>
    <n v="473"/>
    <n v="521.5150728783799"/>
    <n v="613.953151707806"/>
  </r>
  <r>
    <x v="3"/>
    <x v="10"/>
    <x v="0"/>
    <n v="422"/>
    <n v="508.63789594463196"/>
    <n v="561.75299753032743"/>
  </r>
  <r>
    <x v="3"/>
    <x v="11"/>
    <x v="0"/>
    <n v="443"/>
    <n v="485.54165047883913"/>
    <n v="505.32078966838259"/>
  </r>
  <r>
    <x v="3"/>
    <x v="12"/>
    <x v="0"/>
    <n v="464"/>
    <n v="664.03498106925099"/>
    <n v="580.19386778565456"/>
  </r>
  <r>
    <x v="3"/>
    <x v="13"/>
    <x v="0"/>
    <n v="519"/>
    <n v="633.53619447330129"/>
    <n v="527.03791849287234"/>
  </r>
  <r>
    <x v="3"/>
    <x v="14"/>
    <x v="0"/>
    <n v="488"/>
    <n v="649.69344584598707"/>
    <n v="568.60862249380966"/>
  </r>
  <r>
    <x v="3"/>
    <x v="15"/>
    <x v="0"/>
    <n v="551"/>
    <n v="667.68050893839586"/>
    <n v="650.09313889471605"/>
  </r>
  <r>
    <x v="3"/>
    <x v="16"/>
    <x v="0"/>
    <n v="579"/>
    <n v="669.58277990094848"/>
    <n v="592.78826359170057"/>
  </r>
  <r>
    <x v="3"/>
    <x v="17"/>
    <x v="0"/>
    <n v="503"/>
    <n v="687.20474300514195"/>
    <n v="655.13366585028086"/>
  </r>
  <r>
    <x v="3"/>
    <x v="18"/>
    <x v="0"/>
    <n v="748"/>
    <n v="1037.9146852261572"/>
    <n v="752.86574711684091"/>
  </r>
  <r>
    <x v="3"/>
    <x v="19"/>
    <x v="0"/>
    <n v="775"/>
    <n v="972.59729070598212"/>
    <n v="741.95509986383115"/>
  </r>
  <r>
    <x v="3"/>
    <x v="20"/>
    <x v="0"/>
    <n v="388"/>
    <n v="498.35290710188934"/>
    <n v="336.77608850235981"/>
  </r>
  <r>
    <x v="3"/>
    <x v="21"/>
    <x v="0"/>
    <n v="275"/>
    <n v="259.87230682818097"/>
    <n v="307.71970949389254"/>
  </r>
  <r>
    <x v="3"/>
    <x v="22"/>
    <x v="0"/>
    <n v="196"/>
    <n v="227.25511625136932"/>
    <n v="294.57545344758483"/>
  </r>
  <r>
    <x v="3"/>
    <x v="23"/>
    <x v="0"/>
    <n v="184"/>
    <n v="241.14340451431272"/>
    <n v="346.46699837222883"/>
  </r>
  <r>
    <x v="3"/>
    <x v="0"/>
    <x v="1"/>
    <n v="384"/>
    <n v="382.87115555389721"/>
    <n v="354.22511662204909"/>
  </r>
  <r>
    <x v="3"/>
    <x v="1"/>
    <x v="1"/>
    <n v="301"/>
    <n v="343.34023968187967"/>
    <n v="296.25067445361799"/>
  </r>
  <r>
    <x v="3"/>
    <x v="2"/>
    <x v="1"/>
    <n v="248"/>
    <n v="271.8090266772906"/>
    <n v="301.34582157392839"/>
  </r>
  <r>
    <x v="3"/>
    <x v="3"/>
    <x v="1"/>
    <n v="237"/>
    <n v="258.40317333412167"/>
    <n v="293.67135520231977"/>
  </r>
  <r>
    <x v="3"/>
    <x v="4"/>
    <x v="1"/>
    <n v="193"/>
    <n v="238.77422223170598"/>
    <n v="273.40070111400405"/>
  </r>
  <r>
    <x v="3"/>
    <x v="5"/>
    <x v="1"/>
    <n v="230"/>
    <n v="222.49354665819803"/>
    <n v="309.2452240807753"/>
  </r>
  <r>
    <x v="3"/>
    <x v="6"/>
    <x v="1"/>
    <n v="211"/>
    <n v="204.81405333391825"/>
    <n v="267.36231355426884"/>
  </r>
  <r>
    <x v="3"/>
    <x v="7"/>
    <x v="1"/>
    <n v="506"/>
    <n v="672.4974774170438"/>
    <n v="495.34959622862141"/>
  </r>
  <r>
    <x v="3"/>
    <x v="8"/>
    <x v="1"/>
    <n v="626"/>
    <n v="941.85299150168362"/>
    <n v="670.32140921760856"/>
  </r>
  <r>
    <x v="3"/>
    <x v="9"/>
    <x v="1"/>
    <n v="540"/>
    <n v="637.94089127609425"/>
    <n v="527.86605042242581"/>
  </r>
  <r>
    <x v="3"/>
    <x v="10"/>
    <x v="1"/>
    <n v="465"/>
    <n v="543.47372699419725"/>
    <n v="469.1525769876306"/>
  </r>
  <r>
    <x v="3"/>
    <x v="11"/>
    <x v="1"/>
    <n v="443"/>
    <n v="525.47864914190438"/>
    <n v="470.72250401525469"/>
  </r>
  <r>
    <x v="3"/>
    <x v="12"/>
    <x v="1"/>
    <n v="426"/>
    <n v="494.24190443400346"/>
    <n v="484.5971799168916"/>
  </r>
  <r>
    <x v="3"/>
    <x v="13"/>
    <x v="1"/>
    <n v="397"/>
    <n v="595.53403378976361"/>
    <n v="512.48132290961894"/>
  </r>
  <r>
    <x v="3"/>
    <x v="14"/>
    <x v="1"/>
    <n v="449"/>
    <n v="908.93509430860684"/>
    <n v="568.67120589854574"/>
  </r>
  <r>
    <x v="3"/>
    <x v="15"/>
    <x v="1"/>
    <n v="487"/>
    <n v="526.40595994773173"/>
    <n v="602.367933334545"/>
  </r>
  <r>
    <x v="3"/>
    <x v="16"/>
    <x v="1"/>
    <n v="458"/>
    <n v="537.76010258332599"/>
    <n v="549.31053872598432"/>
  </r>
  <r>
    <x v="3"/>
    <x v="17"/>
    <x v="1"/>
    <n v="502"/>
    <n v="578.16111678242805"/>
    <n v="575.95899898785626"/>
  </r>
  <r>
    <x v="3"/>
    <x v="18"/>
    <x v="1"/>
    <n v="433"/>
    <n v="501.19810605505563"/>
    <n v="497.03234774695807"/>
  </r>
  <r>
    <x v="3"/>
    <x v="19"/>
    <x v="1"/>
    <n v="254"/>
    <n v="314.60160409447025"/>
    <n v="600.52757014124995"/>
  </r>
  <r>
    <x v="3"/>
    <x v="20"/>
    <x v="1"/>
    <n v="386"/>
    <n v="514.38558520715969"/>
    <n v="507.86698645491487"/>
  </r>
  <r>
    <x v="3"/>
    <x v="21"/>
    <x v="1"/>
    <n v="444"/>
    <n v="446.95623111041385"/>
    <n v="345.2606858730656"/>
  </r>
  <r>
    <x v="3"/>
    <x v="22"/>
    <x v="1"/>
    <n v="490"/>
    <n v="490.56509335605301"/>
    <n v="309.28133381078271"/>
  </r>
  <r>
    <x v="3"/>
    <x v="23"/>
    <x v="1"/>
    <n v="472"/>
    <n v="477.7733333428701"/>
    <n v="303.83060987127294"/>
  </r>
  <r>
    <x v="4"/>
    <x v="0"/>
    <x v="0"/>
    <n v="181"/>
    <n v="200.56959976196288"/>
    <n v="369.86273214128568"/>
  </r>
  <r>
    <x v="4"/>
    <x v="1"/>
    <x v="0"/>
    <n v="223"/>
    <n v="301.61278691876316"/>
    <n v="295.95187399579214"/>
  </r>
  <r>
    <x v="4"/>
    <x v="2"/>
    <x v="0"/>
    <n v="250"/>
    <n v="239.03199969863891"/>
    <n v="359.40415131131698"/>
  </r>
  <r>
    <x v="4"/>
    <x v="3"/>
    <x v="0"/>
    <n v="256"/>
    <n v="248.56959976196288"/>
    <n v="316.587071845769"/>
  </r>
  <r>
    <x v="4"/>
    <x v="4"/>
    <x v="0"/>
    <n v="301"/>
    <n v="335.56959976196288"/>
    <n v="281.89629119404088"/>
  </r>
  <r>
    <x v="4"/>
    <x v="5"/>
    <x v="0"/>
    <n v="434"/>
    <n v="424.73521827005567"/>
    <n v="336.31902379129275"/>
  </r>
  <r>
    <x v="4"/>
    <x v="6"/>
    <x v="0"/>
    <n v="477"/>
    <n v="468.85128418176402"/>
    <n v="375.5864696492784"/>
  </r>
  <r>
    <x v="4"/>
    <x v="7"/>
    <x v="0"/>
    <n v="309"/>
    <n v="379.34772071099718"/>
    <n v="363.00782153503809"/>
  </r>
  <r>
    <x v="4"/>
    <x v="8"/>
    <x v="0"/>
    <n v="387"/>
    <n v="439.78750422355859"/>
    <n v="493.67860333690305"/>
  </r>
  <r>
    <x v="4"/>
    <x v="9"/>
    <x v="0"/>
    <n v="498"/>
    <n v="485.40031128480996"/>
    <n v="539.05904194239258"/>
  </r>
  <r>
    <x v="4"/>
    <x v="10"/>
    <x v="0"/>
    <n v="588"/>
    <n v="587.06986767260435"/>
    <n v="528.47081581060968"/>
  </r>
  <r>
    <x v="4"/>
    <x v="11"/>
    <x v="0"/>
    <n v="635"/>
    <n v="627.3785528202053"/>
    <n v="509.07937062886492"/>
  </r>
  <r>
    <x v="4"/>
    <x v="12"/>
    <x v="0"/>
    <n v="572"/>
    <n v="698.89164398670005"/>
    <n v="610.06509960118274"/>
  </r>
  <r>
    <x v="4"/>
    <x v="13"/>
    <x v="0"/>
    <n v="564"/>
    <n v="685.1490451300906"/>
    <n v="521.1425179946342"/>
  </r>
  <r>
    <x v="4"/>
    <x v="14"/>
    <x v="0"/>
    <n v="513"/>
    <n v="689.97207219184293"/>
    <n v="603.90520185963305"/>
  </r>
  <r>
    <x v="4"/>
    <x v="15"/>
    <x v="0"/>
    <n v="554"/>
    <n v="715.44800958201949"/>
    <n v="622.31723511518328"/>
  </r>
  <r>
    <x v="4"/>
    <x v="16"/>
    <x v="0"/>
    <n v="573"/>
    <n v="721.44555690542336"/>
    <n v="616.65049349866445"/>
  </r>
  <r>
    <x v="4"/>
    <x v="17"/>
    <x v="0"/>
    <n v="531"/>
    <n v="649.72469511229781"/>
    <n v="669.74232625754576"/>
  </r>
  <r>
    <x v="4"/>
    <x v="18"/>
    <x v="0"/>
    <n v="517"/>
    <n v="727.38974901860718"/>
    <n v="577.97621796168403"/>
  </r>
  <r>
    <x v="4"/>
    <x v="19"/>
    <x v="0"/>
    <n v="590"/>
    <n v="753.49817121255842"/>
    <n v="636.68317772971318"/>
  </r>
  <r>
    <x v="4"/>
    <x v="20"/>
    <x v="0"/>
    <n v="386"/>
    <n v="435.61776242825101"/>
    <n v="416.90860717089151"/>
  </r>
  <r>
    <x v="4"/>
    <x v="21"/>
    <x v="0"/>
    <n v="269"/>
    <n v="271.02512040964763"/>
    <n v="344.45664641272782"/>
  </r>
  <r>
    <x v="4"/>
    <x v="22"/>
    <x v="0"/>
    <n v="204"/>
    <n v="273.26542668217485"/>
    <n v="359.12247816889584"/>
  </r>
  <r>
    <x v="4"/>
    <x v="23"/>
    <x v="0"/>
    <n v="189"/>
    <n v="248.56959976196288"/>
    <n v="338.64686421430099"/>
  </r>
  <r>
    <x v="4"/>
    <x v="0"/>
    <x v="1"/>
    <n v="478"/>
    <n v="451.85455997419359"/>
    <n v="337.76762260692317"/>
  </r>
  <r>
    <x v="4"/>
    <x v="1"/>
    <x v="1"/>
    <n v="360"/>
    <n v="363.30296003055571"/>
    <n v="295.01732369947126"/>
  </r>
  <r>
    <x v="4"/>
    <x v="2"/>
    <x v="1"/>
    <n v="267"/>
    <n v="347.97333334143957"/>
    <n v="262.75260646304963"/>
  </r>
  <r>
    <x v="4"/>
    <x v="3"/>
    <x v="1"/>
    <n v="238"/>
    <n v="267.27819999837874"/>
    <n v="253.98145791027218"/>
  </r>
  <r>
    <x v="4"/>
    <x v="4"/>
    <x v="1"/>
    <n v="222"/>
    <n v="261.16319989585878"/>
    <n v="273.22088206017474"/>
  </r>
  <r>
    <x v="4"/>
    <x v="5"/>
    <x v="1"/>
    <n v="274"/>
    <n v="250.38235999059677"/>
    <n v="328.2803301356995"/>
  </r>
  <r>
    <x v="4"/>
    <x v="6"/>
    <x v="1"/>
    <n v="232"/>
    <n v="233.80148001050949"/>
    <n v="309.0897271495931"/>
  </r>
  <r>
    <x v="4"/>
    <x v="7"/>
    <x v="1"/>
    <n v="496"/>
    <n v="639.31353476694835"/>
    <n v="485.57961674588773"/>
  </r>
  <r>
    <x v="4"/>
    <x v="8"/>
    <x v="1"/>
    <n v="618"/>
    <n v="661.8108424597558"/>
    <n v="576.84876483046685"/>
  </r>
  <r>
    <x v="4"/>
    <x v="9"/>
    <x v="1"/>
    <n v="454"/>
    <n v="520.27575578484243"/>
    <n v="481.76243257558389"/>
  </r>
  <r>
    <x v="4"/>
    <x v="10"/>
    <x v="1"/>
    <n v="474"/>
    <n v="543.23259056151733"/>
    <n v="532.22617539638088"/>
  </r>
  <r>
    <x v="4"/>
    <x v="11"/>
    <x v="1"/>
    <n v="425"/>
    <n v="486.9323800846044"/>
    <n v="492.09877310649136"/>
  </r>
  <r>
    <x v="4"/>
    <x v="12"/>
    <x v="1"/>
    <n v="445"/>
    <n v="510.2585905691484"/>
    <n v="531.25443747163445"/>
  </r>
  <r>
    <x v="4"/>
    <x v="13"/>
    <x v="1"/>
    <n v="413"/>
    <n v="480.29414993728847"/>
    <n v="464.27692796821117"/>
  </r>
  <r>
    <x v="4"/>
    <x v="14"/>
    <x v="1"/>
    <n v="396"/>
    <n v="476.17094901221009"/>
    <n v="545.34085381365855"/>
  </r>
  <r>
    <x v="4"/>
    <x v="15"/>
    <x v="1"/>
    <n v="412"/>
    <n v="491.03877265615813"/>
    <n v="543.0064965441311"/>
  </r>
  <r>
    <x v="4"/>
    <x v="16"/>
    <x v="1"/>
    <n v="437"/>
    <n v="506.03614412813795"/>
    <n v="558.39524118920531"/>
  </r>
  <r>
    <x v="4"/>
    <x v="17"/>
    <x v="1"/>
    <n v="495"/>
    <n v="570.0698794630141"/>
    <n v="561.22677005802734"/>
  </r>
  <r>
    <x v="4"/>
    <x v="18"/>
    <x v="1"/>
    <n v="470"/>
    <n v="559.44148127699032"/>
    <n v="541.47898878097305"/>
  </r>
  <r>
    <x v="4"/>
    <x v="19"/>
    <x v="1"/>
    <n v="330"/>
    <n v="392.28888211750433"/>
    <n v="408.19474977994838"/>
  </r>
  <r>
    <x v="4"/>
    <x v="20"/>
    <x v="1"/>
    <n v="373"/>
    <n v="504.07429182966308"/>
    <n v="463.30686927709183"/>
  </r>
  <r>
    <x v="4"/>
    <x v="21"/>
    <x v="1"/>
    <n v="521"/>
    <n v="515"/>
    <n v="406.78118032039157"/>
  </r>
  <r>
    <x v="4"/>
    <x v="22"/>
    <x v="1"/>
    <n v="546"/>
    <n v="549"/>
    <n v="326.97302978072724"/>
  </r>
  <r>
    <x v="4"/>
    <x v="23"/>
    <x v="1"/>
    <n v="554"/>
    <n v="524"/>
    <n v="314.91034198048823"/>
  </r>
  <r>
    <x v="5"/>
    <x v="0"/>
    <x v="0"/>
    <n v="462"/>
    <n v="449.73759927113849"/>
    <n v="333.56724082924228"/>
  </r>
  <r>
    <x v="5"/>
    <x v="1"/>
    <x v="0"/>
    <n v="229"/>
    <n v="222.29342020448047"/>
    <n v="299.67464113171019"/>
  </r>
  <r>
    <x v="5"/>
    <x v="2"/>
    <x v="0"/>
    <n v="243"/>
    <n v="236.43543982124328"/>
    <n v="289.6548326730944"/>
  </r>
  <r>
    <x v="5"/>
    <x v="3"/>
    <x v="0"/>
    <n v="240"/>
    <n v="308.73759927113849"/>
    <n v="333.02954398723938"/>
  </r>
  <r>
    <x v="5"/>
    <x v="4"/>
    <x v="0"/>
    <n v="243"/>
    <n v="310.73759927113849"/>
    <n v="289.69884377652062"/>
  </r>
  <r>
    <x v="5"/>
    <x v="5"/>
    <x v="0"/>
    <n v="335"/>
    <n v="348.95653280067444"/>
    <n v="273.53984335723243"/>
  </r>
  <r>
    <x v="5"/>
    <x v="6"/>
    <x v="0"/>
    <n v="402"/>
    <n v="365.73759927113849"/>
    <n v="356.81326173715416"/>
  </r>
  <r>
    <x v="5"/>
    <x v="7"/>
    <x v="0"/>
    <n v="224"/>
    <n v="351.38415777992702"/>
    <n v="351.8158155080128"/>
  </r>
  <r>
    <x v="5"/>
    <x v="8"/>
    <x v="0"/>
    <n v="387"/>
    <n v="531.96877392966519"/>
    <n v="551.02628057920958"/>
  </r>
  <r>
    <x v="5"/>
    <x v="9"/>
    <x v="0"/>
    <n v="587"/>
    <n v="719.95781325712085"/>
    <n v="597.22334356613612"/>
  </r>
  <r>
    <x v="5"/>
    <x v="10"/>
    <x v="0"/>
    <n v="618"/>
    <n v="799.84096464237155"/>
    <n v="545.02512961950606"/>
  </r>
  <r>
    <x v="5"/>
    <x v="11"/>
    <x v="0"/>
    <n v="651"/>
    <n v="782.24320411237863"/>
    <n v="580.85556821664022"/>
  </r>
  <r>
    <x v="5"/>
    <x v="12"/>
    <x v="0"/>
    <n v="628"/>
    <n v="767.86124814420282"/>
    <n v="544.40131371649238"/>
  </r>
  <r>
    <x v="5"/>
    <x v="13"/>
    <x v="0"/>
    <n v="592"/>
    <n v="670.8927946127161"/>
    <n v="534.87201661845347"/>
  </r>
  <r>
    <x v="5"/>
    <x v="14"/>
    <x v="0"/>
    <n v="515"/>
    <n v="609.38296527981458"/>
    <n v="522.11812836702973"/>
  </r>
  <r>
    <x v="5"/>
    <x v="15"/>
    <x v="0"/>
    <n v="523"/>
    <n v="652.49397400218618"/>
    <n v="570.10167433418553"/>
  </r>
  <r>
    <x v="5"/>
    <x v="16"/>
    <x v="0"/>
    <n v="511"/>
    <n v="591.51462815943955"/>
    <n v="565.839742239467"/>
  </r>
  <r>
    <x v="5"/>
    <x v="17"/>
    <x v="0"/>
    <n v="488"/>
    <n v="567.8934761526076"/>
    <n v="622.44306587651192"/>
  </r>
  <r>
    <x v="5"/>
    <x v="18"/>
    <x v="0"/>
    <n v="574"/>
    <n v="757.62730912021505"/>
    <n v="632.55853675407843"/>
  </r>
  <r>
    <x v="5"/>
    <x v="19"/>
    <x v="0"/>
    <n v="600"/>
    <n v="867.69648972404013"/>
    <n v="665.8328369647877"/>
  </r>
  <r>
    <x v="5"/>
    <x v="20"/>
    <x v="0"/>
    <n v="380"/>
    <n v="508.51442630420195"/>
    <n v="406.9129902293069"/>
  </r>
  <r>
    <x v="5"/>
    <x v="21"/>
    <x v="0"/>
    <n v="239"/>
    <n v="257.56959976196288"/>
    <n v="347.81181398140757"/>
  </r>
  <r>
    <x v="5"/>
    <x v="22"/>
    <x v="0"/>
    <n v="217"/>
    <n v="171.55516019852956"/>
    <n v="322.12413884726345"/>
  </r>
  <r>
    <x v="5"/>
    <x v="23"/>
    <x v="0"/>
    <n v="134"/>
    <n v="112.63002642695109"/>
    <n v="314.06372649510189"/>
  </r>
  <r>
    <x v="5"/>
    <x v="0"/>
    <x v="1"/>
    <n v="491"/>
    <n v="494"/>
    <n v="328.70334857457271"/>
  </r>
  <r>
    <x v="5"/>
    <x v="1"/>
    <x v="1"/>
    <n v="385"/>
    <n v="388"/>
    <n v="302.28917174463146"/>
  </r>
  <r>
    <x v="5"/>
    <x v="2"/>
    <x v="1"/>
    <n v="309"/>
    <n v="368"/>
    <n v="303.82163653937391"/>
  </r>
  <r>
    <x v="5"/>
    <x v="3"/>
    <x v="1"/>
    <n v="261"/>
    <n v="304"/>
    <n v="282.62327072865867"/>
  </r>
  <r>
    <x v="5"/>
    <x v="4"/>
    <x v="1"/>
    <n v="236"/>
    <n v="221"/>
    <n v="278.13055847492535"/>
  </r>
  <r>
    <x v="5"/>
    <x v="5"/>
    <x v="1"/>
    <n v="212"/>
    <n v="209.60040001026789"/>
    <n v="239.94914285417275"/>
  </r>
  <r>
    <x v="5"/>
    <x v="6"/>
    <x v="1"/>
    <n v="274"/>
    <n v="295"/>
    <n v="223.50452667499127"/>
  </r>
  <r>
    <x v="5"/>
    <x v="7"/>
    <x v="1"/>
    <n v="474"/>
    <n v="680.74538022206707"/>
    <n v="499.65623614977096"/>
  </r>
  <r>
    <x v="5"/>
    <x v="8"/>
    <x v="1"/>
    <n v="490"/>
    <n v="596.84950480152145"/>
    <n v="566.04802705390955"/>
  </r>
  <r>
    <x v="5"/>
    <x v="9"/>
    <x v="1"/>
    <n v="420"/>
    <n v="500.47458327618745"/>
    <n v="437.74706268959562"/>
  </r>
  <r>
    <x v="5"/>
    <x v="10"/>
    <x v="1"/>
    <n v="303"/>
    <n v="367.63752945531297"/>
    <n v="431.45784045632092"/>
  </r>
  <r>
    <x v="5"/>
    <x v="11"/>
    <x v="1"/>
    <n v="318"/>
    <n v="381.10653441134832"/>
    <n v="488.02324849646828"/>
  </r>
  <r>
    <x v="5"/>
    <x v="12"/>
    <x v="1"/>
    <n v="290"/>
    <n v="351.52665636991503"/>
    <n v="429.7541634028359"/>
  </r>
  <r>
    <x v="5"/>
    <x v="13"/>
    <x v="1"/>
    <n v="314"/>
    <n v="377.08453497757921"/>
    <n v="512.19053704636326"/>
  </r>
  <r>
    <x v="5"/>
    <x v="14"/>
    <x v="1"/>
    <n v="321"/>
    <n v="386.6888202386001"/>
    <n v="507.85750346170636"/>
  </r>
  <r>
    <x v="5"/>
    <x v="15"/>
    <x v="1"/>
    <n v="390"/>
    <n v="456.19085858013898"/>
    <n v="600.75511474660857"/>
  </r>
  <r>
    <x v="5"/>
    <x v="16"/>
    <x v="1"/>
    <n v="457"/>
    <n v="530.5421160002544"/>
    <n v="585.60705956451875"/>
  </r>
  <r>
    <x v="5"/>
    <x v="17"/>
    <x v="1"/>
    <n v="468"/>
    <n v="541.38102224127056"/>
    <n v="614.40798438912338"/>
  </r>
  <r>
    <x v="5"/>
    <x v="18"/>
    <x v="1"/>
    <n v="427"/>
    <n v="510.58986256546575"/>
    <n v="544.68707088281633"/>
  </r>
  <r>
    <x v="5"/>
    <x v="19"/>
    <x v="1"/>
    <n v="348"/>
    <n v="415.90698491046589"/>
    <n v="451.19760188756317"/>
  </r>
  <r>
    <x v="5"/>
    <x v="20"/>
    <x v="1"/>
    <n v="445"/>
    <n v="565.08648712623653"/>
    <n v="425.7185512639274"/>
  </r>
  <r>
    <x v="5"/>
    <x v="21"/>
    <x v="1"/>
    <n v="548"/>
    <n v="525"/>
    <n v="362.51745007008441"/>
  </r>
  <r>
    <x v="5"/>
    <x v="22"/>
    <x v="1"/>
    <n v="590"/>
    <n v="568"/>
    <n v="343.28539063501051"/>
  </r>
  <r>
    <x v="5"/>
    <x v="23"/>
    <x v="1"/>
    <n v="534"/>
    <n v="552"/>
    <n v="316.31080167166522"/>
  </r>
  <r>
    <x v="6"/>
    <x v="0"/>
    <x v="0"/>
    <n v="145"/>
    <n v="180.73759927113852"/>
    <n v="311.95345297612346"/>
  </r>
  <r>
    <x v="6"/>
    <x v="1"/>
    <x v="0"/>
    <n v="183"/>
    <n v="186.7003992732366"/>
    <n v="294.59445569231468"/>
  </r>
  <r>
    <x v="6"/>
    <x v="2"/>
    <x v="0"/>
    <n v="168"/>
    <n v="167.43999930063885"/>
    <n v="285.25328947262688"/>
  </r>
  <r>
    <x v="6"/>
    <x v="3"/>
    <x v="0"/>
    <n v="201"/>
    <n v="199.16839957300823"/>
    <n v="249.98123678497487"/>
  </r>
  <r>
    <x v="6"/>
    <x v="4"/>
    <x v="0"/>
    <n v="226"/>
    <n v="297.53735971450806"/>
    <n v="298.5497764115272"/>
  </r>
  <r>
    <x v="6"/>
    <x v="5"/>
    <x v="0"/>
    <n v="298"/>
    <n v="318.73759927113849"/>
    <n v="269.9450917325151"/>
  </r>
  <r>
    <x v="6"/>
    <x v="6"/>
    <x v="0"/>
    <n v="356"/>
    <n v="418.79025289335561"/>
    <n v="411.24696248264547"/>
  </r>
  <r>
    <x v="6"/>
    <x v="7"/>
    <x v="0"/>
    <n v="269"/>
    <n v="392.7625429747921"/>
    <n v="296.65073293948353"/>
  </r>
  <r>
    <x v="6"/>
    <x v="8"/>
    <x v="0"/>
    <n v="368"/>
    <n v="580.96874300379375"/>
    <n v="497.49091306309356"/>
  </r>
  <r>
    <x v="6"/>
    <x v="9"/>
    <x v="0"/>
    <n v="602"/>
    <n v="605.81378701642325"/>
    <n v="609.02624736646442"/>
  </r>
  <r>
    <x v="6"/>
    <x v="10"/>
    <x v="0"/>
    <n v="678"/>
    <n v="708.6932982480356"/>
    <n v="495.62923204317553"/>
  </r>
  <r>
    <x v="6"/>
    <x v="11"/>
    <x v="0"/>
    <n v="699"/>
    <n v="758.31498534145658"/>
    <n v="476.81578711877722"/>
  </r>
  <r>
    <x v="6"/>
    <x v="12"/>
    <x v="0"/>
    <n v="623"/>
    <n v="685.19765788346183"/>
    <n v="477.84947113335471"/>
  </r>
  <r>
    <x v="6"/>
    <x v="13"/>
    <x v="0"/>
    <n v="582"/>
    <n v="632.81452192819575"/>
    <n v="471.64748765874981"/>
  </r>
  <r>
    <x v="6"/>
    <x v="14"/>
    <x v="0"/>
    <n v="525"/>
    <n v="588.07052456521569"/>
    <n v="522.42286398788826"/>
  </r>
  <r>
    <x v="6"/>
    <x v="15"/>
    <x v="0"/>
    <n v="544"/>
    <n v="700.17280244756478"/>
    <n v="645.0421263813015"/>
  </r>
  <r>
    <x v="6"/>
    <x v="16"/>
    <x v="0"/>
    <n v="496"/>
    <n v="606.96701446823386"/>
    <n v="645.19893004401399"/>
  </r>
  <r>
    <x v="6"/>
    <x v="17"/>
    <x v="0"/>
    <n v="449"/>
    <n v="584.8298069920238"/>
    <n v="626.87419088162505"/>
  </r>
  <r>
    <x v="6"/>
    <x v="18"/>
    <x v="0"/>
    <n v="492"/>
    <n v="679.70263979637502"/>
    <n v="547.85532014053797"/>
  </r>
  <r>
    <x v="6"/>
    <x v="19"/>
    <x v="0"/>
    <n v="652"/>
    <n v="805.42302624588183"/>
    <n v="599.87631726821201"/>
  </r>
  <r>
    <x v="6"/>
    <x v="20"/>
    <x v="0"/>
    <n v="401"/>
    <n v="474.42396461172211"/>
    <n v="328.02451580495824"/>
  </r>
  <r>
    <x v="6"/>
    <x v="21"/>
    <x v="0"/>
    <n v="103"/>
    <n v="187.06488265316463"/>
    <n v="295.08013319537019"/>
  </r>
  <r>
    <x v="6"/>
    <x v="22"/>
    <x v="0"/>
    <n v="167"/>
    <n v="156.79109303983051"/>
    <n v="260.74891190980424"/>
  </r>
  <r>
    <x v="6"/>
    <x v="23"/>
    <x v="0"/>
    <n v="55"/>
    <n v="152.88622166252136"/>
    <n v="253.83373702914352"/>
  </r>
  <r>
    <x v="6"/>
    <x v="0"/>
    <x v="1"/>
    <n v="470"/>
    <n v="472"/>
    <n v="284.83873689685896"/>
  </r>
  <r>
    <x v="6"/>
    <x v="1"/>
    <x v="1"/>
    <n v="384"/>
    <n v="384"/>
    <n v="262.16035701865889"/>
  </r>
  <r>
    <x v="6"/>
    <x v="2"/>
    <x v="1"/>
    <n v="310"/>
    <n v="318"/>
    <n v="253.07133730554267"/>
  </r>
  <r>
    <x v="6"/>
    <x v="3"/>
    <x v="1"/>
    <n v="266"/>
    <n v="276"/>
    <n v="232.60762320127947"/>
  </r>
  <r>
    <x v="6"/>
    <x v="4"/>
    <x v="1"/>
    <n v="239"/>
    <n v="251"/>
    <n v="261.95045722396662"/>
  </r>
  <r>
    <x v="6"/>
    <x v="5"/>
    <x v="1"/>
    <n v="194"/>
    <n v="193"/>
    <n v="260.83311937596187"/>
  </r>
  <r>
    <x v="6"/>
    <x v="6"/>
    <x v="1"/>
    <n v="233"/>
    <n v="283"/>
    <n v="255.22682533642683"/>
  </r>
  <r>
    <x v="6"/>
    <x v="7"/>
    <x v="1"/>
    <n v="467"/>
    <n v="658.76725275437411"/>
    <n v="376.55363767149822"/>
  </r>
  <r>
    <x v="6"/>
    <x v="8"/>
    <x v="1"/>
    <n v="461"/>
    <n v="643.08773730583698"/>
    <n v="528.37493690820236"/>
  </r>
  <r>
    <x v="6"/>
    <x v="9"/>
    <x v="1"/>
    <n v="384"/>
    <n v="443.64896082438048"/>
    <n v="513.94315011361766"/>
  </r>
  <r>
    <x v="6"/>
    <x v="10"/>
    <x v="1"/>
    <n v="182"/>
    <n v="391.50613824855083"/>
    <n v="449.58309799058969"/>
  </r>
  <r>
    <x v="6"/>
    <x v="11"/>
    <x v="1"/>
    <n v="255"/>
    <n v="389.21471088559895"/>
    <n v="435.10572986916441"/>
  </r>
  <r>
    <x v="6"/>
    <x v="12"/>
    <x v="1"/>
    <n v="190"/>
    <n v="320.31803960563536"/>
    <n v="446.92036066268975"/>
  </r>
  <r>
    <x v="6"/>
    <x v="13"/>
    <x v="1"/>
    <n v="269"/>
    <n v="401.71743122639947"/>
    <n v="450.66859248048439"/>
  </r>
  <r>
    <x v="6"/>
    <x v="14"/>
    <x v="1"/>
    <n v="322"/>
    <n v="384.41348565009656"/>
    <n v="456.69192977864941"/>
  </r>
  <r>
    <x v="6"/>
    <x v="15"/>
    <x v="1"/>
    <n v="390"/>
    <n v="433.33654115461189"/>
    <n v="554.75789515705674"/>
  </r>
  <r>
    <x v="6"/>
    <x v="16"/>
    <x v="1"/>
    <n v="405"/>
    <n v="455.21394501807549"/>
    <n v="541.5615914727922"/>
  </r>
  <r>
    <x v="6"/>
    <x v="17"/>
    <x v="1"/>
    <n v="453"/>
    <n v="491.02649783466143"/>
    <n v="548.75181612162203"/>
  </r>
  <r>
    <x v="6"/>
    <x v="18"/>
    <x v="1"/>
    <n v="416"/>
    <n v="433.54588275943848"/>
    <n v="501.74519899045742"/>
  </r>
  <r>
    <x v="6"/>
    <x v="19"/>
    <x v="1"/>
    <n v="265"/>
    <n v="261.93916613516063"/>
    <n v="350.17102599280071"/>
  </r>
  <r>
    <x v="6"/>
    <x v="20"/>
    <x v="1"/>
    <n v="404"/>
    <n v="504.49667732158065"/>
    <n v="434.85543486685339"/>
  </r>
  <r>
    <x v="6"/>
    <x v="21"/>
    <x v="1"/>
    <n v="555"/>
    <n v="549"/>
    <n v="352.88045573237264"/>
  </r>
  <r>
    <x v="6"/>
    <x v="22"/>
    <x v="1"/>
    <n v="586"/>
    <n v="569"/>
    <n v="289.94355833625957"/>
  </r>
  <r>
    <x v="6"/>
    <x v="23"/>
    <x v="1"/>
    <n v="554"/>
    <n v="559"/>
    <n v="280.74763320871227"/>
  </r>
  <r>
    <x v="7"/>
    <x v="0"/>
    <x v="0"/>
    <n v="191"/>
    <n v="174.73759927113852"/>
    <n v="298.68518720832401"/>
  </r>
  <r>
    <x v="7"/>
    <x v="1"/>
    <x v="0"/>
    <n v="134"/>
    <n v="272.9321593325933"/>
    <n v="248.21661559626043"/>
  </r>
  <r>
    <x v="7"/>
    <x v="2"/>
    <x v="0"/>
    <n v="152"/>
    <n v="144.41631950124105"/>
    <n v="240.15368857841236"/>
  </r>
  <r>
    <x v="7"/>
    <x v="3"/>
    <x v="0"/>
    <n v="210"/>
    <n v="250.33893313725792"/>
    <n v="243.09556695807655"/>
  </r>
  <r>
    <x v="7"/>
    <x v="4"/>
    <x v="0"/>
    <n v="241"/>
    <n v="244.7476797466278"/>
    <n v="264.15864624949916"/>
  </r>
  <r>
    <x v="7"/>
    <x v="5"/>
    <x v="0"/>
    <n v="339"/>
    <n v="361.06167980384828"/>
    <n v="284.64028387114524"/>
  </r>
  <r>
    <x v="7"/>
    <x v="6"/>
    <x v="0"/>
    <n v="412"/>
    <n v="441.63298645464579"/>
    <n v="317.77545893944404"/>
  </r>
  <r>
    <x v="7"/>
    <x v="7"/>
    <x v="0"/>
    <n v="270"/>
    <n v="284.94224428197293"/>
    <n v="283.24600969969993"/>
  </r>
  <r>
    <x v="7"/>
    <x v="8"/>
    <x v="0"/>
    <n v="310"/>
    <n v="355.23060008801787"/>
    <n v="365.76319964582098"/>
  </r>
  <r>
    <x v="7"/>
    <x v="9"/>
    <x v="0"/>
    <n v="524"/>
    <n v="581.2652675735759"/>
    <n v="520.19860632429186"/>
  </r>
  <r>
    <x v="7"/>
    <x v="10"/>
    <x v="0"/>
    <n v="716"/>
    <n v="806.40187637438112"/>
    <n v="508.74040562006104"/>
  </r>
  <r>
    <x v="7"/>
    <x v="11"/>
    <x v="0"/>
    <n v="730"/>
    <n v="842.84543704940791"/>
    <n v="474.22936037054103"/>
  </r>
  <r>
    <x v="7"/>
    <x v="12"/>
    <x v="0"/>
    <n v="708"/>
    <n v="799.0267537080116"/>
    <n v="459.26813349536894"/>
  </r>
  <r>
    <x v="7"/>
    <x v="13"/>
    <x v="0"/>
    <n v="619"/>
    <n v="744.80207632472423"/>
    <n v="471.79123312610079"/>
  </r>
  <r>
    <x v="7"/>
    <x v="14"/>
    <x v="0"/>
    <n v="549"/>
    <n v="662.44921522581035"/>
    <n v="573.55232463854975"/>
  </r>
  <r>
    <x v="7"/>
    <x v="15"/>
    <x v="0"/>
    <n v="526"/>
    <n v="681.39133143203173"/>
    <n v="564.72706334242685"/>
  </r>
  <r>
    <x v="7"/>
    <x v="16"/>
    <x v="0"/>
    <n v="566"/>
    <n v="651.14554245713816"/>
    <n v="593.47883701071078"/>
  </r>
  <r>
    <x v="7"/>
    <x v="17"/>
    <x v="0"/>
    <n v="512"/>
    <n v="614.81268991154934"/>
    <n v="614.27870975184487"/>
  </r>
  <r>
    <x v="7"/>
    <x v="18"/>
    <x v="0"/>
    <n v="585"/>
    <n v="907.61691222363447"/>
    <n v="624.15180087739486"/>
  </r>
  <r>
    <x v="7"/>
    <x v="19"/>
    <x v="0"/>
    <n v="604"/>
    <n v="886.59989788447058"/>
    <n v="598.20128774003479"/>
  </r>
  <r>
    <x v="7"/>
    <x v="20"/>
    <x v="0"/>
    <n v="369"/>
    <n v="436.16858042545203"/>
    <n v="294.00086842149091"/>
  </r>
  <r>
    <x v="7"/>
    <x v="21"/>
    <x v="0"/>
    <n v="125"/>
    <n v="214.60640361299824"/>
    <n v="389.23568401870483"/>
  </r>
  <r>
    <x v="7"/>
    <x v="22"/>
    <x v="0"/>
    <n v="104"/>
    <n v="167.62987597383483"/>
    <n v="314.13697797606835"/>
  </r>
  <r>
    <x v="7"/>
    <x v="23"/>
    <x v="0"/>
    <n v="124"/>
    <n v="191.45973309834798"/>
    <n v="257.53902336521901"/>
  </r>
  <r>
    <x v="7"/>
    <x v="0"/>
    <x v="1"/>
    <n v="473"/>
    <n v="469"/>
    <n v="286.48294058686685"/>
  </r>
  <r>
    <x v="7"/>
    <x v="1"/>
    <x v="1"/>
    <n v="348"/>
    <n v="370"/>
    <n v="234.7669597161993"/>
  </r>
  <r>
    <x v="7"/>
    <x v="2"/>
    <x v="1"/>
    <n v="323"/>
    <n v="322"/>
    <n v="263.65225276104047"/>
  </r>
  <r>
    <x v="7"/>
    <x v="3"/>
    <x v="1"/>
    <n v="290"/>
    <n v="284"/>
    <n v="279.23091214966786"/>
  </r>
  <r>
    <x v="7"/>
    <x v="4"/>
    <x v="1"/>
    <n v="212"/>
    <n v="237"/>
    <n v="256.15123186763509"/>
  </r>
  <r>
    <x v="7"/>
    <x v="5"/>
    <x v="1"/>
    <n v="185"/>
    <n v="258.91552334594729"/>
    <n v="269.52883112296462"/>
  </r>
  <r>
    <x v="7"/>
    <x v="6"/>
    <x v="1"/>
    <n v="224"/>
    <n v="224"/>
    <n v="291.38253276275373"/>
  </r>
  <r>
    <x v="7"/>
    <x v="7"/>
    <x v="1"/>
    <n v="466"/>
    <n v="716.88450020086793"/>
    <n v="372.29354505592175"/>
  </r>
  <r>
    <x v="7"/>
    <x v="8"/>
    <x v="1"/>
    <n v="493"/>
    <n v="788.445414937755"/>
    <n v="506.09695087172395"/>
  </r>
  <r>
    <x v="7"/>
    <x v="9"/>
    <x v="1"/>
    <n v="320"/>
    <n v="543.21378806969187"/>
    <n v="448.00163676956834"/>
  </r>
  <r>
    <x v="7"/>
    <x v="10"/>
    <x v="1"/>
    <n v="330"/>
    <n v="382.32256589966869"/>
    <n v="429.81591398686254"/>
  </r>
  <r>
    <x v="7"/>
    <x v="11"/>
    <x v="1"/>
    <n v="237"/>
    <n v="279.90849243786971"/>
    <n v="451.55259263368015"/>
  </r>
  <r>
    <x v="7"/>
    <x v="12"/>
    <x v="1"/>
    <n v="279"/>
    <n v="368.64258289639344"/>
    <n v="501.83092498076269"/>
  </r>
  <r>
    <x v="7"/>
    <x v="13"/>
    <x v="1"/>
    <n v="313"/>
    <n v="366.38694785862998"/>
    <n v="480.13278542518378"/>
  </r>
  <r>
    <x v="7"/>
    <x v="14"/>
    <x v="1"/>
    <n v="344"/>
    <n v="399.43362891939762"/>
    <n v="547.4391062904574"/>
  </r>
  <r>
    <x v="7"/>
    <x v="15"/>
    <x v="1"/>
    <n v="329"/>
    <n v="409.88663183103915"/>
    <n v="574.59154945777777"/>
  </r>
  <r>
    <x v="7"/>
    <x v="16"/>
    <x v="1"/>
    <n v="428"/>
    <n v="412.84634116660129"/>
    <n v="573.68772878329605"/>
  </r>
  <r>
    <x v="7"/>
    <x v="17"/>
    <x v="1"/>
    <n v="457"/>
    <n v="511.68173782671886"/>
    <n v="620.90109433019848"/>
  </r>
  <r>
    <x v="7"/>
    <x v="18"/>
    <x v="1"/>
    <n v="468"/>
    <n v="471.28207954867304"/>
    <n v="558.24493860155155"/>
  </r>
  <r>
    <x v="7"/>
    <x v="19"/>
    <x v="1"/>
    <n v="315"/>
    <n v="364.40553541964738"/>
    <n v="382.23957320142046"/>
  </r>
  <r>
    <x v="7"/>
    <x v="20"/>
    <x v="1"/>
    <n v="406"/>
    <n v="528.78666298922735"/>
    <n v="446.04862075986398"/>
  </r>
  <r>
    <x v="7"/>
    <x v="21"/>
    <x v="1"/>
    <n v="567"/>
    <n v="575"/>
    <n v="300.66698961713655"/>
  </r>
  <r>
    <x v="7"/>
    <x v="22"/>
    <x v="1"/>
    <n v="665"/>
    <n v="668"/>
    <n v="266.42466898728895"/>
  </r>
  <r>
    <x v="7"/>
    <x v="23"/>
    <x v="1"/>
    <n v="534"/>
    <n v="548"/>
    <n v="245.76196682966949"/>
  </r>
  <r>
    <x v="8"/>
    <x v="0"/>
    <x v="0"/>
    <n v="175"/>
    <n v="237.18919577487307"/>
    <n v="306.54951271730675"/>
  </r>
  <r>
    <x v="8"/>
    <x v="1"/>
    <x v="0"/>
    <n v="151"/>
    <n v="196.2972002779243"/>
    <n v="266.52886415476382"/>
  </r>
  <r>
    <x v="8"/>
    <x v="2"/>
    <x v="0"/>
    <n v="220"/>
    <n v="226.33806069749764"/>
    <n v="253.24943187108619"/>
  </r>
  <r>
    <x v="8"/>
    <x v="3"/>
    <x v="0"/>
    <n v="203"/>
    <n v="274.33952411472768"/>
    <n v="258.49844917882729"/>
  </r>
  <r>
    <x v="8"/>
    <x v="4"/>
    <x v="0"/>
    <n v="274"/>
    <n v="275.12911972604275"/>
    <n v="267.69862481917102"/>
  </r>
  <r>
    <x v="8"/>
    <x v="5"/>
    <x v="0"/>
    <n v="408"/>
    <n v="368.61654611796325"/>
    <n v="258.95959935844644"/>
  </r>
  <r>
    <x v="8"/>
    <x v="6"/>
    <x v="0"/>
    <n v="451"/>
    <n v="457.60341438865652"/>
    <n v="271.78497401162804"/>
  </r>
  <r>
    <x v="8"/>
    <x v="7"/>
    <x v="0"/>
    <n v="250"/>
    <n v="328.51935579248533"/>
    <n v="363.6739776164498"/>
  </r>
  <r>
    <x v="8"/>
    <x v="8"/>
    <x v="0"/>
    <n v="290"/>
    <n v="485.92997789913892"/>
    <n v="505.57155773814281"/>
  </r>
  <r>
    <x v="8"/>
    <x v="9"/>
    <x v="0"/>
    <n v="480"/>
    <n v="555.6546673954341"/>
    <n v="501.88178108977127"/>
  </r>
  <r>
    <x v="8"/>
    <x v="10"/>
    <x v="0"/>
    <n v="683"/>
    <n v="759.063635239669"/>
    <n v="504.54038548900667"/>
  </r>
  <r>
    <x v="8"/>
    <x v="11"/>
    <x v="0"/>
    <n v="681"/>
    <n v="768.77268250713928"/>
    <n v="467.39464010848531"/>
  </r>
  <r>
    <x v="8"/>
    <x v="12"/>
    <x v="0"/>
    <n v="695"/>
    <n v="785.49472190773793"/>
    <n v="548.03177191089117"/>
  </r>
  <r>
    <x v="8"/>
    <x v="13"/>
    <x v="0"/>
    <n v="603"/>
    <n v="690.36266312011367"/>
    <n v="529.68937721043289"/>
  </r>
  <r>
    <x v="8"/>
    <x v="14"/>
    <x v="0"/>
    <n v="547"/>
    <n v="603.06490897053243"/>
    <n v="630.20093121053901"/>
  </r>
  <r>
    <x v="8"/>
    <x v="15"/>
    <x v="0"/>
    <n v="525"/>
    <n v="743.17687415910586"/>
    <n v="634.04528116491156"/>
  </r>
  <r>
    <x v="8"/>
    <x v="16"/>
    <x v="0"/>
    <n v="484"/>
    <n v="687.38530063113535"/>
    <n v="664.72209721780496"/>
  </r>
  <r>
    <x v="8"/>
    <x v="17"/>
    <x v="0"/>
    <n v="518"/>
    <n v="849.34648377861913"/>
    <n v="693.79072660734164"/>
  </r>
  <r>
    <x v="8"/>
    <x v="18"/>
    <x v="0"/>
    <n v="750"/>
    <n v="1168.975514919071"/>
    <n v="636.77087991606606"/>
  </r>
  <r>
    <x v="8"/>
    <x v="19"/>
    <x v="0"/>
    <n v="435"/>
    <n v="750.11403287153837"/>
    <n v="440.00621073969052"/>
  </r>
  <r>
    <x v="8"/>
    <x v="20"/>
    <x v="0"/>
    <n v="147"/>
    <n v="307.707469653229"/>
    <n v="321.04607128569467"/>
  </r>
  <r>
    <x v="8"/>
    <x v="21"/>
    <x v="0"/>
    <n v="191"/>
    <n v="227.22642919083438"/>
    <n v="258.53129987597993"/>
  </r>
  <r>
    <x v="8"/>
    <x v="22"/>
    <x v="0"/>
    <n v="135"/>
    <n v="110.39182578424611"/>
    <n v="266.0310776042574"/>
  </r>
  <r>
    <x v="8"/>
    <x v="23"/>
    <x v="0"/>
    <n v="135"/>
    <n v="112.59046302020548"/>
    <n v="259.26111061096793"/>
  </r>
  <r>
    <x v="8"/>
    <x v="0"/>
    <x v="1"/>
    <n v="421"/>
    <n v="445.80710338950115"/>
    <n v="301.55297380752455"/>
  </r>
  <r>
    <x v="8"/>
    <x v="1"/>
    <x v="1"/>
    <n v="329"/>
    <n v="352.42045746743679"/>
    <n v="230.34949970767786"/>
  </r>
  <r>
    <x v="8"/>
    <x v="2"/>
    <x v="1"/>
    <n v="292"/>
    <n v="304.23802114470732"/>
    <n v="253.58809012839342"/>
  </r>
  <r>
    <x v="8"/>
    <x v="3"/>
    <x v="1"/>
    <n v="226"/>
    <n v="224.86688598549776"/>
    <n v="263.82158753411801"/>
  </r>
  <r>
    <x v="8"/>
    <x v="4"/>
    <x v="1"/>
    <n v="210"/>
    <n v="226.61761974096288"/>
    <n v="222.22198462078342"/>
  </r>
  <r>
    <x v="8"/>
    <x v="5"/>
    <x v="1"/>
    <n v="192"/>
    <n v="198.54976097494364"/>
    <n v="227.34774986127925"/>
  </r>
  <r>
    <x v="8"/>
    <x v="6"/>
    <x v="1"/>
    <n v="201"/>
    <n v="212.58464263081549"/>
    <n v="253.75977925055321"/>
  </r>
  <r>
    <x v="8"/>
    <x v="7"/>
    <x v="1"/>
    <n v="388"/>
    <n v="697.43559644663242"/>
    <n v="325.6003136858493"/>
  </r>
  <r>
    <x v="8"/>
    <x v="8"/>
    <x v="1"/>
    <n v="629"/>
    <n v="1099.7016655152686"/>
    <n v="563.89575805459822"/>
  </r>
  <r>
    <x v="8"/>
    <x v="9"/>
    <x v="1"/>
    <n v="447"/>
    <n v="548.48009990799403"/>
    <n v="543.26432282146288"/>
  </r>
  <r>
    <x v="8"/>
    <x v="10"/>
    <x v="1"/>
    <n v="364"/>
    <n v="422.65337659504371"/>
    <n v="511.09934988952466"/>
  </r>
  <r>
    <x v="8"/>
    <x v="11"/>
    <x v="1"/>
    <n v="311"/>
    <n v="355.66079775242542"/>
    <n v="535.11452961725331"/>
  </r>
  <r>
    <x v="8"/>
    <x v="12"/>
    <x v="1"/>
    <n v="289"/>
    <n v="334.42164327507538"/>
    <n v="490.52054193612304"/>
  </r>
  <r>
    <x v="8"/>
    <x v="13"/>
    <x v="1"/>
    <n v="301"/>
    <n v="363.87346170072965"/>
    <n v="465.02697276609001"/>
  </r>
  <r>
    <x v="8"/>
    <x v="14"/>
    <x v="1"/>
    <n v="375"/>
    <n v="432.07583874551699"/>
    <n v="518.3245413399278"/>
  </r>
  <r>
    <x v="8"/>
    <x v="15"/>
    <x v="1"/>
    <n v="392"/>
    <n v="485.34088042017362"/>
    <n v="554.54886565285187"/>
  </r>
  <r>
    <x v="8"/>
    <x v="16"/>
    <x v="1"/>
    <n v="417"/>
    <n v="470.09810560341566"/>
    <n v="504.06453048566249"/>
  </r>
  <r>
    <x v="8"/>
    <x v="17"/>
    <x v="1"/>
    <n v="452"/>
    <n v="523.08415415578065"/>
    <n v="507.45052551669426"/>
  </r>
  <r>
    <x v="8"/>
    <x v="18"/>
    <x v="1"/>
    <n v="326"/>
    <n v="369.55229533590295"/>
    <n v="432.38236182136018"/>
  </r>
  <r>
    <x v="8"/>
    <x v="19"/>
    <x v="1"/>
    <n v="356"/>
    <n v="459.41148965182629"/>
    <n v="442.52620169213355"/>
  </r>
  <r>
    <x v="8"/>
    <x v="20"/>
    <x v="1"/>
    <n v="518"/>
    <n v="668.179253951276"/>
    <n v="357.90896445192055"/>
  </r>
  <r>
    <x v="8"/>
    <x v="21"/>
    <x v="1"/>
    <n v="551"/>
    <n v="557.19373783091146"/>
    <n v="284.97588808302345"/>
  </r>
  <r>
    <x v="8"/>
    <x v="22"/>
    <x v="1"/>
    <n v="569"/>
    <n v="574.13374218889135"/>
    <n v="300.77127960344905"/>
  </r>
  <r>
    <x v="8"/>
    <x v="23"/>
    <x v="1"/>
    <n v="480"/>
    <n v="492.79681631922722"/>
    <n v="234.37864765202019"/>
  </r>
  <r>
    <x v="9"/>
    <x v="0"/>
    <x v="0"/>
    <n v="195"/>
    <n v="276.22990466562902"/>
    <n v="366.52505929626085"/>
  </r>
  <r>
    <x v="9"/>
    <x v="1"/>
    <x v="0"/>
    <n v="179"/>
    <n v="213.71583572912206"/>
    <n v="284.39878163397162"/>
  </r>
  <r>
    <x v="9"/>
    <x v="2"/>
    <x v="0"/>
    <n v="231"/>
    <n v="283.88751650357239"/>
    <n v="282.92821441867517"/>
  </r>
  <r>
    <x v="9"/>
    <x v="3"/>
    <x v="0"/>
    <n v="239"/>
    <n v="264.49952468097206"/>
    <n v="305.77455692060272"/>
  </r>
  <r>
    <x v="9"/>
    <x v="4"/>
    <x v="0"/>
    <n v="265"/>
    <n v="351.41508518179319"/>
    <n v="332.14091591381026"/>
  </r>
  <r>
    <x v="9"/>
    <x v="5"/>
    <x v="0"/>
    <n v="403"/>
    <n v="440.92690749547171"/>
    <n v="330.69739005599303"/>
  </r>
  <r>
    <x v="9"/>
    <x v="6"/>
    <x v="0"/>
    <n v="471"/>
    <n v="477.42397888175003"/>
    <n v="337.40099324853793"/>
  </r>
  <r>
    <x v="9"/>
    <x v="7"/>
    <x v="0"/>
    <n v="304"/>
    <n v="342.97984935776401"/>
    <n v="334.664240159249"/>
  </r>
  <r>
    <x v="9"/>
    <x v="8"/>
    <x v="0"/>
    <n v="263"/>
    <n v="549.33028959030241"/>
    <n v="467.10788132009861"/>
  </r>
  <r>
    <x v="9"/>
    <x v="9"/>
    <x v="0"/>
    <n v="403"/>
    <n v="498.38691749217435"/>
    <n v="737.8791349060391"/>
  </r>
  <r>
    <x v="9"/>
    <x v="10"/>
    <x v="0"/>
    <n v="533"/>
    <n v="421.93680109944893"/>
    <n v="534.54452542547403"/>
  </r>
  <r>
    <x v="9"/>
    <x v="11"/>
    <x v="0"/>
    <n v="558"/>
    <n v="496.40445677398355"/>
    <n v="545.97550021098778"/>
  </r>
  <r>
    <x v="9"/>
    <x v="12"/>
    <x v="0"/>
    <n v="534"/>
    <n v="563.54814327367137"/>
    <n v="486.05042899618525"/>
  </r>
  <r>
    <x v="9"/>
    <x v="13"/>
    <x v="0"/>
    <n v="498"/>
    <n v="501.1661449293731"/>
    <n v="537.66454845701026"/>
  </r>
  <r>
    <x v="9"/>
    <x v="14"/>
    <x v="0"/>
    <n v="523"/>
    <n v="478.19932343852133"/>
    <n v="558.7546043403338"/>
  </r>
  <r>
    <x v="9"/>
    <x v="15"/>
    <x v="0"/>
    <n v="515"/>
    <n v="453.72040583600256"/>
    <n v="579.45390125242227"/>
  </r>
  <r>
    <x v="9"/>
    <x v="16"/>
    <x v="0"/>
    <n v="590"/>
    <n v="486.65882433887197"/>
    <n v="655.29867070642877"/>
  </r>
  <r>
    <x v="9"/>
    <x v="17"/>
    <x v="0"/>
    <n v="849"/>
    <n v="965.97009768855162"/>
    <n v="754.80775756965011"/>
  </r>
  <r>
    <x v="9"/>
    <x v="18"/>
    <x v="0"/>
    <n v="884"/>
    <n v="853.55690050125111"/>
    <n v="616.68532615411289"/>
  </r>
  <r>
    <x v="9"/>
    <x v="19"/>
    <x v="0"/>
    <n v="378"/>
    <n v="365.4909451008304"/>
    <n v="314.47826134658601"/>
  </r>
  <r>
    <x v="9"/>
    <x v="20"/>
    <x v="0"/>
    <n v="176"/>
    <n v="278.8340244077641"/>
    <n v="340.98428397683472"/>
  </r>
  <r>
    <x v="9"/>
    <x v="21"/>
    <x v="0"/>
    <n v="212"/>
    <n v="252.83569288996867"/>
    <n v="274.58670501582395"/>
  </r>
  <r>
    <x v="9"/>
    <x v="22"/>
    <x v="0"/>
    <n v="167"/>
    <n v="212.44323944715788"/>
    <n v="307.13326967547653"/>
  </r>
  <r>
    <x v="9"/>
    <x v="23"/>
    <x v="0"/>
    <n v="163"/>
    <n v="197.91818573231075"/>
    <n v="288.77947736617597"/>
  </r>
  <r>
    <x v="9"/>
    <x v="0"/>
    <x v="1"/>
    <n v="376"/>
    <n v="415.19775751829161"/>
    <n v="343.79778693673944"/>
  </r>
  <r>
    <x v="9"/>
    <x v="1"/>
    <x v="1"/>
    <n v="321"/>
    <n v="315.25502620382537"/>
    <n v="231.88572532709784"/>
  </r>
  <r>
    <x v="9"/>
    <x v="2"/>
    <x v="1"/>
    <n v="250"/>
    <n v="294.87962141633017"/>
    <n v="247.07287103443889"/>
  </r>
  <r>
    <x v="9"/>
    <x v="3"/>
    <x v="1"/>
    <n v="205"/>
    <n v="249.16525240540503"/>
    <n v="201.3243610713653"/>
  </r>
  <r>
    <x v="9"/>
    <x v="4"/>
    <x v="1"/>
    <n v="205"/>
    <n v="237.3205670297146"/>
    <n v="240.32696410595628"/>
  </r>
  <r>
    <x v="9"/>
    <x v="5"/>
    <x v="1"/>
    <n v="239"/>
    <n v="236.20512757704805"/>
    <n v="238.13429318524732"/>
  </r>
  <r>
    <x v="9"/>
    <x v="6"/>
    <x v="1"/>
    <n v="187"/>
    <n v="156.52781079016304"/>
    <n v="255.25171955544008"/>
  </r>
  <r>
    <x v="9"/>
    <x v="7"/>
    <x v="1"/>
    <n v="281"/>
    <n v="530.40163248410079"/>
    <n v="275.845093016362"/>
  </r>
  <r>
    <x v="9"/>
    <x v="8"/>
    <x v="1"/>
    <n v="892"/>
    <n v="1077.9376839218326"/>
    <n v="522.05190330561959"/>
  </r>
  <r>
    <x v="9"/>
    <x v="9"/>
    <x v="1"/>
    <n v="545"/>
    <n v="781.10508625831824"/>
    <n v="579.25389998657488"/>
  </r>
  <r>
    <x v="9"/>
    <x v="10"/>
    <x v="1"/>
    <n v="493"/>
    <n v="548.64204036212845"/>
    <n v="519.66547277035841"/>
  </r>
  <r>
    <x v="9"/>
    <x v="11"/>
    <x v="1"/>
    <n v="465"/>
    <n v="514.99477497471321"/>
    <n v="505.01355908676226"/>
  </r>
  <r>
    <x v="9"/>
    <x v="12"/>
    <x v="1"/>
    <n v="650"/>
    <n v="701.33683867865204"/>
    <n v="500.75138391990049"/>
  </r>
  <r>
    <x v="9"/>
    <x v="13"/>
    <x v="1"/>
    <n v="429"/>
    <n v="446.74867120195461"/>
    <n v="476.07768156432445"/>
  </r>
  <r>
    <x v="9"/>
    <x v="14"/>
    <x v="1"/>
    <n v="465"/>
    <n v="502.76425201179569"/>
    <n v="460.75553972579394"/>
  </r>
  <r>
    <x v="9"/>
    <x v="15"/>
    <x v="1"/>
    <n v="472"/>
    <n v="522.4802022990657"/>
    <n v="528.8942283676015"/>
  </r>
  <r>
    <x v="9"/>
    <x v="16"/>
    <x v="1"/>
    <n v="537"/>
    <n v="592.80113294228704"/>
    <n v="589.49809117976247"/>
  </r>
  <r>
    <x v="9"/>
    <x v="17"/>
    <x v="1"/>
    <n v="461"/>
    <n v="505.38680087577563"/>
    <n v="569.40247278109211"/>
  </r>
  <r>
    <x v="9"/>
    <x v="18"/>
    <x v="1"/>
    <n v="379"/>
    <n v="446.01315902234552"/>
    <n v="533.17661554602046"/>
  </r>
  <r>
    <x v="9"/>
    <x v="19"/>
    <x v="1"/>
    <n v="403"/>
    <n v="542.60599194338135"/>
    <n v="459.07585711639678"/>
  </r>
  <r>
    <x v="9"/>
    <x v="20"/>
    <x v="1"/>
    <n v="406"/>
    <n v="678.42378059198802"/>
    <n v="445.66279043887363"/>
  </r>
  <r>
    <x v="9"/>
    <x v="21"/>
    <x v="1"/>
    <n v="428"/>
    <n v="471.69298467636111"/>
    <n v="273.92957174371617"/>
  </r>
  <r>
    <x v="9"/>
    <x v="22"/>
    <x v="1"/>
    <n v="454"/>
    <n v="499.92851142883296"/>
    <n v="264.28099278045698"/>
  </r>
  <r>
    <x v="9"/>
    <x v="23"/>
    <x v="1"/>
    <n v="434"/>
    <n v="459.46417636871337"/>
    <n v="215.13606408154283"/>
  </r>
  <r>
    <x v="10"/>
    <x v="0"/>
    <x v="0"/>
    <n v="163"/>
    <m/>
    <m/>
  </r>
  <r>
    <x v="10"/>
    <x v="1"/>
    <x v="0"/>
    <n v="219"/>
    <m/>
    <m/>
  </r>
  <r>
    <x v="10"/>
    <x v="2"/>
    <x v="0"/>
    <n v="224"/>
    <m/>
    <m/>
  </r>
  <r>
    <x v="10"/>
    <x v="3"/>
    <x v="0"/>
    <n v="256"/>
    <m/>
    <m/>
  </r>
  <r>
    <x v="10"/>
    <x v="4"/>
    <x v="0"/>
    <n v="328"/>
    <m/>
    <m/>
  </r>
  <r>
    <x v="10"/>
    <x v="5"/>
    <x v="0"/>
    <n v="450"/>
    <m/>
    <m/>
  </r>
  <r>
    <x v="10"/>
    <x v="6"/>
    <x v="0"/>
    <n v="608"/>
    <m/>
    <m/>
  </r>
  <r>
    <x v="10"/>
    <x v="7"/>
    <x v="0"/>
    <n v="329"/>
    <m/>
    <m/>
  </r>
  <r>
    <x v="10"/>
    <x v="8"/>
    <x v="0"/>
    <n v="393"/>
    <m/>
    <m/>
  </r>
  <r>
    <x v="10"/>
    <x v="9"/>
    <x v="0"/>
    <n v="431"/>
    <m/>
    <m/>
  </r>
  <r>
    <x v="10"/>
    <x v="10"/>
    <x v="0"/>
    <n v="397"/>
    <m/>
    <m/>
  </r>
  <r>
    <x v="10"/>
    <x v="11"/>
    <x v="0"/>
    <n v="444"/>
    <m/>
    <m/>
  </r>
  <r>
    <x v="10"/>
    <x v="12"/>
    <x v="0"/>
    <n v="433"/>
    <m/>
    <m/>
  </r>
  <r>
    <x v="10"/>
    <x v="13"/>
    <x v="0"/>
    <n v="428"/>
    <m/>
    <m/>
  </r>
  <r>
    <x v="10"/>
    <x v="14"/>
    <x v="0"/>
    <n v="484"/>
    <m/>
    <m/>
  </r>
  <r>
    <x v="10"/>
    <x v="15"/>
    <x v="0"/>
    <n v="580"/>
    <m/>
    <m/>
  </r>
  <r>
    <x v="10"/>
    <x v="16"/>
    <x v="0"/>
    <n v="917"/>
    <m/>
    <m/>
  </r>
  <r>
    <x v="10"/>
    <x v="17"/>
    <x v="0"/>
    <n v="837"/>
    <m/>
    <m/>
  </r>
  <r>
    <x v="10"/>
    <x v="18"/>
    <x v="0"/>
    <n v="753"/>
    <m/>
    <m/>
  </r>
  <r>
    <x v="10"/>
    <x v="19"/>
    <x v="0"/>
    <n v="212"/>
    <m/>
    <m/>
  </r>
  <r>
    <x v="10"/>
    <x v="20"/>
    <x v="0"/>
    <n v="243"/>
    <m/>
    <m/>
  </r>
  <r>
    <x v="10"/>
    <x v="21"/>
    <x v="0"/>
    <n v="268"/>
    <m/>
    <m/>
  </r>
  <r>
    <x v="10"/>
    <x v="22"/>
    <x v="0"/>
    <n v="176"/>
    <m/>
    <m/>
  </r>
  <r>
    <x v="10"/>
    <x v="23"/>
    <x v="0"/>
    <n v="284"/>
    <m/>
    <m/>
  </r>
  <r>
    <x v="10"/>
    <x v="0"/>
    <x v="1"/>
    <n v="306"/>
    <m/>
    <m/>
  </r>
  <r>
    <x v="10"/>
    <x v="1"/>
    <x v="1"/>
    <n v="241"/>
    <m/>
    <m/>
  </r>
  <r>
    <x v="10"/>
    <x v="2"/>
    <x v="1"/>
    <n v="234"/>
    <m/>
    <m/>
  </r>
  <r>
    <x v="10"/>
    <x v="3"/>
    <x v="1"/>
    <n v="196"/>
    <m/>
    <m/>
  </r>
  <r>
    <x v="10"/>
    <x v="4"/>
    <x v="1"/>
    <n v="254"/>
    <m/>
    <m/>
  </r>
  <r>
    <x v="10"/>
    <x v="5"/>
    <x v="1"/>
    <n v="215"/>
    <m/>
    <m/>
  </r>
  <r>
    <x v="10"/>
    <x v="6"/>
    <x v="1"/>
    <n v="213"/>
    <m/>
    <m/>
  </r>
  <r>
    <x v="10"/>
    <x v="7"/>
    <x v="1"/>
    <n v="612"/>
    <m/>
    <m/>
  </r>
  <r>
    <x v="10"/>
    <x v="8"/>
    <x v="1"/>
    <n v="881"/>
    <m/>
    <m/>
  </r>
  <r>
    <x v="10"/>
    <x v="9"/>
    <x v="1"/>
    <n v="663"/>
    <m/>
    <m/>
  </r>
  <r>
    <x v="10"/>
    <x v="10"/>
    <x v="1"/>
    <n v="473"/>
    <m/>
    <m/>
  </r>
  <r>
    <x v="10"/>
    <x v="11"/>
    <x v="1"/>
    <n v="445"/>
    <m/>
    <m/>
  </r>
  <r>
    <x v="10"/>
    <x v="12"/>
    <x v="1"/>
    <n v="439"/>
    <m/>
    <m/>
  </r>
  <r>
    <x v="10"/>
    <x v="13"/>
    <x v="1"/>
    <n v="435"/>
    <m/>
    <m/>
  </r>
  <r>
    <x v="10"/>
    <x v="14"/>
    <x v="1"/>
    <n v="446"/>
    <m/>
    <m/>
  </r>
  <r>
    <x v="10"/>
    <x v="15"/>
    <x v="1"/>
    <n v="423"/>
    <m/>
    <m/>
  </r>
  <r>
    <x v="10"/>
    <x v="16"/>
    <x v="1"/>
    <n v="285"/>
    <m/>
    <m/>
  </r>
  <r>
    <x v="10"/>
    <x v="17"/>
    <x v="1"/>
    <n v="285"/>
    <m/>
    <m/>
  </r>
  <r>
    <x v="10"/>
    <x v="18"/>
    <x v="1"/>
    <n v="296"/>
    <m/>
    <m/>
  </r>
  <r>
    <x v="10"/>
    <x v="19"/>
    <x v="1"/>
    <n v="323"/>
    <m/>
    <m/>
  </r>
  <r>
    <x v="10"/>
    <x v="20"/>
    <x v="1"/>
    <n v="306"/>
    <m/>
    <m/>
  </r>
  <r>
    <x v="10"/>
    <x v="21"/>
    <x v="1"/>
    <n v="358"/>
    <m/>
    <m/>
  </r>
  <r>
    <x v="10"/>
    <x v="22"/>
    <x v="1"/>
    <n v="362"/>
    <m/>
    <m/>
  </r>
  <r>
    <x v="10"/>
    <x v="23"/>
    <x v="1"/>
    <n v="360"/>
    <m/>
    <m/>
  </r>
  <r>
    <x v="11"/>
    <x v="0"/>
    <x v="0"/>
    <n v="205"/>
    <m/>
    <m/>
  </r>
  <r>
    <x v="11"/>
    <x v="1"/>
    <x v="0"/>
    <n v="282"/>
    <m/>
    <m/>
  </r>
  <r>
    <x v="11"/>
    <x v="2"/>
    <x v="0"/>
    <n v="236"/>
    <m/>
    <m/>
  </r>
  <r>
    <x v="11"/>
    <x v="3"/>
    <x v="0"/>
    <n v="276"/>
    <m/>
    <m/>
  </r>
  <r>
    <x v="11"/>
    <x v="4"/>
    <x v="0"/>
    <n v="373"/>
    <m/>
    <m/>
  </r>
  <r>
    <x v="11"/>
    <x v="5"/>
    <x v="0"/>
    <n v="513"/>
    <m/>
    <m/>
  </r>
  <r>
    <x v="11"/>
    <x v="6"/>
    <x v="0"/>
    <n v="571"/>
    <m/>
    <m/>
  </r>
  <r>
    <x v="11"/>
    <x v="7"/>
    <x v="0"/>
    <n v="446"/>
    <m/>
    <m/>
  </r>
  <r>
    <x v="11"/>
    <x v="8"/>
    <x v="0"/>
    <n v="518"/>
    <m/>
    <m/>
  </r>
  <r>
    <x v="11"/>
    <x v="9"/>
    <x v="0"/>
    <n v="449"/>
    <m/>
    <m/>
  </r>
  <r>
    <x v="11"/>
    <x v="10"/>
    <x v="0"/>
    <n v="411"/>
    <m/>
    <m/>
  </r>
  <r>
    <x v="11"/>
    <x v="11"/>
    <x v="0"/>
    <n v="424"/>
    <m/>
    <m/>
  </r>
  <r>
    <x v="11"/>
    <x v="12"/>
    <x v="0"/>
    <n v="404"/>
    <m/>
    <m/>
  </r>
  <r>
    <x v="11"/>
    <x v="13"/>
    <x v="0"/>
    <n v="458"/>
    <m/>
    <m/>
  </r>
  <r>
    <x v="11"/>
    <x v="14"/>
    <x v="0"/>
    <n v="500"/>
    <m/>
    <m/>
  </r>
  <r>
    <x v="11"/>
    <x v="15"/>
    <x v="0"/>
    <n v="647"/>
    <m/>
    <m/>
  </r>
  <r>
    <x v="11"/>
    <x v="16"/>
    <x v="0"/>
    <n v="1110"/>
    <m/>
    <m/>
  </r>
  <r>
    <x v="11"/>
    <x v="17"/>
    <x v="0"/>
    <n v="827"/>
    <m/>
    <m/>
  </r>
  <r>
    <x v="11"/>
    <x v="18"/>
    <x v="0"/>
    <n v="236"/>
    <m/>
    <m/>
  </r>
  <r>
    <x v="11"/>
    <x v="19"/>
    <x v="0"/>
    <n v="230"/>
    <m/>
    <m/>
  </r>
  <r>
    <x v="11"/>
    <x v="20"/>
    <x v="0"/>
    <n v="218"/>
    <m/>
    <m/>
  </r>
  <r>
    <x v="11"/>
    <x v="21"/>
    <x v="0"/>
    <n v="236"/>
    <m/>
    <m/>
  </r>
  <r>
    <x v="11"/>
    <x v="22"/>
    <x v="0"/>
    <n v="186"/>
    <m/>
    <m/>
  </r>
  <r>
    <x v="11"/>
    <x v="23"/>
    <x v="0"/>
    <n v="265"/>
    <m/>
    <m/>
  </r>
  <r>
    <x v="11"/>
    <x v="0"/>
    <x v="1"/>
    <n v="292"/>
    <m/>
    <m/>
  </r>
  <r>
    <x v="11"/>
    <x v="1"/>
    <x v="1"/>
    <n v="253"/>
    <m/>
    <m/>
  </r>
  <r>
    <x v="11"/>
    <x v="2"/>
    <x v="1"/>
    <n v="326"/>
    <m/>
    <m/>
  </r>
  <r>
    <x v="11"/>
    <x v="3"/>
    <x v="1"/>
    <n v="251"/>
    <m/>
    <m/>
  </r>
  <r>
    <x v="11"/>
    <x v="4"/>
    <x v="1"/>
    <n v="262"/>
    <m/>
    <m/>
  </r>
  <r>
    <x v="11"/>
    <x v="5"/>
    <x v="1"/>
    <n v="277"/>
    <m/>
    <m/>
  </r>
  <r>
    <x v="11"/>
    <x v="6"/>
    <x v="1"/>
    <n v="378"/>
    <m/>
    <m/>
  </r>
  <r>
    <x v="11"/>
    <x v="7"/>
    <x v="1"/>
    <n v="537"/>
    <m/>
    <m/>
  </r>
  <r>
    <x v="11"/>
    <x v="8"/>
    <x v="1"/>
    <n v="1020"/>
    <m/>
    <m/>
  </r>
  <r>
    <x v="11"/>
    <x v="9"/>
    <x v="1"/>
    <n v="654"/>
    <m/>
    <m/>
  </r>
  <r>
    <x v="11"/>
    <x v="10"/>
    <x v="1"/>
    <n v="495"/>
    <m/>
    <m/>
  </r>
  <r>
    <x v="11"/>
    <x v="11"/>
    <x v="1"/>
    <n v="413"/>
    <m/>
    <m/>
  </r>
  <r>
    <x v="11"/>
    <x v="12"/>
    <x v="1"/>
    <n v="410"/>
    <m/>
    <m/>
  </r>
  <r>
    <x v="11"/>
    <x v="13"/>
    <x v="1"/>
    <n v="445"/>
    <m/>
    <m/>
  </r>
  <r>
    <x v="11"/>
    <x v="14"/>
    <x v="1"/>
    <n v="448"/>
    <m/>
    <m/>
  </r>
  <r>
    <x v="11"/>
    <x v="15"/>
    <x v="1"/>
    <n v="424"/>
    <m/>
    <m/>
  </r>
  <r>
    <x v="11"/>
    <x v="16"/>
    <x v="1"/>
    <n v="288"/>
    <m/>
    <m/>
  </r>
  <r>
    <x v="11"/>
    <x v="17"/>
    <x v="1"/>
    <n v="197"/>
    <m/>
    <m/>
  </r>
  <r>
    <x v="11"/>
    <x v="18"/>
    <x v="1"/>
    <n v="296"/>
    <m/>
    <m/>
  </r>
  <r>
    <x v="11"/>
    <x v="19"/>
    <x v="1"/>
    <n v="291"/>
    <m/>
    <m/>
  </r>
  <r>
    <x v="11"/>
    <x v="20"/>
    <x v="1"/>
    <n v="261"/>
    <m/>
    <m/>
  </r>
  <r>
    <x v="11"/>
    <x v="21"/>
    <x v="1"/>
    <n v="325"/>
    <m/>
    <m/>
  </r>
  <r>
    <x v="11"/>
    <x v="22"/>
    <x v="1"/>
    <n v="418"/>
    <m/>
    <m/>
  </r>
  <r>
    <x v="11"/>
    <x v="23"/>
    <x v="1"/>
    <n v="356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F0BE01C-1D0C-46CF-A5E7-1ABF2B95CE49}" name="PivotTable1" cacheId="26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60">
  <location ref="H4:K28" firstHeaderRow="0" firstDataRow="1" firstDataCol="1" rowPageCount="2" colPageCount="1"/>
  <pivotFields count="6">
    <pivotField axis="axisPage" multipleItemSelectionAllowed="1" showAll="0">
      <items count="13">
        <item h="1" x="0"/>
        <item h="1"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t="default"/>
      </items>
    </pivotField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h="1" x="1"/>
        <item x="0"/>
      </items>
    </pivotField>
    <pivotField dataField="1" numFmtId="1" showAll="0"/>
    <pivotField dataField="1" showAll="0"/>
    <pivotField dataField="1" showAll="0"/>
  </pivotFields>
  <rowFields count="1">
    <field x="1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2" hier="-1"/>
  </pageFields>
  <dataFields count="3">
    <dataField name="2024 Final " fld="3" subtotal="average" baseField="1" baseItem="3"/>
    <dataField name="2025 (Current) " fld="4" subtotal="average" baseField="1" baseItem="3"/>
    <dataField name="2025 (Proposed) " fld="5" subtotal="average" baseField="1" baseItem="3"/>
  </dataFields>
  <formats count="1">
    <format dxfId="0">
      <pivotArea outline="0" collapsedLevelsAreSubtotals="1" fieldPosition="0"/>
    </format>
  </formats>
  <chartFormats count="3">
    <chartFormat chart="0" format="3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6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E2D4FD5-8C95-4B8A-9AB4-5E4CB7AE7837}" name="PivotTable3" cacheId="26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98">
  <location ref="H34:K46" firstHeaderRow="0" firstDataRow="1" firstDataCol="1" rowPageCount="1" colPageCount="1"/>
  <pivotFields count="6">
    <pivotField axis="axisRow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 defaultSubtotal="0"/>
    <pivotField axis="axisPage" multipleItemSelectionAllowed="1" showAll="0" defaultSubtotal="0">
      <items count="2">
        <item x="1"/>
        <item x="0"/>
      </items>
    </pivotField>
    <pivotField dataField="1" numFmtId="1" showAll="0"/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2" hier="-1"/>
  </pageFields>
  <dataFields count="3">
    <dataField name="2024 Final " fld="3" subtotal="average" baseField="0" baseItem="1"/>
    <dataField name="2025 (Current) " fld="4" subtotal="average" baseField="0" baseItem="1"/>
    <dataField name="2025 (Proposed) " fld="5" subtotal="average" baseField="0" baseItem="1"/>
  </dataFields>
  <formats count="1">
    <format dxfId="1">
      <pivotArea outline="0" collapsedLevelsAreSubtotals="1" fieldPosition="0"/>
    </format>
  </formats>
  <chartFormats count="6">
    <chartFormat chart="70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3" format="3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0" format="4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3" format="3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0" format="4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63" format="36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16 by 9 PUBLIC PowerPoint Template">
  <a:themeElements>
    <a:clrScheme name="ERCOT Identity v.2">
      <a:dk1>
        <a:sysClr val="windowText" lastClr="000000"/>
      </a:dk1>
      <a:lt1>
        <a:srgbClr val="FFFFFF"/>
      </a:lt1>
      <a:dk2>
        <a:srgbClr val="5B6770"/>
      </a:dk2>
      <a:lt2>
        <a:srgbClr val="FFFFFF"/>
      </a:lt2>
      <a:accent1>
        <a:srgbClr val="00AEC7"/>
      </a:accent1>
      <a:accent2>
        <a:srgbClr val="5B6770"/>
      </a:accent2>
      <a:accent3>
        <a:srgbClr val="26D07C"/>
      </a:accent3>
      <a:accent4>
        <a:srgbClr val="003865"/>
      </a:accent4>
      <a:accent5>
        <a:srgbClr val="685BC7"/>
      </a:accent5>
      <a:accent6>
        <a:srgbClr val="890C58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16 by 9 PUBLIC PowerPoint Template" id="{DB8D3E4C-6FF4-496E-9BF1-8649E08A3392}" vid="{F8602A06-3FD0-4FC7-A0F8-00C8DEA19F60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6C6AC-D3BE-4D42-801E-03F05860AD37}">
  <dimension ref="A1:M26"/>
  <sheetViews>
    <sheetView zoomScaleNormal="100" workbookViewId="0">
      <selection sqref="A1:M1"/>
    </sheetView>
  </sheetViews>
  <sheetFormatPr defaultColWidth="9" defaultRowHeight="14.25" x14ac:dyDescent="0.2"/>
  <cols>
    <col min="1" max="16384" width="9" style="1"/>
  </cols>
  <sheetData>
    <row r="1" spans="1:13" ht="18" x14ac:dyDescent="0.2">
      <c r="A1" s="34" t="s">
        <v>45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ht="18" x14ac:dyDescent="0.2">
      <c r="A2" s="31" t="s">
        <v>0</v>
      </c>
      <c r="B2" s="33" t="s">
        <v>1</v>
      </c>
      <c r="C2" s="33" t="s">
        <v>2</v>
      </c>
      <c r="D2" s="33" t="s">
        <v>3</v>
      </c>
      <c r="E2" s="33" t="s">
        <v>4</v>
      </c>
      <c r="F2" s="33" t="s">
        <v>5</v>
      </c>
      <c r="G2" s="33" t="s">
        <v>6</v>
      </c>
      <c r="H2" s="33" t="s">
        <v>7</v>
      </c>
      <c r="I2" s="33" t="s">
        <v>8</v>
      </c>
      <c r="J2" s="33" t="s">
        <v>9</v>
      </c>
      <c r="K2" s="33" t="s">
        <v>41</v>
      </c>
      <c r="L2" s="33" t="s">
        <v>42</v>
      </c>
      <c r="M2" s="33" t="s">
        <v>43</v>
      </c>
    </row>
    <row r="3" spans="1:13" ht="18" x14ac:dyDescent="0.2">
      <c r="A3" s="32">
        <v>1</v>
      </c>
      <c r="B3" s="24">
        <v>213</v>
      </c>
      <c r="C3" s="24">
        <v>269</v>
      </c>
      <c r="D3" s="24">
        <v>275</v>
      </c>
      <c r="E3" s="24">
        <v>213</v>
      </c>
      <c r="F3" s="24">
        <v>181</v>
      </c>
      <c r="G3" s="24">
        <v>462</v>
      </c>
      <c r="H3" s="24">
        <v>145</v>
      </c>
      <c r="I3" s="24">
        <v>191</v>
      </c>
      <c r="J3" s="24">
        <v>175</v>
      </c>
      <c r="K3" s="24">
        <v>195</v>
      </c>
      <c r="L3" s="24">
        <v>163</v>
      </c>
      <c r="M3" s="24">
        <v>205</v>
      </c>
    </row>
    <row r="4" spans="1:13" ht="18" x14ac:dyDescent="0.2">
      <c r="A4" s="32">
        <v>2</v>
      </c>
      <c r="B4" s="24">
        <v>212</v>
      </c>
      <c r="C4" s="24">
        <v>288</v>
      </c>
      <c r="D4" s="24">
        <v>256</v>
      </c>
      <c r="E4" s="24">
        <v>239</v>
      </c>
      <c r="F4" s="24">
        <v>223</v>
      </c>
      <c r="G4" s="24">
        <v>229</v>
      </c>
      <c r="H4" s="24">
        <v>183</v>
      </c>
      <c r="I4" s="24">
        <v>134</v>
      </c>
      <c r="J4" s="24">
        <v>151</v>
      </c>
      <c r="K4" s="24">
        <v>179</v>
      </c>
      <c r="L4" s="24">
        <v>219</v>
      </c>
      <c r="M4" s="24">
        <v>282</v>
      </c>
    </row>
    <row r="5" spans="1:13" ht="18" x14ac:dyDescent="0.2">
      <c r="A5" s="32">
        <v>3</v>
      </c>
      <c r="B5" s="24">
        <v>259</v>
      </c>
      <c r="C5" s="24">
        <v>244</v>
      </c>
      <c r="D5" s="24">
        <v>230</v>
      </c>
      <c r="E5" s="24">
        <v>189</v>
      </c>
      <c r="F5" s="24">
        <v>250</v>
      </c>
      <c r="G5" s="24">
        <v>243</v>
      </c>
      <c r="H5" s="24">
        <v>168</v>
      </c>
      <c r="I5" s="24">
        <v>152</v>
      </c>
      <c r="J5" s="24">
        <v>220</v>
      </c>
      <c r="K5" s="24">
        <v>231</v>
      </c>
      <c r="L5" s="24">
        <v>224</v>
      </c>
      <c r="M5" s="24">
        <v>236</v>
      </c>
    </row>
    <row r="6" spans="1:13" ht="18" x14ac:dyDescent="0.2">
      <c r="A6" s="32">
        <v>4</v>
      </c>
      <c r="B6" s="24">
        <v>257</v>
      </c>
      <c r="C6" s="24">
        <v>267</v>
      </c>
      <c r="D6" s="24">
        <v>287</v>
      </c>
      <c r="E6" s="24">
        <v>283</v>
      </c>
      <c r="F6" s="24">
        <v>256</v>
      </c>
      <c r="G6" s="24">
        <v>240</v>
      </c>
      <c r="H6" s="24">
        <v>201</v>
      </c>
      <c r="I6" s="24">
        <v>210</v>
      </c>
      <c r="J6" s="24">
        <v>203</v>
      </c>
      <c r="K6" s="24">
        <v>239</v>
      </c>
      <c r="L6" s="24">
        <v>256</v>
      </c>
      <c r="M6" s="24">
        <v>276</v>
      </c>
    </row>
    <row r="7" spans="1:13" ht="18" x14ac:dyDescent="0.2">
      <c r="A7" s="32">
        <v>5</v>
      </c>
      <c r="B7" s="24">
        <v>352</v>
      </c>
      <c r="C7" s="24">
        <v>398</v>
      </c>
      <c r="D7" s="24">
        <v>320</v>
      </c>
      <c r="E7" s="24">
        <v>291</v>
      </c>
      <c r="F7" s="24">
        <v>301</v>
      </c>
      <c r="G7" s="24">
        <v>243</v>
      </c>
      <c r="H7" s="24">
        <v>226</v>
      </c>
      <c r="I7" s="24">
        <v>241</v>
      </c>
      <c r="J7" s="24">
        <v>274</v>
      </c>
      <c r="K7" s="24">
        <v>265</v>
      </c>
      <c r="L7" s="24">
        <v>328</v>
      </c>
      <c r="M7" s="24">
        <v>373</v>
      </c>
    </row>
    <row r="8" spans="1:13" ht="18" x14ac:dyDescent="0.2">
      <c r="A8" s="32">
        <v>6</v>
      </c>
      <c r="B8" s="24">
        <v>525</v>
      </c>
      <c r="C8" s="24">
        <v>520</v>
      </c>
      <c r="D8" s="24">
        <v>490</v>
      </c>
      <c r="E8" s="24">
        <v>419</v>
      </c>
      <c r="F8" s="24">
        <v>434</v>
      </c>
      <c r="G8" s="24">
        <v>335</v>
      </c>
      <c r="H8" s="24">
        <v>298</v>
      </c>
      <c r="I8" s="24">
        <v>339</v>
      </c>
      <c r="J8" s="24">
        <v>408</v>
      </c>
      <c r="K8" s="24">
        <v>403</v>
      </c>
      <c r="L8" s="24">
        <v>450</v>
      </c>
      <c r="M8" s="24">
        <v>513</v>
      </c>
    </row>
    <row r="9" spans="1:13" ht="18" x14ac:dyDescent="0.2">
      <c r="A9" s="32">
        <v>7</v>
      </c>
      <c r="B9" s="24">
        <v>652</v>
      </c>
      <c r="C9" s="24">
        <v>619</v>
      </c>
      <c r="D9" s="24">
        <v>608</v>
      </c>
      <c r="E9" s="24">
        <v>522</v>
      </c>
      <c r="F9" s="24">
        <v>477</v>
      </c>
      <c r="G9" s="24">
        <v>402</v>
      </c>
      <c r="H9" s="24">
        <v>356</v>
      </c>
      <c r="I9" s="24">
        <v>412</v>
      </c>
      <c r="J9" s="24">
        <v>451</v>
      </c>
      <c r="K9" s="24">
        <v>471</v>
      </c>
      <c r="L9" s="24">
        <v>608</v>
      </c>
      <c r="M9" s="24">
        <v>571</v>
      </c>
    </row>
    <row r="10" spans="1:13" ht="18" x14ac:dyDescent="0.2">
      <c r="A10" s="32">
        <v>8</v>
      </c>
      <c r="B10" s="24">
        <v>404</v>
      </c>
      <c r="C10" s="24">
        <v>401</v>
      </c>
      <c r="D10" s="24">
        <v>396</v>
      </c>
      <c r="E10" s="24">
        <v>307</v>
      </c>
      <c r="F10" s="24">
        <v>309</v>
      </c>
      <c r="G10" s="24">
        <v>224</v>
      </c>
      <c r="H10" s="24">
        <v>269</v>
      </c>
      <c r="I10" s="24">
        <v>270</v>
      </c>
      <c r="J10" s="24">
        <v>250</v>
      </c>
      <c r="K10" s="24">
        <v>304</v>
      </c>
      <c r="L10" s="24">
        <v>329</v>
      </c>
      <c r="M10" s="24">
        <v>446</v>
      </c>
    </row>
    <row r="11" spans="1:13" ht="18" x14ac:dyDescent="0.2">
      <c r="A11" s="32">
        <v>9</v>
      </c>
      <c r="B11" s="24">
        <v>299</v>
      </c>
      <c r="C11" s="24">
        <v>307</v>
      </c>
      <c r="D11" s="24">
        <v>352</v>
      </c>
      <c r="E11" s="24">
        <v>322</v>
      </c>
      <c r="F11" s="24">
        <v>387</v>
      </c>
      <c r="G11" s="24">
        <v>387</v>
      </c>
      <c r="H11" s="24">
        <v>368</v>
      </c>
      <c r="I11" s="24">
        <v>310</v>
      </c>
      <c r="J11" s="24">
        <v>290</v>
      </c>
      <c r="K11" s="24">
        <v>263</v>
      </c>
      <c r="L11" s="24">
        <v>393</v>
      </c>
      <c r="M11" s="24">
        <v>518</v>
      </c>
    </row>
    <row r="12" spans="1:13" ht="18" x14ac:dyDescent="0.2">
      <c r="A12" s="32">
        <v>10</v>
      </c>
      <c r="B12" s="24">
        <v>418</v>
      </c>
      <c r="C12" s="24">
        <v>445</v>
      </c>
      <c r="D12" s="24">
        <v>406</v>
      </c>
      <c r="E12" s="24">
        <v>473</v>
      </c>
      <c r="F12" s="24">
        <v>498</v>
      </c>
      <c r="G12" s="24">
        <v>587</v>
      </c>
      <c r="H12" s="24">
        <v>602</v>
      </c>
      <c r="I12" s="24">
        <v>524</v>
      </c>
      <c r="J12" s="24">
        <v>480</v>
      </c>
      <c r="K12" s="24">
        <v>403</v>
      </c>
      <c r="L12" s="24">
        <v>431</v>
      </c>
      <c r="M12" s="24">
        <v>449</v>
      </c>
    </row>
    <row r="13" spans="1:13" ht="18" x14ac:dyDescent="0.2">
      <c r="A13" s="32">
        <v>11</v>
      </c>
      <c r="B13" s="24">
        <v>410</v>
      </c>
      <c r="C13" s="24">
        <v>419</v>
      </c>
      <c r="D13" s="24">
        <v>461</v>
      </c>
      <c r="E13" s="24">
        <v>422</v>
      </c>
      <c r="F13" s="24">
        <v>588</v>
      </c>
      <c r="G13" s="24">
        <v>618</v>
      </c>
      <c r="H13" s="24">
        <v>678</v>
      </c>
      <c r="I13" s="24">
        <v>716</v>
      </c>
      <c r="J13" s="24">
        <v>683</v>
      </c>
      <c r="K13" s="24">
        <v>533</v>
      </c>
      <c r="L13" s="24">
        <v>397</v>
      </c>
      <c r="M13" s="24">
        <v>411</v>
      </c>
    </row>
    <row r="14" spans="1:13" ht="18" x14ac:dyDescent="0.2">
      <c r="A14" s="32">
        <v>12</v>
      </c>
      <c r="B14" s="24">
        <v>340</v>
      </c>
      <c r="C14" s="24">
        <v>399</v>
      </c>
      <c r="D14" s="24">
        <v>475</v>
      </c>
      <c r="E14" s="24">
        <v>443</v>
      </c>
      <c r="F14" s="24">
        <v>635</v>
      </c>
      <c r="G14" s="24">
        <v>651</v>
      </c>
      <c r="H14" s="24">
        <v>699</v>
      </c>
      <c r="I14" s="24">
        <v>730</v>
      </c>
      <c r="J14" s="24">
        <v>681</v>
      </c>
      <c r="K14" s="24">
        <v>558</v>
      </c>
      <c r="L14" s="24">
        <v>444</v>
      </c>
      <c r="M14" s="24">
        <v>424</v>
      </c>
    </row>
    <row r="15" spans="1:13" ht="18" x14ac:dyDescent="0.2">
      <c r="A15" s="32">
        <v>13</v>
      </c>
      <c r="B15" s="24">
        <v>396</v>
      </c>
      <c r="C15" s="24">
        <v>404</v>
      </c>
      <c r="D15" s="24">
        <v>454</v>
      </c>
      <c r="E15" s="24">
        <v>464</v>
      </c>
      <c r="F15" s="24">
        <v>572</v>
      </c>
      <c r="G15" s="24">
        <v>628</v>
      </c>
      <c r="H15" s="24">
        <v>623</v>
      </c>
      <c r="I15" s="24">
        <v>708</v>
      </c>
      <c r="J15" s="24">
        <v>695</v>
      </c>
      <c r="K15" s="24">
        <v>534</v>
      </c>
      <c r="L15" s="24">
        <v>433</v>
      </c>
      <c r="M15" s="24">
        <v>404</v>
      </c>
    </row>
    <row r="16" spans="1:13" ht="18" x14ac:dyDescent="0.2">
      <c r="A16" s="32">
        <v>14</v>
      </c>
      <c r="B16" s="24">
        <v>481</v>
      </c>
      <c r="C16" s="24">
        <v>503</v>
      </c>
      <c r="D16" s="24">
        <v>470</v>
      </c>
      <c r="E16" s="24">
        <v>519</v>
      </c>
      <c r="F16" s="24">
        <v>564</v>
      </c>
      <c r="G16" s="24">
        <v>592</v>
      </c>
      <c r="H16" s="24">
        <v>582</v>
      </c>
      <c r="I16" s="24">
        <v>619</v>
      </c>
      <c r="J16" s="24">
        <v>603</v>
      </c>
      <c r="K16" s="24">
        <v>498</v>
      </c>
      <c r="L16" s="24">
        <v>428</v>
      </c>
      <c r="M16" s="24">
        <v>458</v>
      </c>
    </row>
    <row r="17" spans="1:13" ht="18" x14ac:dyDescent="0.2">
      <c r="A17" s="32">
        <v>15</v>
      </c>
      <c r="B17" s="24">
        <v>374</v>
      </c>
      <c r="C17" s="24">
        <v>452</v>
      </c>
      <c r="D17" s="24">
        <v>506</v>
      </c>
      <c r="E17" s="24">
        <v>488</v>
      </c>
      <c r="F17" s="24">
        <v>513</v>
      </c>
      <c r="G17" s="24">
        <v>515</v>
      </c>
      <c r="H17" s="24">
        <v>525</v>
      </c>
      <c r="I17" s="24">
        <v>549</v>
      </c>
      <c r="J17" s="24">
        <v>547</v>
      </c>
      <c r="K17" s="24">
        <v>523</v>
      </c>
      <c r="L17" s="24">
        <v>484</v>
      </c>
      <c r="M17" s="24">
        <v>500</v>
      </c>
    </row>
    <row r="18" spans="1:13" ht="18" x14ac:dyDescent="0.2">
      <c r="A18" s="32">
        <v>16</v>
      </c>
      <c r="B18" s="24">
        <v>495</v>
      </c>
      <c r="C18" s="24">
        <v>538</v>
      </c>
      <c r="D18" s="24">
        <v>526</v>
      </c>
      <c r="E18" s="24">
        <v>551</v>
      </c>
      <c r="F18" s="24">
        <v>554</v>
      </c>
      <c r="G18" s="24">
        <v>523</v>
      </c>
      <c r="H18" s="24">
        <v>544</v>
      </c>
      <c r="I18" s="24">
        <v>526</v>
      </c>
      <c r="J18" s="24">
        <v>525</v>
      </c>
      <c r="K18" s="24">
        <v>515</v>
      </c>
      <c r="L18" s="24">
        <v>580</v>
      </c>
      <c r="M18" s="24">
        <v>647</v>
      </c>
    </row>
    <row r="19" spans="1:13" ht="18" x14ac:dyDescent="0.2">
      <c r="A19" s="32">
        <v>17</v>
      </c>
      <c r="B19" s="24">
        <v>835</v>
      </c>
      <c r="C19" s="24">
        <v>601</v>
      </c>
      <c r="D19" s="24">
        <v>553</v>
      </c>
      <c r="E19" s="24">
        <v>579</v>
      </c>
      <c r="F19" s="24">
        <v>573</v>
      </c>
      <c r="G19" s="24">
        <v>511</v>
      </c>
      <c r="H19" s="24">
        <v>496</v>
      </c>
      <c r="I19" s="24">
        <v>566</v>
      </c>
      <c r="J19" s="24">
        <v>484</v>
      </c>
      <c r="K19" s="24">
        <v>590</v>
      </c>
      <c r="L19" s="24">
        <v>917</v>
      </c>
      <c r="M19" s="24">
        <v>1110</v>
      </c>
    </row>
    <row r="20" spans="1:13" ht="18" x14ac:dyDescent="0.2">
      <c r="A20" s="32">
        <v>18</v>
      </c>
      <c r="B20" s="24">
        <v>882</v>
      </c>
      <c r="C20" s="24">
        <v>973</v>
      </c>
      <c r="D20" s="24">
        <v>748</v>
      </c>
      <c r="E20" s="24">
        <v>503</v>
      </c>
      <c r="F20" s="24">
        <v>531</v>
      </c>
      <c r="G20" s="24">
        <v>488</v>
      </c>
      <c r="H20" s="24">
        <v>449</v>
      </c>
      <c r="I20" s="24">
        <v>512</v>
      </c>
      <c r="J20" s="24">
        <v>518</v>
      </c>
      <c r="K20" s="24">
        <v>849</v>
      </c>
      <c r="L20" s="24">
        <v>837</v>
      </c>
      <c r="M20" s="24">
        <v>827</v>
      </c>
    </row>
    <row r="21" spans="1:13" ht="18" x14ac:dyDescent="0.2">
      <c r="A21" s="32">
        <v>19</v>
      </c>
      <c r="B21" s="24">
        <v>383</v>
      </c>
      <c r="C21" s="24">
        <v>684</v>
      </c>
      <c r="D21" s="24">
        <v>820</v>
      </c>
      <c r="E21" s="24">
        <v>748</v>
      </c>
      <c r="F21" s="24">
        <v>517</v>
      </c>
      <c r="G21" s="24">
        <v>574</v>
      </c>
      <c r="H21" s="24">
        <v>492</v>
      </c>
      <c r="I21" s="24">
        <v>585</v>
      </c>
      <c r="J21" s="24">
        <v>750</v>
      </c>
      <c r="K21" s="24">
        <v>884</v>
      </c>
      <c r="L21" s="24">
        <v>753</v>
      </c>
      <c r="M21" s="24">
        <v>236</v>
      </c>
    </row>
    <row r="22" spans="1:13" ht="18" x14ac:dyDescent="0.2">
      <c r="A22" s="32">
        <v>20</v>
      </c>
      <c r="B22" s="24">
        <v>237</v>
      </c>
      <c r="C22" s="24">
        <v>242</v>
      </c>
      <c r="D22" s="24">
        <v>719</v>
      </c>
      <c r="E22" s="24">
        <v>775</v>
      </c>
      <c r="F22" s="24">
        <v>590</v>
      </c>
      <c r="G22" s="24">
        <v>600</v>
      </c>
      <c r="H22" s="24">
        <v>652</v>
      </c>
      <c r="I22" s="24">
        <v>604</v>
      </c>
      <c r="J22" s="24">
        <v>435</v>
      </c>
      <c r="K22" s="24">
        <v>378</v>
      </c>
      <c r="L22" s="24">
        <v>212</v>
      </c>
      <c r="M22" s="24">
        <v>230</v>
      </c>
    </row>
    <row r="23" spans="1:13" ht="18" x14ac:dyDescent="0.2">
      <c r="A23" s="32">
        <v>21</v>
      </c>
      <c r="B23" s="24">
        <v>206</v>
      </c>
      <c r="C23" s="24">
        <v>228</v>
      </c>
      <c r="D23" s="24">
        <v>305</v>
      </c>
      <c r="E23" s="24">
        <v>388</v>
      </c>
      <c r="F23" s="24">
        <v>386</v>
      </c>
      <c r="G23" s="24">
        <v>380</v>
      </c>
      <c r="H23" s="24">
        <v>401</v>
      </c>
      <c r="I23" s="24">
        <v>369</v>
      </c>
      <c r="J23" s="24">
        <v>147</v>
      </c>
      <c r="K23" s="24">
        <v>176</v>
      </c>
      <c r="L23" s="24">
        <v>243</v>
      </c>
      <c r="M23" s="24">
        <v>218</v>
      </c>
    </row>
    <row r="24" spans="1:13" ht="18" x14ac:dyDescent="0.2">
      <c r="A24" s="32">
        <v>22</v>
      </c>
      <c r="B24" s="24">
        <v>209</v>
      </c>
      <c r="C24" s="24">
        <v>221</v>
      </c>
      <c r="D24" s="24">
        <v>262</v>
      </c>
      <c r="E24" s="24">
        <v>275</v>
      </c>
      <c r="F24" s="24">
        <v>269</v>
      </c>
      <c r="G24" s="24">
        <v>239</v>
      </c>
      <c r="H24" s="24">
        <v>103</v>
      </c>
      <c r="I24" s="24">
        <v>125</v>
      </c>
      <c r="J24" s="24">
        <v>191</v>
      </c>
      <c r="K24" s="24">
        <v>212</v>
      </c>
      <c r="L24" s="24">
        <v>268</v>
      </c>
      <c r="M24" s="24">
        <v>236</v>
      </c>
    </row>
    <row r="25" spans="1:13" ht="18" x14ac:dyDescent="0.2">
      <c r="A25" s="32">
        <v>23</v>
      </c>
      <c r="B25" s="24">
        <v>203</v>
      </c>
      <c r="C25" s="24">
        <v>203</v>
      </c>
      <c r="D25" s="24">
        <v>257</v>
      </c>
      <c r="E25" s="24">
        <v>196</v>
      </c>
      <c r="F25" s="24">
        <v>204</v>
      </c>
      <c r="G25" s="24">
        <v>217</v>
      </c>
      <c r="H25" s="24">
        <v>167</v>
      </c>
      <c r="I25" s="24">
        <v>104</v>
      </c>
      <c r="J25" s="24">
        <v>135</v>
      </c>
      <c r="K25" s="24">
        <v>167</v>
      </c>
      <c r="L25" s="24">
        <v>176</v>
      </c>
      <c r="M25" s="24">
        <v>186</v>
      </c>
    </row>
    <row r="26" spans="1:13" ht="18" x14ac:dyDescent="0.2">
      <c r="A26" s="32">
        <v>24</v>
      </c>
      <c r="B26" s="24">
        <v>192</v>
      </c>
      <c r="C26" s="24">
        <v>190</v>
      </c>
      <c r="D26" s="24">
        <v>192</v>
      </c>
      <c r="E26" s="24">
        <v>184</v>
      </c>
      <c r="F26" s="24">
        <v>189</v>
      </c>
      <c r="G26" s="24">
        <v>134</v>
      </c>
      <c r="H26" s="24">
        <v>55</v>
      </c>
      <c r="I26" s="24">
        <v>124</v>
      </c>
      <c r="J26" s="24">
        <v>135</v>
      </c>
      <c r="K26" s="24">
        <v>163</v>
      </c>
      <c r="L26" s="24">
        <v>284</v>
      </c>
      <c r="M26" s="24">
        <v>265</v>
      </c>
    </row>
  </sheetData>
  <mergeCells count="1">
    <mergeCell ref="A1:M1"/>
  </mergeCells>
  <conditionalFormatting sqref="B3:M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347AC-3F39-4AC9-8C17-0356BA239BFF}">
  <dimension ref="A1:M26"/>
  <sheetViews>
    <sheetView zoomScale="90" zoomScaleNormal="90" workbookViewId="0">
      <selection sqref="A1:M1"/>
    </sheetView>
  </sheetViews>
  <sheetFormatPr defaultColWidth="9" defaultRowHeight="14.25" x14ac:dyDescent="0.2"/>
  <cols>
    <col min="1" max="16384" width="9" style="1"/>
  </cols>
  <sheetData>
    <row r="1" spans="1:13" ht="18" x14ac:dyDescent="0.2">
      <c r="A1" s="34" t="s">
        <v>44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ht="18" x14ac:dyDescent="0.2">
      <c r="A2" s="31" t="s">
        <v>0</v>
      </c>
      <c r="B2" s="33" t="s">
        <v>1</v>
      </c>
      <c r="C2" s="33" t="s">
        <v>2</v>
      </c>
      <c r="D2" s="33" t="s">
        <v>3</v>
      </c>
      <c r="E2" s="33" t="s">
        <v>4</v>
      </c>
      <c r="F2" s="33" t="s">
        <v>5</v>
      </c>
      <c r="G2" s="33" t="s">
        <v>6</v>
      </c>
      <c r="H2" s="33" t="s">
        <v>7</v>
      </c>
      <c r="I2" s="33" t="s">
        <v>8</v>
      </c>
      <c r="J2" s="33" t="s">
        <v>9</v>
      </c>
      <c r="K2" s="33" t="s">
        <v>41</v>
      </c>
      <c r="L2" s="33" t="s">
        <v>42</v>
      </c>
      <c r="M2" s="33" t="s">
        <v>43</v>
      </c>
    </row>
    <row r="3" spans="1:13" ht="18" x14ac:dyDescent="0.2">
      <c r="A3" s="32">
        <v>1</v>
      </c>
      <c r="B3" s="24">
        <v>286</v>
      </c>
      <c r="C3" s="24">
        <v>311</v>
      </c>
      <c r="D3" s="24">
        <v>369</v>
      </c>
      <c r="E3" s="24">
        <v>384</v>
      </c>
      <c r="F3" s="24">
        <v>478</v>
      </c>
      <c r="G3" s="24">
        <v>491</v>
      </c>
      <c r="H3" s="24">
        <v>470</v>
      </c>
      <c r="I3" s="24">
        <v>473</v>
      </c>
      <c r="J3" s="24">
        <v>421</v>
      </c>
      <c r="K3" s="24">
        <v>376</v>
      </c>
      <c r="L3" s="24">
        <v>306</v>
      </c>
      <c r="M3" s="24">
        <v>292</v>
      </c>
    </row>
    <row r="4" spans="1:13" ht="18" x14ac:dyDescent="0.2">
      <c r="A4" s="32">
        <v>2</v>
      </c>
      <c r="B4" s="24">
        <v>252</v>
      </c>
      <c r="C4" s="24">
        <v>257</v>
      </c>
      <c r="D4" s="24">
        <v>326</v>
      </c>
      <c r="E4" s="24">
        <v>301</v>
      </c>
      <c r="F4" s="24">
        <v>360</v>
      </c>
      <c r="G4" s="24">
        <v>385</v>
      </c>
      <c r="H4" s="24">
        <v>384</v>
      </c>
      <c r="I4" s="24">
        <v>348</v>
      </c>
      <c r="J4" s="24">
        <v>329</v>
      </c>
      <c r="K4" s="24">
        <v>321</v>
      </c>
      <c r="L4" s="24">
        <v>241</v>
      </c>
      <c r="M4" s="24">
        <v>253</v>
      </c>
    </row>
    <row r="5" spans="1:13" ht="18" x14ac:dyDescent="0.2">
      <c r="A5" s="32">
        <v>3</v>
      </c>
      <c r="B5" s="24">
        <v>222</v>
      </c>
      <c r="C5" s="24">
        <v>250</v>
      </c>
      <c r="D5" s="24">
        <v>253</v>
      </c>
      <c r="E5" s="24">
        <v>248</v>
      </c>
      <c r="F5" s="24">
        <v>267</v>
      </c>
      <c r="G5" s="24">
        <v>309</v>
      </c>
      <c r="H5" s="24">
        <v>310</v>
      </c>
      <c r="I5" s="24">
        <v>323</v>
      </c>
      <c r="J5" s="24">
        <v>292</v>
      </c>
      <c r="K5" s="24">
        <v>250</v>
      </c>
      <c r="L5" s="24">
        <v>234</v>
      </c>
      <c r="M5" s="24">
        <v>326</v>
      </c>
    </row>
    <row r="6" spans="1:13" ht="18" x14ac:dyDescent="0.2">
      <c r="A6" s="32">
        <v>4</v>
      </c>
      <c r="B6" s="24">
        <v>236</v>
      </c>
      <c r="C6" s="24">
        <v>241</v>
      </c>
      <c r="D6" s="24">
        <v>256</v>
      </c>
      <c r="E6" s="24">
        <v>237</v>
      </c>
      <c r="F6" s="24">
        <v>238</v>
      </c>
      <c r="G6" s="24">
        <v>261</v>
      </c>
      <c r="H6" s="24">
        <v>266</v>
      </c>
      <c r="I6" s="24">
        <v>290</v>
      </c>
      <c r="J6" s="24">
        <v>226</v>
      </c>
      <c r="K6" s="24">
        <v>205</v>
      </c>
      <c r="L6" s="24">
        <v>196</v>
      </c>
      <c r="M6" s="24">
        <v>251</v>
      </c>
    </row>
    <row r="7" spans="1:13" ht="18" x14ac:dyDescent="0.2">
      <c r="A7" s="32">
        <v>5</v>
      </c>
      <c r="B7" s="24">
        <v>239</v>
      </c>
      <c r="C7" s="24">
        <v>271</v>
      </c>
      <c r="D7" s="24">
        <v>237</v>
      </c>
      <c r="E7" s="24">
        <v>193</v>
      </c>
      <c r="F7" s="24">
        <v>222</v>
      </c>
      <c r="G7" s="24">
        <v>236</v>
      </c>
      <c r="H7" s="24">
        <v>239</v>
      </c>
      <c r="I7" s="24">
        <v>212</v>
      </c>
      <c r="J7" s="24">
        <v>210</v>
      </c>
      <c r="K7" s="24">
        <v>205</v>
      </c>
      <c r="L7" s="24">
        <v>254</v>
      </c>
      <c r="M7" s="24">
        <v>262</v>
      </c>
    </row>
    <row r="8" spans="1:13" ht="18" x14ac:dyDescent="0.2">
      <c r="A8" s="32">
        <v>6</v>
      </c>
      <c r="B8" s="24">
        <v>280</v>
      </c>
      <c r="C8" s="24">
        <v>319</v>
      </c>
      <c r="D8" s="24">
        <v>277</v>
      </c>
      <c r="E8" s="24">
        <v>230</v>
      </c>
      <c r="F8" s="24">
        <v>274</v>
      </c>
      <c r="G8" s="24">
        <v>212</v>
      </c>
      <c r="H8" s="24">
        <v>194</v>
      </c>
      <c r="I8" s="24">
        <v>185</v>
      </c>
      <c r="J8" s="24">
        <v>192</v>
      </c>
      <c r="K8" s="24">
        <v>239</v>
      </c>
      <c r="L8" s="24">
        <v>215</v>
      </c>
      <c r="M8" s="24">
        <v>277</v>
      </c>
    </row>
    <row r="9" spans="1:13" ht="18" x14ac:dyDescent="0.2">
      <c r="A9" s="32">
        <v>7</v>
      </c>
      <c r="B9" s="24">
        <v>234</v>
      </c>
      <c r="C9" s="24">
        <v>269</v>
      </c>
      <c r="D9" s="24">
        <v>236</v>
      </c>
      <c r="E9" s="24">
        <v>211</v>
      </c>
      <c r="F9" s="24">
        <v>232</v>
      </c>
      <c r="G9" s="24">
        <v>274</v>
      </c>
      <c r="H9" s="24">
        <v>233</v>
      </c>
      <c r="I9" s="24">
        <v>224</v>
      </c>
      <c r="J9" s="24">
        <v>201</v>
      </c>
      <c r="K9" s="24">
        <v>187</v>
      </c>
      <c r="L9" s="24">
        <v>213</v>
      </c>
      <c r="M9" s="24">
        <v>378</v>
      </c>
    </row>
    <row r="10" spans="1:13" ht="18" x14ac:dyDescent="0.2">
      <c r="A10" s="32">
        <v>8</v>
      </c>
      <c r="B10" s="24">
        <v>312</v>
      </c>
      <c r="C10" s="24">
        <v>603</v>
      </c>
      <c r="D10" s="24">
        <v>662</v>
      </c>
      <c r="E10" s="24">
        <v>506</v>
      </c>
      <c r="F10" s="24">
        <v>496</v>
      </c>
      <c r="G10" s="24">
        <v>474</v>
      </c>
      <c r="H10" s="24">
        <v>467</v>
      </c>
      <c r="I10" s="24">
        <v>466</v>
      </c>
      <c r="J10" s="24">
        <v>388</v>
      </c>
      <c r="K10" s="24">
        <v>281</v>
      </c>
      <c r="L10" s="24">
        <v>612</v>
      </c>
      <c r="M10" s="24">
        <v>537</v>
      </c>
    </row>
    <row r="11" spans="1:13" ht="18" x14ac:dyDescent="0.2">
      <c r="A11" s="32">
        <v>9</v>
      </c>
      <c r="B11" s="24">
        <v>825</v>
      </c>
      <c r="C11" s="24">
        <v>918</v>
      </c>
      <c r="D11" s="24">
        <v>768</v>
      </c>
      <c r="E11" s="24">
        <v>626</v>
      </c>
      <c r="F11" s="24">
        <v>618</v>
      </c>
      <c r="G11" s="24">
        <v>490</v>
      </c>
      <c r="H11" s="24">
        <v>461</v>
      </c>
      <c r="I11" s="24">
        <v>493</v>
      </c>
      <c r="J11" s="24">
        <v>629</v>
      </c>
      <c r="K11" s="24">
        <v>892</v>
      </c>
      <c r="L11" s="24">
        <v>881</v>
      </c>
      <c r="M11" s="24">
        <v>1020</v>
      </c>
    </row>
    <row r="12" spans="1:13" ht="18" x14ac:dyDescent="0.2">
      <c r="A12" s="32">
        <v>10</v>
      </c>
      <c r="B12" s="24">
        <v>571</v>
      </c>
      <c r="C12" s="24">
        <v>593</v>
      </c>
      <c r="D12" s="24">
        <v>560</v>
      </c>
      <c r="E12" s="24">
        <v>540</v>
      </c>
      <c r="F12" s="24">
        <v>454</v>
      </c>
      <c r="G12" s="24">
        <v>420</v>
      </c>
      <c r="H12" s="24">
        <v>384</v>
      </c>
      <c r="I12" s="24">
        <v>320</v>
      </c>
      <c r="J12" s="24">
        <v>447</v>
      </c>
      <c r="K12" s="24">
        <v>545</v>
      </c>
      <c r="L12" s="24">
        <v>663</v>
      </c>
      <c r="M12" s="24">
        <v>654</v>
      </c>
    </row>
    <row r="13" spans="1:13" ht="18" x14ac:dyDescent="0.2">
      <c r="A13" s="32">
        <v>11</v>
      </c>
      <c r="B13" s="24">
        <v>447</v>
      </c>
      <c r="C13" s="24">
        <v>492</v>
      </c>
      <c r="D13" s="24">
        <v>500</v>
      </c>
      <c r="E13" s="24">
        <v>465</v>
      </c>
      <c r="F13" s="24">
        <v>474</v>
      </c>
      <c r="G13" s="24">
        <v>303</v>
      </c>
      <c r="H13" s="24">
        <v>182</v>
      </c>
      <c r="I13" s="24">
        <v>330</v>
      </c>
      <c r="J13" s="24">
        <v>364</v>
      </c>
      <c r="K13" s="24">
        <v>493</v>
      </c>
      <c r="L13" s="24">
        <v>473</v>
      </c>
      <c r="M13" s="24">
        <v>495</v>
      </c>
    </row>
    <row r="14" spans="1:13" ht="18" x14ac:dyDescent="0.2">
      <c r="A14" s="32">
        <v>12</v>
      </c>
      <c r="B14" s="24">
        <v>395</v>
      </c>
      <c r="C14" s="24">
        <v>466</v>
      </c>
      <c r="D14" s="24">
        <v>481</v>
      </c>
      <c r="E14" s="24">
        <v>443</v>
      </c>
      <c r="F14" s="24">
        <v>425</v>
      </c>
      <c r="G14" s="24">
        <v>318</v>
      </c>
      <c r="H14" s="24">
        <v>255</v>
      </c>
      <c r="I14" s="24">
        <v>237</v>
      </c>
      <c r="J14" s="24">
        <v>311</v>
      </c>
      <c r="K14" s="24">
        <v>465</v>
      </c>
      <c r="L14" s="24">
        <v>445</v>
      </c>
      <c r="M14" s="24">
        <v>413</v>
      </c>
    </row>
    <row r="15" spans="1:13" ht="18" x14ac:dyDescent="0.2">
      <c r="A15" s="32">
        <v>13</v>
      </c>
      <c r="B15" s="24">
        <v>369</v>
      </c>
      <c r="C15" s="24">
        <v>515</v>
      </c>
      <c r="D15" s="24">
        <v>508</v>
      </c>
      <c r="E15" s="24">
        <v>426</v>
      </c>
      <c r="F15" s="24">
        <v>445</v>
      </c>
      <c r="G15" s="24">
        <v>290</v>
      </c>
      <c r="H15" s="24">
        <v>190</v>
      </c>
      <c r="I15" s="24">
        <v>279</v>
      </c>
      <c r="J15" s="24">
        <v>289</v>
      </c>
      <c r="K15" s="24">
        <v>650</v>
      </c>
      <c r="L15" s="24">
        <v>439</v>
      </c>
      <c r="M15" s="24">
        <v>410</v>
      </c>
    </row>
    <row r="16" spans="1:13" ht="18" x14ac:dyDescent="0.2">
      <c r="A16" s="32">
        <v>14</v>
      </c>
      <c r="B16" s="24">
        <v>367</v>
      </c>
      <c r="C16" s="24">
        <v>476</v>
      </c>
      <c r="D16" s="24">
        <v>516</v>
      </c>
      <c r="E16" s="24">
        <v>397</v>
      </c>
      <c r="F16" s="24">
        <v>413</v>
      </c>
      <c r="G16" s="24">
        <v>314</v>
      </c>
      <c r="H16" s="24">
        <v>269</v>
      </c>
      <c r="I16" s="24">
        <v>313</v>
      </c>
      <c r="J16" s="24">
        <v>301</v>
      </c>
      <c r="K16" s="24">
        <v>429</v>
      </c>
      <c r="L16" s="24">
        <v>435</v>
      </c>
      <c r="M16" s="24">
        <v>445</v>
      </c>
    </row>
    <row r="17" spans="1:13" ht="18" x14ac:dyDescent="0.2">
      <c r="A17" s="32">
        <v>15</v>
      </c>
      <c r="B17" s="24">
        <v>393</v>
      </c>
      <c r="C17" s="24">
        <v>440</v>
      </c>
      <c r="D17" s="24">
        <v>471</v>
      </c>
      <c r="E17" s="24">
        <v>449</v>
      </c>
      <c r="F17" s="24">
        <v>396</v>
      </c>
      <c r="G17" s="24">
        <v>321</v>
      </c>
      <c r="H17" s="24">
        <v>322</v>
      </c>
      <c r="I17" s="24">
        <v>344</v>
      </c>
      <c r="J17" s="24">
        <v>375</v>
      </c>
      <c r="K17" s="24">
        <v>465</v>
      </c>
      <c r="L17" s="24">
        <v>446</v>
      </c>
      <c r="M17" s="24">
        <v>448</v>
      </c>
    </row>
    <row r="18" spans="1:13" ht="18" x14ac:dyDescent="0.2">
      <c r="A18" s="32">
        <v>16</v>
      </c>
      <c r="B18" s="24">
        <v>386</v>
      </c>
      <c r="C18" s="24">
        <v>460</v>
      </c>
      <c r="D18" s="24">
        <v>476</v>
      </c>
      <c r="E18" s="24">
        <v>487</v>
      </c>
      <c r="F18" s="24">
        <v>412</v>
      </c>
      <c r="G18" s="24">
        <v>390</v>
      </c>
      <c r="H18" s="24">
        <v>390</v>
      </c>
      <c r="I18" s="24">
        <v>329</v>
      </c>
      <c r="J18" s="24">
        <v>392</v>
      </c>
      <c r="K18" s="24">
        <v>472</v>
      </c>
      <c r="L18" s="24">
        <v>423</v>
      </c>
      <c r="M18" s="24">
        <v>424</v>
      </c>
    </row>
    <row r="19" spans="1:13" ht="18" x14ac:dyDescent="0.2">
      <c r="A19" s="32">
        <v>17</v>
      </c>
      <c r="B19" s="24">
        <v>330</v>
      </c>
      <c r="C19" s="24">
        <v>449</v>
      </c>
      <c r="D19" s="24">
        <v>497</v>
      </c>
      <c r="E19" s="24">
        <v>458</v>
      </c>
      <c r="F19" s="24">
        <v>437</v>
      </c>
      <c r="G19" s="24">
        <v>457</v>
      </c>
      <c r="H19" s="24">
        <v>405</v>
      </c>
      <c r="I19" s="24">
        <v>428</v>
      </c>
      <c r="J19" s="24">
        <v>417</v>
      </c>
      <c r="K19" s="24">
        <v>537</v>
      </c>
      <c r="L19" s="24">
        <v>285</v>
      </c>
      <c r="M19" s="24">
        <v>288</v>
      </c>
    </row>
    <row r="20" spans="1:13" ht="18" x14ac:dyDescent="0.2">
      <c r="A20" s="32">
        <v>18</v>
      </c>
      <c r="B20" s="24">
        <v>225</v>
      </c>
      <c r="C20" s="24">
        <v>339</v>
      </c>
      <c r="D20" s="24">
        <v>514</v>
      </c>
      <c r="E20" s="24">
        <v>502</v>
      </c>
      <c r="F20" s="24">
        <v>495</v>
      </c>
      <c r="G20" s="24">
        <v>468</v>
      </c>
      <c r="H20" s="24">
        <v>453</v>
      </c>
      <c r="I20" s="24">
        <v>457</v>
      </c>
      <c r="J20" s="24">
        <v>452</v>
      </c>
      <c r="K20" s="24">
        <v>461</v>
      </c>
      <c r="L20" s="24">
        <v>285</v>
      </c>
      <c r="M20" s="24">
        <v>197</v>
      </c>
    </row>
    <row r="21" spans="1:13" ht="18" x14ac:dyDescent="0.2">
      <c r="A21" s="32">
        <v>19</v>
      </c>
      <c r="B21" s="24">
        <v>271</v>
      </c>
      <c r="C21" s="24">
        <v>295</v>
      </c>
      <c r="D21" s="24">
        <v>400</v>
      </c>
      <c r="E21" s="24">
        <v>433</v>
      </c>
      <c r="F21" s="24">
        <v>470</v>
      </c>
      <c r="G21" s="24">
        <v>427</v>
      </c>
      <c r="H21" s="24">
        <v>416</v>
      </c>
      <c r="I21" s="24">
        <v>468</v>
      </c>
      <c r="J21" s="24">
        <v>326</v>
      </c>
      <c r="K21" s="24">
        <v>379</v>
      </c>
      <c r="L21" s="24">
        <v>296</v>
      </c>
      <c r="M21" s="24">
        <v>296</v>
      </c>
    </row>
    <row r="22" spans="1:13" ht="18" x14ac:dyDescent="0.2">
      <c r="A22" s="32">
        <v>20</v>
      </c>
      <c r="B22" s="24">
        <v>262</v>
      </c>
      <c r="C22" s="24">
        <v>319</v>
      </c>
      <c r="D22" s="24">
        <v>404</v>
      </c>
      <c r="E22" s="24">
        <v>254</v>
      </c>
      <c r="F22" s="24">
        <v>330</v>
      </c>
      <c r="G22" s="24">
        <v>348</v>
      </c>
      <c r="H22" s="24">
        <v>265</v>
      </c>
      <c r="I22" s="24">
        <v>315</v>
      </c>
      <c r="J22" s="24">
        <v>356</v>
      </c>
      <c r="K22" s="24">
        <v>403</v>
      </c>
      <c r="L22" s="24">
        <v>323</v>
      </c>
      <c r="M22" s="24">
        <v>291</v>
      </c>
    </row>
    <row r="23" spans="1:13" ht="18" x14ac:dyDescent="0.2">
      <c r="A23" s="32">
        <v>21</v>
      </c>
      <c r="B23" s="24">
        <v>282</v>
      </c>
      <c r="C23" s="24">
        <v>312</v>
      </c>
      <c r="D23" s="24">
        <v>374</v>
      </c>
      <c r="E23" s="24">
        <v>386</v>
      </c>
      <c r="F23" s="24">
        <v>373</v>
      </c>
      <c r="G23" s="24">
        <v>445</v>
      </c>
      <c r="H23" s="24">
        <v>404</v>
      </c>
      <c r="I23" s="24">
        <v>406</v>
      </c>
      <c r="J23" s="24">
        <v>518</v>
      </c>
      <c r="K23" s="24">
        <v>406</v>
      </c>
      <c r="L23" s="24">
        <v>306</v>
      </c>
      <c r="M23" s="24">
        <v>261</v>
      </c>
    </row>
    <row r="24" spans="1:13" ht="18" x14ac:dyDescent="0.2">
      <c r="A24" s="32">
        <v>22</v>
      </c>
      <c r="B24" s="24">
        <v>312</v>
      </c>
      <c r="C24" s="24">
        <v>315</v>
      </c>
      <c r="D24" s="24">
        <v>382</v>
      </c>
      <c r="E24" s="24">
        <v>444</v>
      </c>
      <c r="F24" s="24">
        <v>521</v>
      </c>
      <c r="G24" s="24">
        <v>548</v>
      </c>
      <c r="H24" s="24">
        <v>555</v>
      </c>
      <c r="I24" s="24">
        <v>567</v>
      </c>
      <c r="J24" s="24">
        <v>551</v>
      </c>
      <c r="K24" s="24">
        <v>428</v>
      </c>
      <c r="L24" s="24">
        <v>358</v>
      </c>
      <c r="M24" s="24">
        <v>325</v>
      </c>
    </row>
    <row r="25" spans="1:13" ht="18" x14ac:dyDescent="0.2">
      <c r="A25" s="32">
        <v>23</v>
      </c>
      <c r="B25" s="24">
        <v>381</v>
      </c>
      <c r="C25" s="24">
        <v>381</v>
      </c>
      <c r="D25" s="24">
        <v>425</v>
      </c>
      <c r="E25" s="24">
        <v>490</v>
      </c>
      <c r="F25" s="24">
        <v>546</v>
      </c>
      <c r="G25" s="24">
        <v>590</v>
      </c>
      <c r="H25" s="24">
        <v>586</v>
      </c>
      <c r="I25" s="24">
        <v>665</v>
      </c>
      <c r="J25" s="24">
        <v>569</v>
      </c>
      <c r="K25" s="24">
        <v>454</v>
      </c>
      <c r="L25" s="24">
        <v>362</v>
      </c>
      <c r="M25" s="24">
        <v>418</v>
      </c>
    </row>
    <row r="26" spans="1:13" ht="18" x14ac:dyDescent="0.2">
      <c r="A26" s="32">
        <v>24</v>
      </c>
      <c r="B26" s="24">
        <v>330</v>
      </c>
      <c r="C26" s="24">
        <v>390</v>
      </c>
      <c r="D26" s="24">
        <v>421</v>
      </c>
      <c r="E26" s="24">
        <v>472</v>
      </c>
      <c r="F26" s="24">
        <v>554</v>
      </c>
      <c r="G26" s="24">
        <v>534</v>
      </c>
      <c r="H26" s="24">
        <v>554</v>
      </c>
      <c r="I26" s="24">
        <v>534</v>
      </c>
      <c r="J26" s="24">
        <v>480</v>
      </c>
      <c r="K26" s="24">
        <v>434</v>
      </c>
      <c r="L26" s="24">
        <v>360</v>
      </c>
      <c r="M26" s="24">
        <v>356</v>
      </c>
    </row>
  </sheetData>
  <mergeCells count="1">
    <mergeCell ref="A1:M1"/>
  </mergeCells>
  <conditionalFormatting sqref="B3:M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66A30-9213-4F69-8271-63AD37ED6BF3}">
  <sheetPr codeName="Sheet4"/>
  <dimension ref="B1:BD32"/>
  <sheetViews>
    <sheetView topLeftCell="A2" zoomScale="80" zoomScaleNormal="80" workbookViewId="0">
      <selection activeCell="Q39" sqref="Q39"/>
    </sheetView>
  </sheetViews>
  <sheetFormatPr defaultColWidth="9.25" defaultRowHeight="14.25" x14ac:dyDescent="0.2"/>
  <cols>
    <col min="1" max="1" width="9.25" style="1"/>
    <col min="2" max="2" width="2.25" style="9" customWidth="1"/>
    <col min="3" max="3" width="8.375" style="9" customWidth="1"/>
    <col min="4" max="27" width="5.25" style="9" customWidth="1"/>
    <col min="28" max="16384" width="9.25" style="1"/>
  </cols>
  <sheetData>
    <row r="1" spans="3:56" ht="15" hidden="1" thickBot="1" x14ac:dyDescent="0.25"/>
    <row r="2" spans="3:56" ht="52.9" customHeight="1" thickBot="1" x14ac:dyDescent="0.3">
      <c r="C2" s="35" t="s">
        <v>30</v>
      </c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7"/>
    </row>
    <row r="3" spans="3:56" x14ac:dyDescent="0.2">
      <c r="C3" s="38" t="s">
        <v>13</v>
      </c>
      <c r="D3" s="40" t="s">
        <v>29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2"/>
    </row>
    <row r="4" spans="3:56" ht="15" thickBot="1" x14ac:dyDescent="0.25">
      <c r="C4" s="39"/>
      <c r="D4" s="10">
        <v>1</v>
      </c>
      <c r="E4" s="11">
        <v>2</v>
      </c>
      <c r="F4" s="11">
        <v>3</v>
      </c>
      <c r="G4" s="11">
        <v>4</v>
      </c>
      <c r="H4" s="11">
        <v>5</v>
      </c>
      <c r="I4" s="11">
        <v>6</v>
      </c>
      <c r="J4" s="11">
        <v>7</v>
      </c>
      <c r="K4" s="11">
        <v>8</v>
      </c>
      <c r="L4" s="11">
        <v>9</v>
      </c>
      <c r="M4" s="11">
        <v>10</v>
      </c>
      <c r="N4" s="11">
        <v>11</v>
      </c>
      <c r="O4" s="11">
        <v>12</v>
      </c>
      <c r="P4" s="11">
        <v>13</v>
      </c>
      <c r="Q4" s="11">
        <v>14</v>
      </c>
      <c r="R4" s="11">
        <v>15</v>
      </c>
      <c r="S4" s="11">
        <v>16</v>
      </c>
      <c r="T4" s="11">
        <v>17</v>
      </c>
      <c r="U4" s="11">
        <v>18</v>
      </c>
      <c r="V4" s="11">
        <v>19</v>
      </c>
      <c r="W4" s="11">
        <v>20</v>
      </c>
      <c r="X4" s="11">
        <v>21</v>
      </c>
      <c r="Y4" s="11">
        <v>22</v>
      </c>
      <c r="Z4" s="11">
        <v>23</v>
      </c>
      <c r="AA4" s="12">
        <v>24</v>
      </c>
    </row>
    <row r="5" spans="3:56" x14ac:dyDescent="0.2">
      <c r="C5" s="13" t="s">
        <v>18</v>
      </c>
      <c r="D5" s="8">
        <v>1.34840668254177</v>
      </c>
      <c r="E5" s="8">
        <v>0.69453589090802703</v>
      </c>
      <c r="F5" s="8">
        <v>1.2837368865771199</v>
      </c>
      <c r="G5" s="8">
        <v>1.06176488474088</v>
      </c>
      <c r="H5" s="8">
        <v>2.0793211197436601</v>
      </c>
      <c r="I5" s="8">
        <v>1.33340374711029</v>
      </c>
      <c r="J5" s="8">
        <v>1.16234170617154</v>
      </c>
      <c r="K5" s="8">
        <v>1.25104477584643</v>
      </c>
      <c r="L5" s="8">
        <v>4.0737113364352</v>
      </c>
      <c r="M5" s="8">
        <v>3.7983717499926799</v>
      </c>
      <c r="N5" s="8">
        <v>0.95411525089251803</v>
      </c>
      <c r="O5" s="8">
        <v>0.85268111886577103</v>
      </c>
      <c r="P5" s="8">
        <v>1.52695590268633</v>
      </c>
      <c r="Q5" s="8">
        <v>1.93629313529687</v>
      </c>
      <c r="R5" s="8">
        <v>1.11214617077078</v>
      </c>
      <c r="S5" s="8">
        <v>1.3876357865676101</v>
      </c>
      <c r="T5" s="8">
        <v>2.3652270592829101</v>
      </c>
      <c r="U5" s="8">
        <v>1.8213992269115999</v>
      </c>
      <c r="V5" s="8">
        <v>-0.52985366965513703</v>
      </c>
      <c r="W5" s="8">
        <v>-0.686362863225353</v>
      </c>
      <c r="X5" s="8">
        <v>-0.31983400637930498</v>
      </c>
      <c r="Y5" s="8">
        <v>-3.6149930134901798E-3</v>
      </c>
      <c r="Z5" s="8">
        <v>4.0465060135194499E-2</v>
      </c>
      <c r="AA5" s="8">
        <v>4.8009393380739201E-2</v>
      </c>
      <c r="AB5" s="8"/>
      <c r="BD5" s="8" t="e">
        <f>AVERAGE('2024 Solar Adj Table'!#REF!)</f>
        <v>#REF!</v>
      </c>
    </row>
    <row r="6" spans="3:56" x14ac:dyDescent="0.2">
      <c r="C6" s="13" t="s">
        <v>19</v>
      </c>
      <c r="D6" s="8">
        <v>0.73803963034271003</v>
      </c>
      <c r="E6" s="8">
        <v>0.83888536093853405</v>
      </c>
      <c r="F6" s="8">
        <v>1.3877681466980201</v>
      </c>
      <c r="G6" s="8">
        <v>0.67230487063882405</v>
      </c>
      <c r="H6" s="8">
        <v>0.99703921822417796</v>
      </c>
      <c r="I6" s="8">
        <v>1.4140451973135399</v>
      </c>
      <c r="J6" s="8">
        <v>1.0967543755572799</v>
      </c>
      <c r="K6" s="8">
        <v>1.9011045855265101</v>
      </c>
      <c r="L6" s="8">
        <v>3.4821656491788202</v>
      </c>
      <c r="M6" s="8">
        <v>3.2608260886760401</v>
      </c>
      <c r="N6" s="8">
        <v>2.2406417184399001</v>
      </c>
      <c r="O6" s="8">
        <v>1.6566760505651901</v>
      </c>
      <c r="P6" s="8">
        <v>2.0272793705237699</v>
      </c>
      <c r="Q6" s="8">
        <v>1.06737351511491</v>
      </c>
      <c r="R6" s="8">
        <v>0.18962733159317699</v>
      </c>
      <c r="S6" s="8">
        <v>1.0555200513417899</v>
      </c>
      <c r="T6" s="8">
        <v>0.49054239652544102</v>
      </c>
      <c r="U6" s="8">
        <v>2.3704961331866401</v>
      </c>
      <c r="V6" s="8">
        <v>0.60171777475767196</v>
      </c>
      <c r="W6" s="8">
        <v>-1.43544884516927</v>
      </c>
      <c r="X6" s="8">
        <v>-0.48784587396093998</v>
      </c>
      <c r="Y6" s="8">
        <v>-0.69362425216440904</v>
      </c>
      <c r="Z6" s="8">
        <v>-0.15187601569016601</v>
      </c>
      <c r="AA6" s="8">
        <v>0.18235233842436799</v>
      </c>
      <c r="AB6" s="8"/>
      <c r="BD6" s="8" t="e">
        <f>AVERAGE('2024 Solar Adj Table'!#REF!)</f>
        <v>#REF!</v>
      </c>
    </row>
    <row r="7" spans="3:56" x14ac:dyDescent="0.2">
      <c r="C7" s="13" t="s">
        <v>20</v>
      </c>
      <c r="D7" s="8">
        <v>1.25964818045155</v>
      </c>
      <c r="E7" s="8">
        <v>0.55078446310557105</v>
      </c>
      <c r="F7" s="8">
        <v>0.95407076100521904</v>
      </c>
      <c r="G7" s="8">
        <v>0.646332805054459</v>
      </c>
      <c r="H7" s="8">
        <v>0.613426172140912</v>
      </c>
      <c r="I7" s="8">
        <v>1.31053158504935</v>
      </c>
      <c r="J7" s="8">
        <v>1.3786992816825501</v>
      </c>
      <c r="K7" s="8">
        <v>1.3583680791921899</v>
      </c>
      <c r="L7" s="8">
        <v>5.1162058408497799</v>
      </c>
      <c r="M7" s="8">
        <v>4.0418652144315903</v>
      </c>
      <c r="N7" s="8">
        <v>1.4468392791297899</v>
      </c>
      <c r="O7" s="8">
        <v>2.3900242600550299</v>
      </c>
      <c r="P7" s="8">
        <v>3.00887947264295</v>
      </c>
      <c r="Q7" s="8">
        <v>1.09896520273145</v>
      </c>
      <c r="R7" s="8">
        <v>1.3208356822242999</v>
      </c>
      <c r="S7" s="8">
        <v>1.27479963516848</v>
      </c>
      <c r="T7" s="8">
        <v>1.7426665851202601</v>
      </c>
      <c r="U7" s="8">
        <v>3.0690975029073102</v>
      </c>
      <c r="V7" s="8">
        <v>2.74437994596664</v>
      </c>
      <c r="W7" s="8">
        <v>2.9171397687627598</v>
      </c>
      <c r="X7" s="8">
        <v>0.86036441492228299</v>
      </c>
      <c r="Y7" s="8">
        <v>0.12270739377694601</v>
      </c>
      <c r="Z7" s="8">
        <v>0.26413943725890598</v>
      </c>
      <c r="AA7" s="8">
        <v>0.46606650286476098</v>
      </c>
      <c r="AB7" s="8"/>
      <c r="BD7" s="8" t="e">
        <f>AVERAGE('2024 Solar Adj Table'!#REF!)</f>
        <v>#REF!</v>
      </c>
    </row>
    <row r="8" spans="3:56" x14ac:dyDescent="0.2">
      <c r="C8" s="13" t="s">
        <v>21</v>
      </c>
      <c r="D8" s="8">
        <v>-0.26745604098866599</v>
      </c>
      <c r="E8" s="8">
        <v>4.0219777522163602E-2</v>
      </c>
      <c r="F8" s="8">
        <v>0.88856118841880805</v>
      </c>
      <c r="G8" s="8">
        <v>1.19766168569745</v>
      </c>
      <c r="H8" s="8">
        <v>1.13486622923914</v>
      </c>
      <c r="I8" s="8">
        <v>0.93102757476714204</v>
      </c>
      <c r="J8" s="8">
        <v>1.3286225416619899</v>
      </c>
      <c r="K8" s="8">
        <v>2.14685391475424</v>
      </c>
      <c r="L8" s="8">
        <v>3.30922740327965</v>
      </c>
      <c r="M8" s="8">
        <v>0.54302179188643296</v>
      </c>
      <c r="N8" s="8">
        <v>2.16337470892717</v>
      </c>
      <c r="O8" s="8">
        <v>3.0239080823560802</v>
      </c>
      <c r="P8" s="8">
        <v>4.29984490727752</v>
      </c>
      <c r="Q8" s="8">
        <v>2.9478247566210301</v>
      </c>
      <c r="R8" s="8">
        <v>2.4905576674896199</v>
      </c>
      <c r="S8" s="8">
        <v>1.02270017394232</v>
      </c>
      <c r="T8" s="8">
        <v>0.85653331381158104</v>
      </c>
      <c r="U8" s="8">
        <v>1.22336069885535</v>
      </c>
      <c r="V8" s="8">
        <v>1.2890055128492901</v>
      </c>
      <c r="W8" s="8">
        <v>2.6232719742453199</v>
      </c>
      <c r="X8" s="8">
        <v>0.68573624768544506</v>
      </c>
      <c r="Y8" s="8">
        <v>-0.108001609667826</v>
      </c>
      <c r="Z8" s="8">
        <v>-0.10942628843564101</v>
      </c>
      <c r="AA8" s="8">
        <v>-0.317785558228594</v>
      </c>
      <c r="AB8" s="8"/>
      <c r="BD8" s="8" t="e">
        <f>AVERAGE('2024 Solar Adj Table'!#REF!)</f>
        <v>#REF!</v>
      </c>
    </row>
    <row r="9" spans="3:56" x14ac:dyDescent="0.2">
      <c r="C9" s="13" t="s">
        <v>5</v>
      </c>
      <c r="D9" s="8">
        <v>0.192989177701717</v>
      </c>
      <c r="E9" s="8">
        <v>0.792450166928515</v>
      </c>
      <c r="F9" s="8">
        <v>0.614913274323869</v>
      </c>
      <c r="G9" s="8">
        <v>1.6981075005610999</v>
      </c>
      <c r="H9" s="8">
        <v>1.57037956949276</v>
      </c>
      <c r="I9" s="8">
        <v>3.1878009359920298</v>
      </c>
      <c r="J9" s="8">
        <v>1.36596556397991</v>
      </c>
      <c r="K9" s="8">
        <v>3.6660272416114901</v>
      </c>
      <c r="L9" s="8">
        <v>3.9206611736898198</v>
      </c>
      <c r="M9" s="8">
        <v>1.8311505793401399</v>
      </c>
      <c r="N9" s="8">
        <v>3.3220495121899898</v>
      </c>
      <c r="O9" s="8">
        <v>3.7236445387021702</v>
      </c>
      <c r="P9" s="8">
        <v>2.6137375855684</v>
      </c>
      <c r="Q9" s="8">
        <v>2.6190527332790898</v>
      </c>
      <c r="R9" s="8">
        <v>0.30175792209067498</v>
      </c>
      <c r="S9" s="8">
        <v>1.0023437061637299</v>
      </c>
      <c r="T9" s="8">
        <v>0.10446731041689999</v>
      </c>
      <c r="U9" s="8">
        <v>0.28351107479519699</v>
      </c>
      <c r="V9" s="8">
        <v>0.39156747980024698</v>
      </c>
      <c r="W9" s="8">
        <v>1.0476868477163099</v>
      </c>
      <c r="X9" s="8">
        <v>1.12557841957973</v>
      </c>
      <c r="Y9" s="8">
        <v>-0.20592087728649999</v>
      </c>
      <c r="Z9" s="8">
        <v>-9.8631607002581099E-4</v>
      </c>
      <c r="AA9" s="8">
        <v>-3.4849834474245299E-2</v>
      </c>
      <c r="AB9" s="8"/>
      <c r="BD9" s="8" t="e">
        <f>AVERAGE('2024 Solar Adj Table'!#REF!)</f>
        <v>#REF!</v>
      </c>
    </row>
    <row r="10" spans="3:56" x14ac:dyDescent="0.2">
      <c r="C10" s="13" t="s">
        <v>22</v>
      </c>
      <c r="D10" s="8">
        <v>0.17737250659297499</v>
      </c>
      <c r="E10" s="8">
        <v>0.28299051909157202</v>
      </c>
      <c r="F10" s="8">
        <v>0.64663977457636601</v>
      </c>
      <c r="G10" s="8">
        <v>1.58646200096791</v>
      </c>
      <c r="H10" s="8">
        <v>2.0019750431348902</v>
      </c>
      <c r="I10" s="8">
        <v>2.0630992418078802</v>
      </c>
      <c r="J10" s="8">
        <v>2.7498902997348802</v>
      </c>
      <c r="K10" s="8">
        <v>6.5297959509314296</v>
      </c>
      <c r="L10" s="8">
        <v>2.2921985467399799</v>
      </c>
      <c r="M10" s="8">
        <v>1.4084593479968599</v>
      </c>
      <c r="N10" s="8">
        <v>2.9360985544551701</v>
      </c>
      <c r="O10" s="8">
        <v>4.2017749524814798</v>
      </c>
      <c r="P10" s="8">
        <v>3.2409250154303701</v>
      </c>
      <c r="Q10" s="8">
        <v>1.35966410019919</v>
      </c>
      <c r="R10" s="8">
        <v>-4.7945920070699102E-4</v>
      </c>
      <c r="S10" s="8">
        <v>9.3193169783133203E-2</v>
      </c>
      <c r="T10" s="8">
        <v>-5.0904868280776602E-2</v>
      </c>
      <c r="U10" s="8">
        <v>-0.232030855473572</v>
      </c>
      <c r="V10" s="8">
        <v>-0.122467578694872</v>
      </c>
      <c r="W10" s="8">
        <v>2.36989833492313E-2</v>
      </c>
      <c r="X10" s="8">
        <v>0.29331944015823103</v>
      </c>
      <c r="Y10" s="8">
        <v>-0.40460877005947699</v>
      </c>
      <c r="Z10" s="8">
        <v>0</v>
      </c>
      <c r="AA10" s="8">
        <v>0</v>
      </c>
      <c r="AB10" s="8"/>
      <c r="BD10" s="8" t="e">
        <f>AVERAGE('2024 Solar Adj Table'!#REF!)</f>
        <v>#REF!</v>
      </c>
    </row>
    <row r="11" spans="3:56" x14ac:dyDescent="0.2">
      <c r="C11" s="13" t="s">
        <v>23</v>
      </c>
      <c r="D11" s="8">
        <v>0.12246485132514499</v>
      </c>
      <c r="E11" s="8">
        <v>0.245835426561929</v>
      </c>
      <c r="F11" s="8">
        <v>1.0227544194935501</v>
      </c>
      <c r="G11" s="8">
        <v>1.65892940579242</v>
      </c>
      <c r="H11" s="8">
        <v>1.5599859299907299</v>
      </c>
      <c r="I11" s="8">
        <v>2.7062481556167599</v>
      </c>
      <c r="J11" s="8">
        <v>2.5085533272673599</v>
      </c>
      <c r="K11" s="8">
        <v>6.2534197939209104</v>
      </c>
      <c r="L11" s="8">
        <v>1.96809689072117</v>
      </c>
      <c r="M11" s="8">
        <v>2.2918931891318399</v>
      </c>
      <c r="N11" s="8">
        <v>5.0805622207076802</v>
      </c>
      <c r="O11" s="8">
        <v>4.3457731127568104</v>
      </c>
      <c r="P11" s="8">
        <v>2.3864727224501801</v>
      </c>
      <c r="Q11" s="8">
        <v>0.331522397838734</v>
      </c>
      <c r="R11" s="8">
        <v>-0.23725849558050599</v>
      </c>
      <c r="S11" s="8">
        <v>-0.55084481535089003</v>
      </c>
      <c r="T11" s="8">
        <v>-0.236860525982968</v>
      </c>
      <c r="U11" s="8">
        <v>-0.16036802471824901</v>
      </c>
      <c r="V11" s="8">
        <v>-0.60524314240746502</v>
      </c>
      <c r="W11" s="8">
        <v>-6.4745536592563394E-2</v>
      </c>
      <c r="X11" s="8">
        <v>0.86200214826733401</v>
      </c>
      <c r="Y11" s="8">
        <v>-7.2677482364183102E-2</v>
      </c>
      <c r="Z11" s="8">
        <v>0</v>
      </c>
      <c r="AA11" s="8">
        <v>0</v>
      </c>
      <c r="AB11" s="8"/>
      <c r="BD11" s="8" t="e">
        <f>AVERAGE('2024 Solar Adj Table'!#REF!)</f>
        <v>#REF!</v>
      </c>
    </row>
    <row r="12" spans="3:56" x14ac:dyDescent="0.2">
      <c r="C12" s="13" t="s">
        <v>24</v>
      </c>
      <c r="D12" s="8">
        <v>0.71805339292241899</v>
      </c>
      <c r="E12" s="8">
        <v>0.83331017534024099</v>
      </c>
      <c r="F12" s="8">
        <v>0.97038398405646298</v>
      </c>
      <c r="G12" s="8">
        <v>1.1213319935747801</v>
      </c>
      <c r="H12" s="8">
        <v>1.90064880458623</v>
      </c>
      <c r="I12" s="8">
        <v>1.43664225722661</v>
      </c>
      <c r="J12" s="8">
        <v>0.66571106535408997</v>
      </c>
      <c r="K12" s="8">
        <v>5.0050510054340203</v>
      </c>
      <c r="L12" s="8">
        <v>4.1517018433835702</v>
      </c>
      <c r="M12" s="8">
        <v>0.52583289690127399</v>
      </c>
      <c r="N12" s="8">
        <v>3.0410380873379599</v>
      </c>
      <c r="O12" s="8">
        <v>3.17578465504879</v>
      </c>
      <c r="P12" s="8">
        <v>1.2695889161488101</v>
      </c>
      <c r="Q12" s="8">
        <v>0.326726788111942</v>
      </c>
      <c r="R12" s="8">
        <v>-0.77937173115316505</v>
      </c>
      <c r="S12" s="8">
        <v>-0.69355900971515305</v>
      </c>
      <c r="T12" s="8">
        <v>-1.2961153445997201E-2</v>
      </c>
      <c r="U12" s="8">
        <v>-0.20949288059218801</v>
      </c>
      <c r="V12" s="8">
        <v>-0.251863769929421</v>
      </c>
      <c r="W12" s="8">
        <v>0.44061056698675599</v>
      </c>
      <c r="X12" s="8">
        <v>0.91104963594536503</v>
      </c>
      <c r="Y12" s="8">
        <v>-0.118847186682788</v>
      </c>
      <c r="Z12" s="8">
        <v>0</v>
      </c>
      <c r="AA12" s="8">
        <v>1.11350587337964E-2</v>
      </c>
      <c r="AB12" s="8"/>
      <c r="BD12" s="8" t="e">
        <f>AVERAGE('2024 Solar Adj Table'!#REF!)</f>
        <v>#REF!</v>
      </c>
    </row>
    <row r="13" spans="3:56" x14ac:dyDescent="0.2">
      <c r="C13" s="13" t="s">
        <v>25</v>
      </c>
      <c r="D13" s="8">
        <v>-6.4030020228186602E-2</v>
      </c>
      <c r="E13" s="8">
        <v>0.49200208960155201</v>
      </c>
      <c r="F13" s="8">
        <v>0.895692591316818</v>
      </c>
      <c r="G13" s="8">
        <v>1.49185072969097</v>
      </c>
      <c r="H13" s="8">
        <v>1.5332330564772401</v>
      </c>
      <c r="I13" s="8">
        <v>2.08880521012007</v>
      </c>
      <c r="J13" s="8">
        <v>1.309021577904</v>
      </c>
      <c r="K13" s="8">
        <v>2.2610553696081599</v>
      </c>
      <c r="L13" s="8">
        <v>6.3546928931579201</v>
      </c>
      <c r="M13" s="8">
        <v>2.2514237497539602</v>
      </c>
      <c r="N13" s="8">
        <v>1.45674302909625</v>
      </c>
      <c r="O13" s="8">
        <v>1.7814103118936799</v>
      </c>
      <c r="P13" s="8">
        <v>1.0523111054677601</v>
      </c>
      <c r="Q13" s="8">
        <v>0.44938405962657801</v>
      </c>
      <c r="R13" s="8">
        <v>0.76671263848662896</v>
      </c>
      <c r="S13" s="8">
        <v>-0.86963298407052303</v>
      </c>
      <c r="T13" s="8">
        <v>-0.17140576230914201</v>
      </c>
      <c r="U13" s="8">
        <v>-0.48370914820178301</v>
      </c>
      <c r="V13" s="8">
        <v>0.30733311306695199</v>
      </c>
      <c r="W13" s="8">
        <v>0.13241246168770901</v>
      </c>
      <c r="X13" s="8">
        <v>-0.75866683772460097</v>
      </c>
      <c r="Y13" s="8">
        <v>-0.35807932401653397</v>
      </c>
      <c r="Z13" s="8">
        <v>0</v>
      </c>
      <c r="AA13" s="8">
        <v>0</v>
      </c>
      <c r="AB13" s="8"/>
      <c r="BD13" s="8" t="e">
        <f>AVERAGE('2024 Solar Adj Table'!#REF!)</f>
        <v>#REF!</v>
      </c>
    </row>
    <row r="14" spans="3:56" x14ac:dyDescent="0.2">
      <c r="C14" s="13" t="s">
        <v>26</v>
      </c>
      <c r="D14" s="8">
        <v>-0.25047525510921198</v>
      </c>
      <c r="E14" s="8">
        <v>0.38109354355831698</v>
      </c>
      <c r="F14" s="8">
        <v>1.6236967819694701</v>
      </c>
      <c r="G14" s="8">
        <v>1.26272581206252</v>
      </c>
      <c r="H14" s="8">
        <v>1.5327745937930499</v>
      </c>
      <c r="I14" s="8">
        <v>1.10654938436455</v>
      </c>
      <c r="J14" s="8">
        <v>1.30903792904731</v>
      </c>
      <c r="K14" s="8">
        <v>1.6474705183706699</v>
      </c>
      <c r="L14" s="8">
        <v>4.8890167314395701</v>
      </c>
      <c r="M14" s="8">
        <v>5.0329219580159101</v>
      </c>
      <c r="N14" s="8">
        <v>0.15625878475248101</v>
      </c>
      <c r="O14" s="8">
        <v>0.88953854573693503</v>
      </c>
      <c r="P14" s="8">
        <v>0.68494989616422597</v>
      </c>
      <c r="Q14" s="8">
        <v>0.76029973795083405</v>
      </c>
      <c r="R14" s="8">
        <v>7.2309493857701093E-2</v>
      </c>
      <c r="S14" s="8">
        <v>-0.32800069575239699</v>
      </c>
      <c r="T14" s="8">
        <v>0.41689140991763401</v>
      </c>
      <c r="U14" s="8">
        <v>0.94438834403901795</v>
      </c>
      <c r="V14" s="8">
        <v>0.71603968424085696</v>
      </c>
      <c r="W14" s="8">
        <v>-0.95339271533185299</v>
      </c>
      <c r="X14" s="8">
        <v>-0.60680677761223401</v>
      </c>
      <c r="Y14" s="8">
        <v>-0.24394159545160701</v>
      </c>
      <c r="Z14" s="8">
        <v>-8.7023954263064696E-2</v>
      </c>
      <c r="AA14" s="8">
        <v>0.36429270443876</v>
      </c>
      <c r="AB14" s="8"/>
      <c r="BD14" s="8" t="e">
        <f>AVERAGE('2024 Solar Adj Table'!#REF!)</f>
        <v>#REF!</v>
      </c>
    </row>
    <row r="15" spans="3:56" x14ac:dyDescent="0.2">
      <c r="C15" s="13" t="s">
        <v>27</v>
      </c>
      <c r="D15" s="8">
        <v>0.48422968758701301</v>
      </c>
      <c r="E15" s="8">
        <v>1.1582845913153601</v>
      </c>
      <c r="F15" s="8">
        <v>1.4926880447040201</v>
      </c>
      <c r="G15" s="8">
        <v>1.0399191471292499</v>
      </c>
      <c r="H15" s="8">
        <v>0.866708056050565</v>
      </c>
      <c r="I15" s="8">
        <v>0.47607217937294699</v>
      </c>
      <c r="J15" s="8">
        <v>2.8320693183716701</v>
      </c>
      <c r="K15" s="8">
        <v>3.1152708118700199</v>
      </c>
      <c r="L15" s="8">
        <v>3.2484149417706201</v>
      </c>
      <c r="M15" s="8">
        <v>1.28612634087682</v>
      </c>
      <c r="N15" s="8">
        <v>0.36821632493595802</v>
      </c>
      <c r="O15" s="8">
        <v>0.118963661455143</v>
      </c>
      <c r="P15" s="8">
        <v>0.35903912819513301</v>
      </c>
      <c r="Q15" s="8">
        <v>0.47743176407529098</v>
      </c>
      <c r="R15" s="8">
        <v>0.61181311605501998</v>
      </c>
      <c r="S15" s="8">
        <v>1.1977397393774001</v>
      </c>
      <c r="T15" s="8">
        <v>1.6117332812413001</v>
      </c>
      <c r="U15" s="8">
        <v>0.68724287534109296</v>
      </c>
      <c r="V15" s="8">
        <v>0.44235447875480299</v>
      </c>
      <c r="W15" s="8">
        <v>-0.23229864224257901</v>
      </c>
      <c r="X15" s="8">
        <v>0.35113994107451102</v>
      </c>
      <c r="Y15" s="8">
        <v>0.103192478907947</v>
      </c>
      <c r="Z15" s="8">
        <v>0.23526253689369001</v>
      </c>
      <c r="AA15" s="8">
        <v>0.31954319259202502</v>
      </c>
      <c r="AB15" s="8"/>
      <c r="BD15" s="8" t="e">
        <f>AVERAGE('2024 Solar Adj Table'!#REF!)</f>
        <v>#REF!</v>
      </c>
    </row>
    <row r="16" spans="3:56" ht="15" thickBot="1" x14ac:dyDescent="0.25">
      <c r="C16" s="14" t="s">
        <v>28</v>
      </c>
      <c r="D16" s="8">
        <v>0.54769510149245404</v>
      </c>
      <c r="E16" s="8">
        <v>-1.63693998162277E-2</v>
      </c>
      <c r="F16" s="8">
        <v>1.52752060477808</v>
      </c>
      <c r="G16" s="8">
        <v>1.47906500598652</v>
      </c>
      <c r="H16" s="8">
        <v>1.0847310589185299</v>
      </c>
      <c r="I16" s="8">
        <v>0.95045847371498604</v>
      </c>
      <c r="J16" s="8">
        <v>0.81256939320320798</v>
      </c>
      <c r="K16" s="8">
        <v>1.21704584215069</v>
      </c>
      <c r="L16" s="8">
        <v>2.7483460924012899</v>
      </c>
      <c r="M16" s="8">
        <v>2.2035333104778099</v>
      </c>
      <c r="N16" s="8">
        <v>0.48151051818232399</v>
      </c>
      <c r="O16" s="8">
        <v>0.69024755753327405</v>
      </c>
      <c r="P16" s="8">
        <v>0.283337451968592</v>
      </c>
      <c r="Q16" s="8">
        <v>0.84848962103914904</v>
      </c>
      <c r="R16" s="8">
        <v>0.92181202403658702</v>
      </c>
      <c r="S16" s="8">
        <v>0.77458259661970297</v>
      </c>
      <c r="T16" s="8">
        <v>2.30517586282508</v>
      </c>
      <c r="U16" s="8">
        <v>1.13237090688868</v>
      </c>
      <c r="V16" s="8">
        <v>-0.79131908430556297</v>
      </c>
      <c r="W16" s="8">
        <v>-0.20671125814445601</v>
      </c>
      <c r="X16" s="8">
        <v>-5.0576550927215001E-3</v>
      </c>
      <c r="Y16" s="8">
        <v>0.42799726429804502</v>
      </c>
      <c r="Z16" s="8">
        <v>0.12600631021328701</v>
      </c>
      <c r="AA16" s="8">
        <v>0.41130156415325497</v>
      </c>
      <c r="AB16" s="8"/>
      <c r="BD16" s="8" t="e">
        <f>AVERAGE('2024 Solar Adj Table'!#REF!)</f>
        <v>#REF!</v>
      </c>
    </row>
    <row r="17" spans="2:27" ht="15" thickBot="1" x14ac:dyDescent="0.25"/>
    <row r="18" spans="2:27" ht="39" customHeight="1" thickBot="1" x14ac:dyDescent="0.3">
      <c r="C18" s="35" t="s">
        <v>31</v>
      </c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7"/>
    </row>
    <row r="19" spans="2:27" x14ac:dyDescent="0.2">
      <c r="B19" s="15"/>
      <c r="C19" s="38" t="s">
        <v>13</v>
      </c>
      <c r="D19" s="40" t="s">
        <v>29</v>
      </c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2"/>
    </row>
    <row r="20" spans="2:27" ht="15" thickBot="1" x14ac:dyDescent="0.25">
      <c r="B20" s="15"/>
      <c r="C20" s="39"/>
      <c r="D20" s="10">
        <v>1</v>
      </c>
      <c r="E20" s="11">
        <v>2</v>
      </c>
      <c r="F20" s="11">
        <v>3</v>
      </c>
      <c r="G20" s="11">
        <v>4</v>
      </c>
      <c r="H20" s="11">
        <v>5</v>
      </c>
      <c r="I20" s="11">
        <v>6</v>
      </c>
      <c r="J20" s="11">
        <v>7</v>
      </c>
      <c r="K20" s="11">
        <v>8</v>
      </c>
      <c r="L20" s="11">
        <v>9</v>
      </c>
      <c r="M20" s="11">
        <v>10</v>
      </c>
      <c r="N20" s="11">
        <v>11</v>
      </c>
      <c r="O20" s="11">
        <v>12</v>
      </c>
      <c r="P20" s="11">
        <v>13</v>
      </c>
      <c r="Q20" s="11">
        <v>14</v>
      </c>
      <c r="R20" s="11">
        <v>15</v>
      </c>
      <c r="S20" s="11">
        <v>16</v>
      </c>
      <c r="T20" s="11">
        <v>17</v>
      </c>
      <c r="U20" s="11">
        <v>18</v>
      </c>
      <c r="V20" s="11">
        <v>19</v>
      </c>
      <c r="W20" s="11">
        <v>20</v>
      </c>
      <c r="X20" s="11">
        <v>21</v>
      </c>
      <c r="Y20" s="11">
        <v>22</v>
      </c>
      <c r="Z20" s="11">
        <v>23</v>
      </c>
      <c r="AA20" s="12">
        <v>24</v>
      </c>
    </row>
    <row r="21" spans="2:27" x14ac:dyDescent="0.2">
      <c r="C21" s="13" t="s">
        <v>18</v>
      </c>
      <c r="D21" s="8">
        <v>1.34840668254177</v>
      </c>
      <c r="E21" s="8">
        <v>0.69453589090802703</v>
      </c>
      <c r="F21" s="8">
        <v>1.2837368865771199</v>
      </c>
      <c r="G21" s="8">
        <v>1.06176488474088</v>
      </c>
      <c r="H21" s="8">
        <v>2.0793211197436601</v>
      </c>
      <c r="I21" s="8">
        <v>1.33340374711029</v>
      </c>
      <c r="J21" s="8">
        <v>1.16234170617154</v>
      </c>
      <c r="K21" s="8">
        <v>1.25104477584643</v>
      </c>
      <c r="L21" s="8">
        <v>4.0737113364352</v>
      </c>
      <c r="M21" s="8">
        <v>3.7983717499926799</v>
      </c>
      <c r="N21" s="8">
        <v>0.95411525089251803</v>
      </c>
      <c r="O21" s="8">
        <v>0.85268111886577103</v>
      </c>
      <c r="P21" s="8">
        <v>1.52695590268633</v>
      </c>
      <c r="Q21" s="8">
        <v>1.93629313529687</v>
      </c>
      <c r="R21" s="8">
        <v>1.11214617077078</v>
      </c>
      <c r="S21" s="8">
        <v>1.3876357865676101</v>
      </c>
      <c r="T21" s="8">
        <v>2.3652270592829101</v>
      </c>
      <c r="U21" s="8">
        <v>1.8213992269115999</v>
      </c>
      <c r="V21" s="8">
        <v>-0.52985366965513703</v>
      </c>
      <c r="W21" s="8">
        <v>-0.686362863225353</v>
      </c>
      <c r="X21" s="8">
        <v>-0.31983400637930498</v>
      </c>
      <c r="Y21" s="8">
        <v>-3.6149930134901798E-3</v>
      </c>
      <c r="Z21" s="8">
        <v>4.0465060135194499E-2</v>
      </c>
      <c r="AA21" s="8">
        <v>4.8009393380739201E-2</v>
      </c>
    </row>
    <row r="22" spans="2:27" x14ac:dyDescent="0.2">
      <c r="C22" s="13" t="s">
        <v>19</v>
      </c>
      <c r="D22" s="8">
        <v>0.73803963034271003</v>
      </c>
      <c r="E22" s="8">
        <v>0.83888536093853405</v>
      </c>
      <c r="F22" s="8">
        <v>1.3877681466980201</v>
      </c>
      <c r="G22" s="8">
        <v>0.67230487063882405</v>
      </c>
      <c r="H22" s="8">
        <v>0.99703921822417796</v>
      </c>
      <c r="I22" s="8">
        <v>1.4140451973135399</v>
      </c>
      <c r="J22" s="8">
        <v>1.0967543755572799</v>
      </c>
      <c r="K22" s="8">
        <v>1.9011045855265101</v>
      </c>
      <c r="L22" s="8">
        <v>3.4821656491788202</v>
      </c>
      <c r="M22" s="8">
        <v>3.2608260886760401</v>
      </c>
      <c r="N22" s="8">
        <v>2.2406417184399001</v>
      </c>
      <c r="O22" s="8">
        <v>1.6566760505651901</v>
      </c>
      <c r="P22" s="8">
        <v>2.0272793705237699</v>
      </c>
      <c r="Q22" s="8">
        <v>1.06737351511491</v>
      </c>
      <c r="R22" s="8">
        <v>0.18962733159317699</v>
      </c>
      <c r="S22" s="8">
        <v>1.0555200513417899</v>
      </c>
      <c r="T22" s="8">
        <v>0.49054239652544102</v>
      </c>
      <c r="U22" s="8">
        <v>2.3704961331866401</v>
      </c>
      <c r="V22" s="8">
        <v>0.60171777475767196</v>
      </c>
      <c r="W22" s="8">
        <v>-1.43544884516927</v>
      </c>
      <c r="X22" s="8">
        <v>-0.48784587396093998</v>
      </c>
      <c r="Y22" s="8">
        <v>-0.69362425216440904</v>
      </c>
      <c r="Z22" s="8">
        <v>-0.15187601569016601</v>
      </c>
      <c r="AA22" s="8">
        <v>0.18235233842436799</v>
      </c>
    </row>
    <row r="23" spans="2:27" x14ac:dyDescent="0.2">
      <c r="C23" s="13" t="s">
        <v>20</v>
      </c>
      <c r="D23" s="8">
        <v>1.25964818045155</v>
      </c>
      <c r="E23" s="8">
        <v>0.55078446310557105</v>
      </c>
      <c r="F23" s="8">
        <v>0.95407076100521904</v>
      </c>
      <c r="G23" s="8">
        <v>0.646332805054459</v>
      </c>
      <c r="H23" s="8">
        <v>0.613426172140912</v>
      </c>
      <c r="I23" s="8">
        <v>1.31053158504935</v>
      </c>
      <c r="J23" s="8">
        <v>1.3786992816825501</v>
      </c>
      <c r="K23" s="8">
        <v>1.3583680791921899</v>
      </c>
      <c r="L23" s="8">
        <v>5.1162058408497799</v>
      </c>
      <c r="M23" s="8">
        <v>4.0418652144315903</v>
      </c>
      <c r="N23" s="8">
        <v>1.4468392791297899</v>
      </c>
      <c r="O23" s="8">
        <v>2.3900242600550299</v>
      </c>
      <c r="P23" s="8">
        <v>3.00887947264295</v>
      </c>
      <c r="Q23" s="8">
        <v>1.09896520273145</v>
      </c>
      <c r="R23" s="8">
        <v>1.3208356822242999</v>
      </c>
      <c r="S23" s="8">
        <v>1.27479963516848</v>
      </c>
      <c r="T23" s="8">
        <v>1.7426665851202601</v>
      </c>
      <c r="U23" s="8">
        <v>3.0690975029073102</v>
      </c>
      <c r="V23" s="8">
        <v>2.74437994596664</v>
      </c>
      <c r="W23" s="8">
        <v>2.9171397687627598</v>
      </c>
      <c r="X23" s="8">
        <v>0.86036441492228299</v>
      </c>
      <c r="Y23" s="8">
        <v>0.12270739377694601</v>
      </c>
      <c r="Z23" s="8">
        <v>0.26413943725890598</v>
      </c>
      <c r="AA23" s="8">
        <v>0.46606650286476098</v>
      </c>
    </row>
    <row r="24" spans="2:27" x14ac:dyDescent="0.2">
      <c r="C24" s="13" t="s">
        <v>21</v>
      </c>
      <c r="D24" s="8">
        <v>-0.26745604098866599</v>
      </c>
      <c r="E24" s="8">
        <v>4.0219777522163602E-2</v>
      </c>
      <c r="F24" s="8">
        <v>0.88856118841880805</v>
      </c>
      <c r="G24" s="8">
        <v>1.19766168569745</v>
      </c>
      <c r="H24" s="8">
        <v>1.13486622923914</v>
      </c>
      <c r="I24" s="8">
        <v>0.93102757476714204</v>
      </c>
      <c r="J24" s="8">
        <v>1.3286225416619899</v>
      </c>
      <c r="K24" s="8">
        <v>2.14685391475424</v>
      </c>
      <c r="L24" s="8">
        <v>3.30922740327965</v>
      </c>
      <c r="M24" s="8">
        <v>0.54302179188643296</v>
      </c>
      <c r="N24" s="8">
        <v>2.16337470892717</v>
      </c>
      <c r="O24" s="8">
        <v>3.0239080823560802</v>
      </c>
      <c r="P24" s="8">
        <v>4.29984490727752</v>
      </c>
      <c r="Q24" s="8">
        <v>2.9478247566210301</v>
      </c>
      <c r="R24" s="8">
        <v>2.4905576674896199</v>
      </c>
      <c r="S24" s="8">
        <v>1.02270017394232</v>
      </c>
      <c r="T24" s="8">
        <v>0.85653331381158104</v>
      </c>
      <c r="U24" s="8">
        <v>1.22336069885535</v>
      </c>
      <c r="V24" s="8">
        <v>1.2890055128492901</v>
      </c>
      <c r="W24" s="8">
        <v>2.6232719742453199</v>
      </c>
      <c r="X24" s="8">
        <v>0.68573624768544506</v>
      </c>
      <c r="Y24" s="8">
        <v>-0.108001609667826</v>
      </c>
      <c r="Z24" s="8">
        <v>-0.10942628843564101</v>
      </c>
      <c r="AA24" s="8">
        <v>-0.317785558228594</v>
      </c>
    </row>
    <row r="25" spans="2:27" x14ac:dyDescent="0.2">
      <c r="C25" s="13" t="s">
        <v>5</v>
      </c>
      <c r="D25" s="8">
        <v>0.192989177701717</v>
      </c>
      <c r="E25" s="8">
        <v>0.792450166928515</v>
      </c>
      <c r="F25" s="8">
        <v>0.614913274323869</v>
      </c>
      <c r="G25" s="8">
        <v>1.6981075005610999</v>
      </c>
      <c r="H25" s="8">
        <v>1.57037956949276</v>
      </c>
      <c r="I25" s="8">
        <v>3.1878009359920298</v>
      </c>
      <c r="J25" s="8">
        <v>1.36596556397991</v>
      </c>
      <c r="K25" s="8">
        <v>3.6660272416114901</v>
      </c>
      <c r="L25" s="8">
        <v>3.9206611736898198</v>
      </c>
      <c r="M25" s="8">
        <v>1.8311505793401399</v>
      </c>
      <c r="N25" s="8">
        <v>3.3220495121899898</v>
      </c>
      <c r="O25" s="8">
        <v>3.7236445387021702</v>
      </c>
      <c r="P25" s="8">
        <v>2.6137375855684</v>
      </c>
      <c r="Q25" s="8">
        <v>2.6190527332790898</v>
      </c>
      <c r="R25" s="8">
        <v>0.30175792209067498</v>
      </c>
      <c r="S25" s="8">
        <v>1.0023437061637299</v>
      </c>
      <c r="T25" s="8">
        <v>0.10446731041689999</v>
      </c>
      <c r="U25" s="8">
        <v>0.28351107479519699</v>
      </c>
      <c r="V25" s="8">
        <v>0.39156747980024698</v>
      </c>
      <c r="W25" s="8">
        <v>1.0476868477163099</v>
      </c>
      <c r="X25" s="8">
        <v>1.12557841957973</v>
      </c>
      <c r="Y25" s="8">
        <v>-0.20592087728649999</v>
      </c>
      <c r="Z25" s="8">
        <v>-9.8631607002581099E-4</v>
      </c>
      <c r="AA25" s="8">
        <v>-3.4849834474245299E-2</v>
      </c>
    </row>
    <row r="26" spans="2:27" x14ac:dyDescent="0.2">
      <c r="C26" s="13" t="s">
        <v>22</v>
      </c>
      <c r="D26" s="8">
        <v>0.17737250659297499</v>
      </c>
      <c r="E26" s="8">
        <v>0.28299051909157202</v>
      </c>
      <c r="F26" s="8">
        <v>0.64663977457636601</v>
      </c>
      <c r="G26" s="8">
        <v>1.58646200096791</v>
      </c>
      <c r="H26" s="8">
        <v>2.0019750431348902</v>
      </c>
      <c r="I26" s="8">
        <v>2.0630992418078802</v>
      </c>
      <c r="J26" s="8">
        <v>2.7498902997348802</v>
      </c>
      <c r="K26" s="8">
        <v>6.5297959509314296</v>
      </c>
      <c r="L26" s="8">
        <v>2.2921985467399799</v>
      </c>
      <c r="M26" s="8">
        <v>1.4084593479968599</v>
      </c>
      <c r="N26" s="8">
        <v>2.9360985544551701</v>
      </c>
      <c r="O26" s="8">
        <v>4.2017749524814798</v>
      </c>
      <c r="P26" s="8">
        <v>3.2409250154303701</v>
      </c>
      <c r="Q26" s="8">
        <v>1.35966410019919</v>
      </c>
      <c r="R26" s="8">
        <v>-4.7945920070699102E-4</v>
      </c>
      <c r="S26" s="8">
        <v>9.3193169783133203E-2</v>
      </c>
      <c r="T26" s="8">
        <v>-5.0904868280776602E-2</v>
      </c>
      <c r="U26" s="8">
        <v>-0.232030855473572</v>
      </c>
      <c r="V26" s="8">
        <v>-0.122467578694872</v>
      </c>
      <c r="W26" s="8">
        <v>2.36989833492313E-2</v>
      </c>
      <c r="X26" s="8">
        <v>0.29331944015823103</v>
      </c>
      <c r="Y26" s="8">
        <v>-0.40460877005947699</v>
      </c>
      <c r="Z26" s="8">
        <v>0</v>
      </c>
      <c r="AA26" s="8">
        <v>0</v>
      </c>
    </row>
    <row r="27" spans="2:27" x14ac:dyDescent="0.2">
      <c r="C27" s="13" t="s">
        <v>23</v>
      </c>
      <c r="D27" s="8">
        <v>0.12246485132514499</v>
      </c>
      <c r="E27" s="8">
        <v>0.245835426561929</v>
      </c>
      <c r="F27" s="8">
        <v>1.0227544194935501</v>
      </c>
      <c r="G27" s="8">
        <v>1.65892940579242</v>
      </c>
      <c r="H27" s="8">
        <v>1.5599859299907299</v>
      </c>
      <c r="I27" s="8">
        <v>2.7062481556167599</v>
      </c>
      <c r="J27" s="8">
        <v>2.5085533272673599</v>
      </c>
      <c r="K27" s="8">
        <v>6.2534197939209104</v>
      </c>
      <c r="L27" s="8">
        <v>1.96809689072117</v>
      </c>
      <c r="M27" s="8">
        <v>2.2918931891318399</v>
      </c>
      <c r="N27" s="8">
        <v>5.0805622207076802</v>
      </c>
      <c r="O27" s="8">
        <v>4.3457731127568104</v>
      </c>
      <c r="P27" s="8">
        <v>2.3864727224501801</v>
      </c>
      <c r="Q27" s="8">
        <v>0.331522397838734</v>
      </c>
      <c r="R27" s="8">
        <v>-0.23725849558050599</v>
      </c>
      <c r="S27" s="8">
        <v>-0.55084481535089003</v>
      </c>
      <c r="T27" s="8">
        <v>-0.236860525982968</v>
      </c>
      <c r="U27" s="8">
        <v>-0.16036802471824901</v>
      </c>
      <c r="V27" s="8">
        <v>-0.60524314240746502</v>
      </c>
      <c r="W27" s="8">
        <v>-6.4745536592563394E-2</v>
      </c>
      <c r="X27" s="8">
        <v>0.86200214826733401</v>
      </c>
      <c r="Y27" s="8">
        <v>-7.2677482364183102E-2</v>
      </c>
      <c r="Z27" s="8">
        <v>0</v>
      </c>
      <c r="AA27" s="8">
        <v>0</v>
      </c>
    </row>
    <row r="28" spans="2:27" x14ac:dyDescent="0.2">
      <c r="C28" s="13" t="s">
        <v>24</v>
      </c>
      <c r="D28" s="8">
        <v>0.71805339292241899</v>
      </c>
      <c r="E28" s="8">
        <v>0.83331017534024099</v>
      </c>
      <c r="F28" s="8">
        <v>0.97038398405646298</v>
      </c>
      <c r="G28" s="8">
        <v>1.1213319935747801</v>
      </c>
      <c r="H28" s="8">
        <v>1.90064880458623</v>
      </c>
      <c r="I28" s="8">
        <v>1.43664225722661</v>
      </c>
      <c r="J28" s="8">
        <v>0.66571106535408997</v>
      </c>
      <c r="K28" s="8">
        <v>5.0050510054340203</v>
      </c>
      <c r="L28" s="8">
        <v>4.1517018433835702</v>
      </c>
      <c r="M28" s="8">
        <v>0.52583289690127399</v>
      </c>
      <c r="N28" s="8">
        <v>3.0410380873379599</v>
      </c>
      <c r="O28" s="8">
        <v>3.17578465504879</v>
      </c>
      <c r="P28" s="8">
        <v>1.2695889161488101</v>
      </c>
      <c r="Q28" s="8">
        <v>0.326726788111942</v>
      </c>
      <c r="R28" s="8">
        <v>-0.77937173115316505</v>
      </c>
      <c r="S28" s="8">
        <v>-0.69355900971515305</v>
      </c>
      <c r="T28" s="8">
        <v>-1.2961153445997201E-2</v>
      </c>
      <c r="U28" s="8">
        <v>-0.20949288059218801</v>
      </c>
      <c r="V28" s="8">
        <v>-0.251863769929421</v>
      </c>
      <c r="W28" s="8">
        <v>0.44061056698675599</v>
      </c>
      <c r="X28" s="8">
        <v>0.91104963594536503</v>
      </c>
      <c r="Y28" s="8">
        <v>-0.118847186682788</v>
      </c>
      <c r="Z28" s="8">
        <v>0</v>
      </c>
      <c r="AA28" s="8">
        <v>1.11350587337964E-2</v>
      </c>
    </row>
    <row r="29" spans="2:27" x14ac:dyDescent="0.2">
      <c r="C29" s="13" t="s">
        <v>25</v>
      </c>
      <c r="D29" s="8">
        <v>-6.4030020228186602E-2</v>
      </c>
      <c r="E29" s="8">
        <v>0.49200208960155201</v>
      </c>
      <c r="F29" s="8">
        <v>0.895692591316818</v>
      </c>
      <c r="G29" s="8">
        <v>1.49185072969097</v>
      </c>
      <c r="H29" s="8">
        <v>1.5332330564772401</v>
      </c>
      <c r="I29" s="8">
        <v>2.08880521012007</v>
      </c>
      <c r="J29" s="8">
        <v>1.309021577904</v>
      </c>
      <c r="K29" s="8">
        <v>2.2610553696081599</v>
      </c>
      <c r="L29" s="8">
        <v>6.3546928931579201</v>
      </c>
      <c r="M29" s="8">
        <v>2.2514237497539602</v>
      </c>
      <c r="N29" s="8">
        <v>1.45674302909625</v>
      </c>
      <c r="O29" s="8">
        <v>1.7814103118936799</v>
      </c>
      <c r="P29" s="8">
        <v>1.0523111054677601</v>
      </c>
      <c r="Q29" s="8">
        <v>0.44938405962657801</v>
      </c>
      <c r="R29" s="8">
        <v>0.76671263848662896</v>
      </c>
      <c r="S29" s="8">
        <v>-0.86963298407052303</v>
      </c>
      <c r="T29" s="8">
        <v>-0.17140576230914201</v>
      </c>
      <c r="U29" s="8">
        <v>-0.48370914820178301</v>
      </c>
      <c r="V29" s="8">
        <v>0.30733311306695199</v>
      </c>
      <c r="W29" s="8">
        <v>0.13241246168770901</v>
      </c>
      <c r="X29" s="8">
        <v>-0.75866683772460097</v>
      </c>
      <c r="Y29" s="8">
        <v>-0.35807932401653397</v>
      </c>
      <c r="Z29" s="8">
        <v>0</v>
      </c>
      <c r="AA29" s="8">
        <v>0</v>
      </c>
    </row>
    <row r="30" spans="2:27" x14ac:dyDescent="0.2">
      <c r="C30" s="13" t="s">
        <v>26</v>
      </c>
      <c r="D30" s="8">
        <v>-0.25047525510921198</v>
      </c>
      <c r="E30" s="8">
        <v>0.38109354355831698</v>
      </c>
      <c r="F30" s="8">
        <v>1.6236967819694701</v>
      </c>
      <c r="G30" s="8">
        <v>1.26272581206252</v>
      </c>
      <c r="H30" s="8">
        <v>1.5327745937930499</v>
      </c>
      <c r="I30" s="8">
        <v>1.10654938436455</v>
      </c>
      <c r="J30" s="8">
        <v>1.30903792904731</v>
      </c>
      <c r="K30" s="8">
        <v>1.6474705183706699</v>
      </c>
      <c r="L30" s="8">
        <v>4.8890167314395701</v>
      </c>
      <c r="M30" s="8">
        <v>5.0329219580159101</v>
      </c>
      <c r="N30" s="8">
        <v>0.15625878475248101</v>
      </c>
      <c r="O30" s="8">
        <v>0.88953854573693503</v>
      </c>
      <c r="P30" s="8">
        <v>0.68494989616422597</v>
      </c>
      <c r="Q30" s="8">
        <v>0.76029973795083405</v>
      </c>
      <c r="R30" s="8">
        <v>7.2309493857701093E-2</v>
      </c>
      <c r="S30" s="8">
        <v>-0.32800069575239699</v>
      </c>
      <c r="T30" s="8">
        <v>0.41689140991763401</v>
      </c>
      <c r="U30" s="8">
        <v>0.94438834403901795</v>
      </c>
      <c r="V30" s="8">
        <v>0.71603968424085696</v>
      </c>
      <c r="W30" s="8">
        <v>-0.95339271533185299</v>
      </c>
      <c r="X30" s="8">
        <v>-0.60680677761223401</v>
      </c>
      <c r="Y30" s="8">
        <v>-0.24394159545160701</v>
      </c>
      <c r="Z30" s="8">
        <v>-8.7023954263064696E-2</v>
      </c>
      <c r="AA30" s="8">
        <v>0.36429270443876</v>
      </c>
    </row>
    <row r="31" spans="2:27" x14ac:dyDescent="0.2">
      <c r="C31" s="13" t="s">
        <v>27</v>
      </c>
      <c r="D31" s="8">
        <v>0.48422968758701301</v>
      </c>
      <c r="E31" s="8">
        <v>1.1582845913153601</v>
      </c>
      <c r="F31" s="8">
        <v>1.4926880447040201</v>
      </c>
      <c r="G31" s="8">
        <v>1.0399191471292499</v>
      </c>
      <c r="H31" s="8">
        <v>0.866708056050565</v>
      </c>
      <c r="I31" s="8">
        <v>0.47607217937294699</v>
      </c>
      <c r="J31" s="8">
        <v>2.8320693183716701</v>
      </c>
      <c r="K31" s="8">
        <v>3.1152708118700199</v>
      </c>
      <c r="L31" s="8">
        <v>3.2484149417706201</v>
      </c>
      <c r="M31" s="8">
        <v>1.28612634087682</v>
      </c>
      <c r="N31" s="8">
        <v>0.36821632493595802</v>
      </c>
      <c r="O31" s="8">
        <v>0.118963661455143</v>
      </c>
      <c r="P31" s="8">
        <v>0.35903912819513301</v>
      </c>
      <c r="Q31" s="8">
        <v>0.47743176407529098</v>
      </c>
      <c r="R31" s="8">
        <v>0.61181311605501998</v>
      </c>
      <c r="S31" s="8">
        <v>1.1977397393774001</v>
      </c>
      <c r="T31" s="8">
        <v>1.6117332812413001</v>
      </c>
      <c r="U31" s="8">
        <v>0.68724287534109296</v>
      </c>
      <c r="V31" s="8">
        <v>0.44235447875480299</v>
      </c>
      <c r="W31" s="8">
        <v>-0.23229864224257901</v>
      </c>
      <c r="X31" s="8">
        <v>0.35113994107451102</v>
      </c>
      <c r="Y31" s="8">
        <v>0.103192478907947</v>
      </c>
      <c r="Z31" s="8">
        <v>0.23526253689369001</v>
      </c>
      <c r="AA31" s="8">
        <v>0.31954319259202502</v>
      </c>
    </row>
    <row r="32" spans="2:27" ht="15" thickBot="1" x14ac:dyDescent="0.25">
      <c r="C32" s="14" t="s">
        <v>28</v>
      </c>
      <c r="D32" s="8">
        <v>0.54769510149245404</v>
      </c>
      <c r="E32" s="8">
        <v>-1.63693998162277E-2</v>
      </c>
      <c r="F32" s="8">
        <v>1.52752060477808</v>
      </c>
      <c r="G32" s="8">
        <v>1.47906500598652</v>
      </c>
      <c r="H32" s="8">
        <v>1.0847310589185299</v>
      </c>
      <c r="I32" s="8">
        <v>0.95045847371498604</v>
      </c>
      <c r="J32" s="8">
        <v>0.81256939320320798</v>
      </c>
      <c r="K32" s="8">
        <v>1.21704584215069</v>
      </c>
      <c r="L32" s="8">
        <v>2.7483460924012899</v>
      </c>
      <c r="M32" s="8">
        <v>2.2035333104778099</v>
      </c>
      <c r="N32" s="8">
        <v>0.48151051818232399</v>
      </c>
      <c r="O32" s="8">
        <v>0.69024755753327405</v>
      </c>
      <c r="P32" s="8">
        <v>0.283337451968592</v>
      </c>
      <c r="Q32" s="8">
        <v>0.84848962103914904</v>
      </c>
      <c r="R32" s="8">
        <v>0.92181202403658702</v>
      </c>
      <c r="S32" s="8">
        <v>0.77458259661970297</v>
      </c>
      <c r="T32" s="8">
        <v>2.30517586282508</v>
      </c>
      <c r="U32" s="8">
        <v>1.13237090688868</v>
      </c>
      <c r="V32" s="8">
        <v>-0.79131908430556297</v>
      </c>
      <c r="W32" s="8">
        <v>-0.20671125814445601</v>
      </c>
      <c r="X32" s="8">
        <v>-5.0576550927215001E-3</v>
      </c>
      <c r="Y32" s="8">
        <v>0.42799726429804502</v>
      </c>
      <c r="Z32" s="8">
        <v>0.12600631021328701</v>
      </c>
      <c r="AA32" s="8">
        <v>0.41130156415325497</v>
      </c>
    </row>
  </sheetData>
  <mergeCells count="6">
    <mergeCell ref="C2:AA2"/>
    <mergeCell ref="C3:C4"/>
    <mergeCell ref="D3:AA3"/>
    <mergeCell ref="C18:AA18"/>
    <mergeCell ref="C19:C20"/>
    <mergeCell ref="D19:AA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27695-8E4E-4496-97E9-A3535A8FF8E4}">
  <dimension ref="A1:Y34"/>
  <sheetViews>
    <sheetView workbookViewId="0">
      <selection activeCell="B21" sqref="B21:Y32"/>
    </sheetView>
  </sheetViews>
  <sheetFormatPr defaultColWidth="8.625" defaultRowHeight="14.25" x14ac:dyDescent="0.2"/>
  <cols>
    <col min="1" max="27" width="8.625" style="1" customWidth="1"/>
    <col min="28" max="16384" width="8.625" style="1"/>
  </cols>
  <sheetData>
    <row r="1" spans="1:25" ht="15" thickBot="1" x14ac:dyDescent="0.25">
      <c r="A1" s="9"/>
      <c r="B1" s="9"/>
      <c r="C1" s="9"/>
      <c r="D1" s="9"/>
      <c r="E1" s="9"/>
      <c r="F1" s="9"/>
      <c r="G1" s="9"/>
      <c r="H1" s="9"/>
      <c r="I1" s="25"/>
      <c r="J1" s="25"/>
      <c r="K1" s="25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</row>
    <row r="2" spans="1:25" ht="26.45" customHeight="1" thickBot="1" x14ac:dyDescent="0.3">
      <c r="A2" s="35" t="s">
        <v>39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7"/>
    </row>
    <row r="3" spans="1:25" x14ac:dyDescent="0.2">
      <c r="A3" s="38" t="s">
        <v>13</v>
      </c>
      <c r="B3" s="40" t="s">
        <v>29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2"/>
    </row>
    <row r="4" spans="1:25" ht="15" thickBot="1" x14ac:dyDescent="0.25">
      <c r="A4" s="39"/>
      <c r="B4" s="10">
        <v>1</v>
      </c>
      <c r="C4" s="11">
        <v>2</v>
      </c>
      <c r="D4" s="11">
        <v>3</v>
      </c>
      <c r="E4" s="11">
        <v>4</v>
      </c>
      <c r="F4" s="11">
        <v>5</v>
      </c>
      <c r="G4" s="11">
        <v>6</v>
      </c>
      <c r="H4" s="11">
        <v>7</v>
      </c>
      <c r="I4" s="11">
        <v>8</v>
      </c>
      <c r="J4" s="11">
        <v>9</v>
      </c>
      <c r="K4" s="11">
        <v>10</v>
      </c>
      <c r="L4" s="11">
        <v>11</v>
      </c>
      <c r="M4" s="11">
        <v>12</v>
      </c>
      <c r="N4" s="11">
        <v>13</v>
      </c>
      <c r="O4" s="11">
        <v>14</v>
      </c>
      <c r="P4" s="11">
        <v>15</v>
      </c>
      <c r="Q4" s="11">
        <v>16</v>
      </c>
      <c r="R4" s="11">
        <v>17</v>
      </c>
      <c r="S4" s="11">
        <v>18</v>
      </c>
      <c r="T4" s="11">
        <v>19</v>
      </c>
      <c r="U4" s="11">
        <v>20</v>
      </c>
      <c r="V4" s="11">
        <v>21</v>
      </c>
      <c r="W4" s="11">
        <v>22</v>
      </c>
      <c r="X4" s="11">
        <v>23</v>
      </c>
      <c r="Y4" s="12">
        <v>24</v>
      </c>
    </row>
    <row r="5" spans="1:25" x14ac:dyDescent="0.2">
      <c r="A5" s="13" t="s">
        <v>18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2.6248651063627899</v>
      </c>
      <c r="L5" s="2">
        <v>4.2183984171404703</v>
      </c>
      <c r="M5" s="2">
        <v>5.2625988514942703</v>
      </c>
      <c r="N5" s="2">
        <v>5.89575020833803</v>
      </c>
      <c r="O5" s="2">
        <v>7.1946950175411599</v>
      </c>
      <c r="P5" s="2">
        <v>7.5629358364945602</v>
      </c>
      <c r="Q5" s="2">
        <v>9.9143876704549392</v>
      </c>
      <c r="R5" s="2">
        <v>17.9575354250189</v>
      </c>
      <c r="S5" s="2">
        <v>15.1020426499217</v>
      </c>
      <c r="T5" s="2">
        <v>1.4132897776322</v>
      </c>
      <c r="U5" s="2">
        <v>9.5498032795645199E-2</v>
      </c>
      <c r="V5" s="2">
        <v>0</v>
      </c>
      <c r="W5" s="2">
        <v>0</v>
      </c>
      <c r="X5" s="2">
        <v>0</v>
      </c>
      <c r="Y5" s="2">
        <v>0</v>
      </c>
    </row>
    <row r="6" spans="1:25" x14ac:dyDescent="0.2">
      <c r="A6" s="13" t="s">
        <v>19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1.01261366234907</v>
      </c>
      <c r="K6" s="2">
        <v>8.4963446495226798</v>
      </c>
      <c r="L6" s="2">
        <v>6.9990447697124099</v>
      </c>
      <c r="M6" s="2">
        <v>9.1890009068250098</v>
      </c>
      <c r="N6" s="2">
        <v>7.62683173720864</v>
      </c>
      <c r="O6" s="2">
        <v>7.9319229626046504</v>
      </c>
      <c r="P6" s="2">
        <v>11.958179383805801</v>
      </c>
      <c r="Q6" s="2">
        <v>13.270700684760699</v>
      </c>
      <c r="R6" s="2">
        <v>13.0232137179066</v>
      </c>
      <c r="S6" s="2">
        <v>18.309999816978401</v>
      </c>
      <c r="T6" s="2">
        <v>8.7726790609534593</v>
      </c>
      <c r="U6" s="2">
        <v>0</v>
      </c>
      <c r="V6" s="2">
        <v>1.1494799665182101E-13</v>
      </c>
      <c r="W6" s="2">
        <v>0</v>
      </c>
      <c r="X6" s="2">
        <v>0</v>
      </c>
      <c r="Y6" s="2">
        <v>0</v>
      </c>
    </row>
    <row r="7" spans="1:25" x14ac:dyDescent="0.2">
      <c r="A7" s="13" t="s">
        <v>20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8.6310476860867595</v>
      </c>
      <c r="L7" s="2">
        <v>8.6298260662758608</v>
      </c>
      <c r="M7" s="2">
        <v>10.6235047704686</v>
      </c>
      <c r="N7" s="2">
        <v>12.3169352506458</v>
      </c>
      <c r="O7" s="2">
        <v>13.390569937285701</v>
      </c>
      <c r="P7" s="2">
        <v>13.205553529174001</v>
      </c>
      <c r="Q7" s="2">
        <v>15.9328366767816</v>
      </c>
      <c r="R7" s="2">
        <v>15.507681235444499</v>
      </c>
      <c r="S7" s="2">
        <v>17.2428504411162</v>
      </c>
      <c r="T7" s="2">
        <v>16.607378893095898</v>
      </c>
      <c r="U7" s="2">
        <v>11.6523371356617</v>
      </c>
      <c r="V7" s="2">
        <v>6.3710043296088398E-2</v>
      </c>
      <c r="W7" s="2">
        <v>0</v>
      </c>
      <c r="X7" s="2">
        <v>0</v>
      </c>
      <c r="Y7" s="2">
        <v>0</v>
      </c>
    </row>
    <row r="8" spans="1:25" x14ac:dyDescent="0.2">
      <c r="A8" s="13" t="s">
        <v>21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1.10878648785468</v>
      </c>
      <c r="K8" s="2">
        <v>7.1468290395448104</v>
      </c>
      <c r="L8" s="2">
        <v>9.3725895394607495</v>
      </c>
      <c r="M8" s="2">
        <v>10.0694150182449</v>
      </c>
      <c r="N8" s="2">
        <v>9.7906478834776607</v>
      </c>
      <c r="O8" s="2">
        <v>10.213376674756301</v>
      </c>
      <c r="P8" s="2">
        <v>8.64839318228948</v>
      </c>
      <c r="Q8" s="2">
        <v>11.352095912344501</v>
      </c>
      <c r="R8" s="2">
        <v>13.7581106155765</v>
      </c>
      <c r="S8" s="2">
        <v>15.774500239687701</v>
      </c>
      <c r="T8" s="2">
        <v>15.5560689620132</v>
      </c>
      <c r="U8" s="2">
        <v>14.486192247585601</v>
      </c>
      <c r="V8" s="2">
        <v>1.79238732222002</v>
      </c>
      <c r="W8" s="2">
        <v>0</v>
      </c>
      <c r="X8" s="2">
        <v>0</v>
      </c>
      <c r="Y8" s="2">
        <v>0</v>
      </c>
    </row>
    <row r="9" spans="1:25" x14ac:dyDescent="0.2">
      <c r="A9" s="13" t="s">
        <v>5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1.08678790017196</v>
      </c>
      <c r="K9" s="2">
        <v>3.8228361564073698</v>
      </c>
      <c r="L9" s="2">
        <v>6.2027705075823896</v>
      </c>
      <c r="M9" s="2">
        <v>7.5247925745701103</v>
      </c>
      <c r="N9" s="2">
        <v>6.6468861402246198</v>
      </c>
      <c r="O9" s="2">
        <v>6.8675794377960697</v>
      </c>
      <c r="P9" s="2">
        <v>8.0617231987101405</v>
      </c>
      <c r="Q9" s="2">
        <v>8.5530113315718292</v>
      </c>
      <c r="R9" s="2">
        <v>10.772102107743599</v>
      </c>
      <c r="S9" s="2">
        <v>12.2759024186365</v>
      </c>
      <c r="T9" s="2">
        <v>10.525598227590599</v>
      </c>
      <c r="U9" s="2">
        <v>11.6965140849279</v>
      </c>
      <c r="V9" s="2">
        <v>4.6447271702274202</v>
      </c>
      <c r="W9" s="2">
        <v>0</v>
      </c>
      <c r="X9" s="2">
        <v>0</v>
      </c>
      <c r="Y9" s="2">
        <v>0</v>
      </c>
    </row>
    <row r="10" spans="1:25" x14ac:dyDescent="0.2">
      <c r="A10" s="13" t="s">
        <v>22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3.7476342417747102</v>
      </c>
      <c r="L10" s="2">
        <v>3.0360019893304702</v>
      </c>
      <c r="M10" s="2">
        <v>3.04763644024841</v>
      </c>
      <c r="N10" s="2">
        <v>4.4199305656044601</v>
      </c>
      <c r="O10" s="2">
        <v>6.5939372473883298</v>
      </c>
      <c r="P10" s="2">
        <v>5.4011670678298103</v>
      </c>
      <c r="Q10" s="2">
        <v>6.34997449445396</v>
      </c>
      <c r="R10" s="2">
        <v>10.9838361283722</v>
      </c>
      <c r="S10" s="2">
        <v>7.9864584718714697</v>
      </c>
      <c r="T10" s="2">
        <v>10.192980131379899</v>
      </c>
      <c r="U10" s="2">
        <v>12.502509740227</v>
      </c>
      <c r="V10" s="2">
        <v>6.2246778472737798</v>
      </c>
      <c r="W10" s="2">
        <v>0</v>
      </c>
      <c r="X10" s="2">
        <v>0</v>
      </c>
      <c r="Y10" s="2">
        <v>0</v>
      </c>
    </row>
    <row r="11" spans="1:25" x14ac:dyDescent="0.2">
      <c r="A11" s="13" t="s">
        <v>23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2.7697455486947602</v>
      </c>
      <c r="L11" s="2">
        <v>1.4479336714825699</v>
      </c>
      <c r="M11" s="2">
        <v>3.32817385433547</v>
      </c>
      <c r="N11" s="2">
        <v>4.4815515448483501</v>
      </c>
      <c r="O11" s="2">
        <v>4.5752128687061102</v>
      </c>
      <c r="P11" s="2">
        <v>7.1939937503729903</v>
      </c>
      <c r="Q11" s="2">
        <v>6.5839002287497603</v>
      </c>
      <c r="R11" s="2">
        <v>6.9650340736188898</v>
      </c>
      <c r="S11" s="2">
        <v>9.4690892062536491</v>
      </c>
      <c r="T11" s="2">
        <v>9.4166110241612202</v>
      </c>
      <c r="U11" s="2">
        <v>12.1079576390404</v>
      </c>
      <c r="V11" s="2">
        <v>6.2243128378564299</v>
      </c>
      <c r="W11" s="2">
        <v>0</v>
      </c>
      <c r="X11" s="2">
        <v>0</v>
      </c>
      <c r="Y11" s="2">
        <v>0</v>
      </c>
    </row>
    <row r="12" spans="1:25" x14ac:dyDescent="0.2">
      <c r="A12" s="13" t="s">
        <v>24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1.51225396131543</v>
      </c>
      <c r="L12" s="2">
        <v>4.1105709116590603</v>
      </c>
      <c r="M12" s="2">
        <v>4.6992457153399796</v>
      </c>
      <c r="N12" s="2">
        <v>5.6655985316965003</v>
      </c>
      <c r="O12" s="2">
        <v>6.2710122953942298</v>
      </c>
      <c r="P12" s="2">
        <v>6.6445187070383902</v>
      </c>
      <c r="Q12" s="2">
        <v>8.2905617910153993</v>
      </c>
      <c r="R12" s="2">
        <v>8.8906951873138507</v>
      </c>
      <c r="S12" s="2">
        <v>8.5121410071068695</v>
      </c>
      <c r="T12" s="2">
        <v>10.380981259595799</v>
      </c>
      <c r="U12" s="2">
        <v>11.1120847744711</v>
      </c>
      <c r="V12" s="2">
        <v>3.3143838126813501</v>
      </c>
      <c r="W12" s="2">
        <v>0</v>
      </c>
      <c r="X12" s="2">
        <v>0</v>
      </c>
      <c r="Y12" s="2">
        <v>0</v>
      </c>
    </row>
    <row r="13" spans="1:25" x14ac:dyDescent="0.2">
      <c r="A13" s="13" t="s">
        <v>25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0.83209897144268197</v>
      </c>
      <c r="L13" s="2">
        <v>3.8614524735852802</v>
      </c>
      <c r="M13" s="2">
        <v>4.1027549250789699</v>
      </c>
      <c r="N13" s="2">
        <v>5.1619308432279096</v>
      </c>
      <c r="O13" s="2">
        <v>6.0004978552480104</v>
      </c>
      <c r="P13" s="2">
        <v>7.4255805303758304</v>
      </c>
      <c r="Q13" s="2">
        <v>6.8896101268921202</v>
      </c>
      <c r="R13" s="2">
        <v>7.2391960764231102</v>
      </c>
      <c r="S13" s="2">
        <v>9.5063909473593498</v>
      </c>
      <c r="T13" s="2">
        <v>13.934515223386899</v>
      </c>
      <c r="U13" s="2">
        <v>8.0105815651080796</v>
      </c>
      <c r="V13" s="2">
        <v>2.6796865766505099E-31</v>
      </c>
      <c r="W13" s="2">
        <v>0</v>
      </c>
      <c r="X13" s="2">
        <v>0</v>
      </c>
      <c r="Y13" s="2">
        <v>0</v>
      </c>
    </row>
    <row r="14" spans="1:25" x14ac:dyDescent="0.2">
      <c r="A14" s="13" t="s">
        <v>26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1.1416391677184199</v>
      </c>
      <c r="L14" s="2">
        <v>4.3087699041819398</v>
      </c>
      <c r="M14" s="2">
        <v>5.9073399871886396</v>
      </c>
      <c r="N14" s="2">
        <v>6.1859512856857704</v>
      </c>
      <c r="O14" s="2">
        <v>5.90386327874206</v>
      </c>
      <c r="P14" s="2">
        <v>8.4276058678801107</v>
      </c>
      <c r="Q14" s="2">
        <v>9.8579155495868704</v>
      </c>
      <c r="R14" s="2">
        <v>11.505054336121001</v>
      </c>
      <c r="S14" s="2">
        <v>14.275636883576199</v>
      </c>
      <c r="T14" s="2">
        <v>14.0228855940813</v>
      </c>
      <c r="U14" s="2">
        <v>0.79687375392454796</v>
      </c>
      <c r="V14" s="2">
        <v>9.5668948867736303E-2</v>
      </c>
      <c r="W14" s="2">
        <v>0</v>
      </c>
      <c r="X14" s="2">
        <v>0</v>
      </c>
      <c r="Y14" s="2">
        <v>0</v>
      </c>
    </row>
    <row r="15" spans="1:25" x14ac:dyDescent="0.2">
      <c r="A15" s="13" t="s">
        <v>27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1.3854941209776499</v>
      </c>
      <c r="K15" s="2">
        <v>4.6598323597106797</v>
      </c>
      <c r="L15" s="2">
        <v>5.6092803906791104</v>
      </c>
      <c r="M15" s="2">
        <v>8.4636352908226904</v>
      </c>
      <c r="N15" s="2">
        <v>8.9366320163778195</v>
      </c>
      <c r="O15" s="2">
        <v>7.9799008254734503</v>
      </c>
      <c r="P15" s="2">
        <v>9.3573363177598505</v>
      </c>
      <c r="Q15" s="2">
        <v>10.9922295080202</v>
      </c>
      <c r="R15" s="2">
        <v>14.345877622966</v>
      </c>
      <c r="S15" s="2">
        <v>8.7707872600906303</v>
      </c>
      <c r="T15" s="2">
        <v>5.5917114728623201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</row>
    <row r="16" spans="1:25" ht="15" thickBot="1" x14ac:dyDescent="0.25">
      <c r="A16" s="14" t="s">
        <v>28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4.8582649609116801</v>
      </c>
      <c r="L16" s="2">
        <v>6.0588687438641502</v>
      </c>
      <c r="M16" s="2">
        <v>5.3393285026384198</v>
      </c>
      <c r="N16" s="2">
        <v>6.9379358707846102</v>
      </c>
      <c r="O16" s="2">
        <v>6.87217840308357</v>
      </c>
      <c r="P16" s="2">
        <v>8.1800842838365408</v>
      </c>
      <c r="Q16" s="2">
        <v>10.090252200015099</v>
      </c>
      <c r="R16" s="2">
        <v>13.605640354257099</v>
      </c>
      <c r="S16" s="2">
        <v>7.6439248154828698</v>
      </c>
      <c r="T16" s="2">
        <v>0.113877723872449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</row>
    <row r="17" spans="1:25" ht="15" thickBot="1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ht="15.75" thickBot="1" x14ac:dyDescent="0.3">
      <c r="A18" s="35" t="s">
        <v>40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7"/>
    </row>
    <row r="19" spans="1:25" x14ac:dyDescent="0.2">
      <c r="A19" s="38" t="s">
        <v>13</v>
      </c>
      <c r="B19" s="40" t="s">
        <v>29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2"/>
    </row>
    <row r="20" spans="1:25" ht="15" thickBot="1" x14ac:dyDescent="0.25">
      <c r="A20" s="39"/>
      <c r="B20" s="10">
        <v>1</v>
      </c>
      <c r="C20" s="11">
        <v>2</v>
      </c>
      <c r="D20" s="11">
        <v>3</v>
      </c>
      <c r="E20" s="11">
        <v>4</v>
      </c>
      <c r="F20" s="11">
        <v>5</v>
      </c>
      <c r="G20" s="11">
        <v>6</v>
      </c>
      <c r="H20" s="11">
        <v>7</v>
      </c>
      <c r="I20" s="11">
        <v>8</v>
      </c>
      <c r="J20" s="11">
        <v>9</v>
      </c>
      <c r="K20" s="11">
        <v>10</v>
      </c>
      <c r="L20" s="11">
        <v>11</v>
      </c>
      <c r="M20" s="11">
        <v>12</v>
      </c>
      <c r="N20" s="11">
        <v>13</v>
      </c>
      <c r="O20" s="11">
        <v>14</v>
      </c>
      <c r="P20" s="11">
        <v>15</v>
      </c>
      <c r="Q20" s="11">
        <v>16</v>
      </c>
      <c r="R20" s="11">
        <v>17</v>
      </c>
      <c r="S20" s="11">
        <v>18</v>
      </c>
      <c r="T20" s="11">
        <v>19</v>
      </c>
      <c r="U20" s="11">
        <v>20</v>
      </c>
      <c r="V20" s="11">
        <v>21</v>
      </c>
      <c r="W20" s="11">
        <v>22</v>
      </c>
      <c r="X20" s="11">
        <v>23</v>
      </c>
      <c r="Y20" s="12">
        <v>24</v>
      </c>
    </row>
    <row r="21" spans="1:25" x14ac:dyDescent="0.2">
      <c r="A21" s="13" t="s">
        <v>18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2.8497060334501101</v>
      </c>
      <c r="J21" s="2">
        <v>17.175269715579301</v>
      </c>
      <c r="K21" s="2">
        <v>11.129329350934199</v>
      </c>
      <c r="L21" s="2">
        <v>6.3721360395422</v>
      </c>
      <c r="M21" s="2">
        <v>5.2721080754896104</v>
      </c>
      <c r="N21" s="2">
        <v>4.8475121723022099</v>
      </c>
      <c r="O21" s="2">
        <v>7.0040555748653999</v>
      </c>
      <c r="P21" s="2">
        <v>6.3207386470591302</v>
      </c>
      <c r="Q21" s="2">
        <v>5.1295443455047502</v>
      </c>
      <c r="R21" s="2">
        <v>2.7498577722611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</row>
    <row r="22" spans="1:25" x14ac:dyDescent="0.2">
      <c r="A22" s="13" t="s">
        <v>19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11.0785868484906</v>
      </c>
      <c r="J22" s="2">
        <v>19.655810032815101</v>
      </c>
      <c r="K22" s="2">
        <v>16.075489118568999</v>
      </c>
      <c r="L22" s="2">
        <v>8.5854037630797606</v>
      </c>
      <c r="M22" s="2">
        <v>8.6123056785571208</v>
      </c>
      <c r="N22" s="2">
        <v>8.3575165984029791</v>
      </c>
      <c r="O22" s="2">
        <v>7.8531271462968002</v>
      </c>
      <c r="P22" s="2">
        <v>9.4932686701442908</v>
      </c>
      <c r="Q22" s="2">
        <v>9.1960565186105594</v>
      </c>
      <c r="R22" s="2">
        <v>8.4988411960391304</v>
      </c>
      <c r="S22" s="2">
        <v>1.9208642399857701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</row>
    <row r="23" spans="1:25" x14ac:dyDescent="0.2">
      <c r="A23" s="13" t="s">
        <v>20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13.2579121199618</v>
      </c>
      <c r="J23" s="2">
        <v>18.912716887975002</v>
      </c>
      <c r="K23" s="2">
        <v>13.1426414794128</v>
      </c>
      <c r="L23" s="2">
        <v>10.149423470963599</v>
      </c>
      <c r="M23" s="2">
        <v>11.364973347923399</v>
      </c>
      <c r="N23" s="2">
        <v>11.990518670571999</v>
      </c>
      <c r="O23" s="2">
        <v>12.8575043250449</v>
      </c>
      <c r="P23" s="2">
        <v>12.735030224534899</v>
      </c>
      <c r="Q23" s="2">
        <v>11.5310363571759</v>
      </c>
      <c r="R23" s="2">
        <v>12.8260216581082</v>
      </c>
      <c r="S23" s="2">
        <v>9.6310062477287204</v>
      </c>
      <c r="T23" s="2">
        <v>2.7785763185603001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</row>
    <row r="24" spans="1:25" x14ac:dyDescent="0.2">
      <c r="A24" s="13" t="s">
        <v>21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8.4238828641326595</v>
      </c>
      <c r="J24" s="2">
        <v>14.5499439057433</v>
      </c>
      <c r="K24" s="2">
        <v>11.576373718852199</v>
      </c>
      <c r="L24" s="2">
        <v>11.2494794333888</v>
      </c>
      <c r="M24" s="2">
        <v>10.6055615036639</v>
      </c>
      <c r="N24" s="2">
        <v>8.6102676715639497</v>
      </c>
      <c r="O24" s="2">
        <v>8.4569224108215995</v>
      </c>
      <c r="P24" s="2">
        <v>11.2041996070379</v>
      </c>
      <c r="Q24" s="2">
        <v>11.9934903093654</v>
      </c>
      <c r="R24" s="2">
        <v>10.186628133617299</v>
      </c>
      <c r="S24" s="2">
        <v>10.6620664101131</v>
      </c>
      <c r="T24" s="2">
        <v>4.1123136844802399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</row>
    <row r="25" spans="1:25" x14ac:dyDescent="0.2">
      <c r="A25" s="13" t="s">
        <v>5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10.8279994178273</v>
      </c>
      <c r="J25" s="2">
        <v>12.239639042994201</v>
      </c>
      <c r="K25" s="2">
        <v>8.7178247121510708</v>
      </c>
      <c r="L25" s="2">
        <v>8.9623914611591093</v>
      </c>
      <c r="M25" s="2">
        <v>8.81785843512532</v>
      </c>
      <c r="N25" s="2">
        <v>7.1595498514511497</v>
      </c>
      <c r="O25" s="2">
        <v>6.9833191610972696</v>
      </c>
      <c r="P25" s="2">
        <v>6.2435955543283397</v>
      </c>
      <c r="Q25" s="2">
        <v>7.12351524714762</v>
      </c>
      <c r="R25" s="2">
        <v>5.9572537687429001</v>
      </c>
      <c r="S25" s="2">
        <v>5.6486328970616899</v>
      </c>
      <c r="T25" s="2">
        <v>2.2839929465339299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</row>
    <row r="26" spans="1:25" x14ac:dyDescent="0.2">
      <c r="A26" s="13" t="s">
        <v>22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11.230452938689799</v>
      </c>
      <c r="J26" s="2">
        <v>12.0273629083615</v>
      </c>
      <c r="K26" s="2">
        <v>7.6653575395925504</v>
      </c>
      <c r="L26" s="2">
        <v>5.4749013172834404</v>
      </c>
      <c r="M26" s="2">
        <v>4.0449199803717102</v>
      </c>
      <c r="N26" s="2">
        <v>5.0579480583766401</v>
      </c>
      <c r="O26" s="2">
        <v>5.0725235509675999</v>
      </c>
      <c r="P26" s="2">
        <v>5.1935885968328801</v>
      </c>
      <c r="Q26" s="2">
        <v>5.7802548886497398</v>
      </c>
      <c r="R26" s="2">
        <v>8.1576640885300797</v>
      </c>
      <c r="S26" s="2">
        <v>5.6914205973914704</v>
      </c>
      <c r="T26" s="2">
        <v>2.9007423564743502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</row>
    <row r="27" spans="1:25" x14ac:dyDescent="0.2">
      <c r="A27" s="13" t="s">
        <v>23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10.902905549926601</v>
      </c>
      <c r="J27" s="2">
        <v>11.4075404535813</v>
      </c>
      <c r="K27" s="2">
        <v>6.7814451868871704</v>
      </c>
      <c r="L27" s="2">
        <v>3.7897593506693101</v>
      </c>
      <c r="M27" s="2">
        <v>2.99185676467807</v>
      </c>
      <c r="N27" s="2">
        <v>3.52182218212501</v>
      </c>
      <c r="O27" s="2">
        <v>3.4383091699095001</v>
      </c>
      <c r="P27" s="2">
        <v>5.0658013285807098</v>
      </c>
      <c r="Q27" s="2">
        <v>5.7940578853356604</v>
      </c>
      <c r="R27" s="2">
        <v>6.1483372391038396</v>
      </c>
      <c r="S27" s="2">
        <v>6.3958441739986203</v>
      </c>
      <c r="T27" s="2">
        <v>1.68467858732628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</row>
    <row r="28" spans="1:25" x14ac:dyDescent="0.2">
      <c r="A28" s="13" t="s">
        <v>24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8.4254733858475106</v>
      </c>
      <c r="J28" s="2">
        <v>11.8811388189075</v>
      </c>
      <c r="K28" s="2">
        <v>6.8120474530901998</v>
      </c>
      <c r="L28" s="2">
        <v>5.1797815725343703</v>
      </c>
      <c r="M28" s="2">
        <v>4.3013669826785401</v>
      </c>
      <c r="N28" s="2">
        <v>4.01848467645602</v>
      </c>
      <c r="O28" s="2">
        <v>5.3477221828273303</v>
      </c>
      <c r="P28" s="2">
        <v>5.2266406458859702</v>
      </c>
      <c r="Q28" s="2">
        <v>5.8020633810633804</v>
      </c>
      <c r="R28" s="2">
        <v>5.5802396077403396</v>
      </c>
      <c r="S28" s="2">
        <v>4.4712236457448897</v>
      </c>
      <c r="T28" s="2">
        <v>1.7966546551845499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</row>
    <row r="29" spans="1:25" x14ac:dyDescent="0.2">
      <c r="A29" s="13" t="s">
        <v>25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6.3764003597931298</v>
      </c>
      <c r="J29" s="2">
        <v>15.454225067490899</v>
      </c>
      <c r="K29" s="2">
        <v>8.5304084135207798</v>
      </c>
      <c r="L29" s="2">
        <v>5.9129910995918502</v>
      </c>
      <c r="M29" s="2">
        <v>3.6355775732634199</v>
      </c>
      <c r="N29" s="2">
        <v>3.9583204110145598</v>
      </c>
      <c r="O29" s="2">
        <v>4.6424864516668602</v>
      </c>
      <c r="P29" s="2">
        <v>4.5912012214389604</v>
      </c>
      <c r="Q29" s="2">
        <v>4.9847152609246104</v>
      </c>
      <c r="R29" s="2">
        <v>5.5958533557692398</v>
      </c>
      <c r="S29" s="2">
        <v>3.3242475885378502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</row>
    <row r="30" spans="1:25" x14ac:dyDescent="0.2">
      <c r="A30" s="13" t="s">
        <v>26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1.9999836276745599</v>
      </c>
      <c r="J30" s="2">
        <v>16.168219200608799</v>
      </c>
      <c r="K30" s="2">
        <v>12.4928525365364</v>
      </c>
      <c r="L30" s="2">
        <v>8.0970087168837104</v>
      </c>
      <c r="M30" s="2">
        <v>6.1132848780405196</v>
      </c>
      <c r="N30" s="2">
        <v>5.5529754119097996</v>
      </c>
      <c r="O30" s="2">
        <v>8.1988309789281999</v>
      </c>
      <c r="P30" s="2">
        <v>5.7705808133968901</v>
      </c>
      <c r="Q30" s="2">
        <v>5.4911645605839796</v>
      </c>
      <c r="R30" s="2">
        <v>6.2401743013974196</v>
      </c>
      <c r="S30" s="2">
        <v>4.2455130663094396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</row>
    <row r="31" spans="1:25" x14ac:dyDescent="0.2">
      <c r="A31" s="13" t="s">
        <v>27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8.7511577485655998</v>
      </c>
      <c r="J31" s="2">
        <v>12.3635428738187</v>
      </c>
      <c r="K31" s="2">
        <v>10.524073179559</v>
      </c>
      <c r="L31" s="2">
        <v>8.3186778203561502</v>
      </c>
      <c r="M31" s="2">
        <v>9.1115451965578291</v>
      </c>
      <c r="N31" s="2">
        <v>8.6502204911099998</v>
      </c>
      <c r="O31" s="2">
        <v>7.0028779662008303</v>
      </c>
      <c r="P31" s="2">
        <v>7.3267564173210697</v>
      </c>
      <c r="Q31" s="2">
        <v>8.8991663619422692</v>
      </c>
      <c r="R31" s="2">
        <v>3.7162558456711601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</row>
    <row r="32" spans="1:25" ht="15" thickBot="1" x14ac:dyDescent="0.25">
      <c r="A32" s="14" t="s">
        <v>28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3.27103716369058</v>
      </c>
      <c r="J32" s="2">
        <v>13.464544036056299</v>
      </c>
      <c r="K32" s="2">
        <v>9.4636548879169098</v>
      </c>
      <c r="L32" s="2">
        <v>6.6437684406315602</v>
      </c>
      <c r="M32" s="2">
        <v>6.51022301019872</v>
      </c>
      <c r="N32" s="2">
        <v>7.0964433360010899</v>
      </c>
      <c r="O32" s="2">
        <v>6.5917769200629799</v>
      </c>
      <c r="P32" s="2">
        <v>5.7011477763526397</v>
      </c>
      <c r="Q32" s="2">
        <v>6.0520181697067601</v>
      </c>
      <c r="R32" s="2">
        <v>1.2518966899152699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</row>
    <row r="34" spans="9:11" x14ac:dyDescent="0.2">
      <c r="I34" s="25"/>
      <c r="J34" s="25"/>
      <c r="K34" s="25"/>
    </row>
  </sheetData>
  <mergeCells count="6">
    <mergeCell ref="A2:Y2"/>
    <mergeCell ref="A3:A4"/>
    <mergeCell ref="B3:Y3"/>
    <mergeCell ref="A18:Y18"/>
    <mergeCell ref="A19:A20"/>
    <mergeCell ref="B19:Y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C6C4C-B5E6-4538-AB07-F23AD2E6B01B}">
  <sheetPr codeName="Sheet9"/>
  <dimension ref="A1:N27"/>
  <sheetViews>
    <sheetView zoomScaleNormal="100" workbookViewId="0">
      <selection activeCell="I19" sqref="I19"/>
    </sheetView>
  </sheetViews>
  <sheetFormatPr defaultRowHeight="14.25" x14ac:dyDescent="0.2"/>
  <cols>
    <col min="1" max="13" width="9.25" style="1" customWidth="1"/>
  </cols>
  <sheetData>
    <row r="1" spans="1:14" s="1" customFormat="1" ht="18" x14ac:dyDescent="0.25">
      <c r="A1" s="43" t="s">
        <v>46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4" ht="18" x14ac:dyDescent="0.2">
      <c r="A2" s="31" t="s">
        <v>0</v>
      </c>
      <c r="B2" s="33" t="s">
        <v>1</v>
      </c>
      <c r="C2" s="33" t="s">
        <v>2</v>
      </c>
      <c r="D2" s="33" t="s">
        <v>3</v>
      </c>
      <c r="E2" s="33" t="s">
        <v>4</v>
      </c>
      <c r="F2" s="33" t="s">
        <v>5</v>
      </c>
      <c r="G2" s="33" t="s">
        <v>6</v>
      </c>
      <c r="H2" s="33" t="s">
        <v>7</v>
      </c>
      <c r="I2" s="33" t="s">
        <v>8</v>
      </c>
      <c r="J2" s="33" t="s">
        <v>9</v>
      </c>
      <c r="K2" s="33" t="s">
        <v>15</v>
      </c>
      <c r="L2" s="33" t="s">
        <v>16</v>
      </c>
      <c r="M2" s="33" t="s">
        <v>17</v>
      </c>
    </row>
    <row r="3" spans="1:14" ht="18" x14ac:dyDescent="0.2">
      <c r="A3" s="26">
        <v>1</v>
      </c>
      <c r="B3" s="27">
        <v>308.94905110588206</v>
      </c>
      <c r="C3" s="27">
        <v>366.77651316639771</v>
      </c>
      <c r="D3" s="27">
        <v>361.77058870624603</v>
      </c>
      <c r="E3" s="27">
        <v>373.586112538446</v>
      </c>
      <c r="F3" s="27">
        <v>369.86273214128568</v>
      </c>
      <c r="G3" s="27">
        <v>333.56724082924228</v>
      </c>
      <c r="H3" s="27">
        <v>311.95345297612346</v>
      </c>
      <c r="I3" s="27">
        <v>298.68518720832401</v>
      </c>
      <c r="J3" s="27">
        <v>306.54951271730675</v>
      </c>
      <c r="K3" s="27">
        <v>366.52505929626085</v>
      </c>
      <c r="L3" s="28"/>
      <c r="M3" s="28"/>
      <c r="N3" s="19"/>
    </row>
    <row r="4" spans="1:14" ht="18" x14ac:dyDescent="0.2">
      <c r="A4" s="26">
        <v>2</v>
      </c>
      <c r="B4" s="27">
        <v>265.70293194782892</v>
      </c>
      <c r="C4" s="27">
        <v>264.77918168990004</v>
      </c>
      <c r="D4" s="27">
        <v>360.82375579110419</v>
      </c>
      <c r="E4" s="27">
        <v>344.73558704576618</v>
      </c>
      <c r="F4" s="27">
        <v>295.95187399579214</v>
      </c>
      <c r="G4" s="27">
        <v>299.67464113171019</v>
      </c>
      <c r="H4" s="27">
        <v>294.59445569231468</v>
      </c>
      <c r="I4" s="27">
        <v>248.21661559626043</v>
      </c>
      <c r="J4" s="27">
        <v>266.52886415476382</v>
      </c>
      <c r="K4" s="27">
        <v>284.39878163397162</v>
      </c>
      <c r="L4" s="28"/>
      <c r="M4" s="28"/>
      <c r="N4" s="19"/>
    </row>
    <row r="5" spans="1:14" ht="18" x14ac:dyDescent="0.2">
      <c r="A5" s="26">
        <v>3</v>
      </c>
      <c r="B5" s="27">
        <v>234.42898021973292</v>
      </c>
      <c r="C5" s="27">
        <v>298.55746661610641</v>
      </c>
      <c r="D5" s="27">
        <v>287.66788777632149</v>
      </c>
      <c r="E5" s="27">
        <v>280.28242973289355</v>
      </c>
      <c r="F5" s="27">
        <v>359.40415131131698</v>
      </c>
      <c r="G5" s="27">
        <v>289.6548326730944</v>
      </c>
      <c r="H5" s="27">
        <v>285.25328947262688</v>
      </c>
      <c r="I5" s="27">
        <v>240.15368857841236</v>
      </c>
      <c r="J5" s="27">
        <v>253.24943187108619</v>
      </c>
      <c r="K5" s="27">
        <v>282.92821441867517</v>
      </c>
      <c r="L5" s="28"/>
      <c r="M5" s="28"/>
      <c r="N5" s="19"/>
    </row>
    <row r="6" spans="1:14" ht="18" x14ac:dyDescent="0.2">
      <c r="A6" s="26">
        <v>4</v>
      </c>
      <c r="B6" s="27">
        <v>278.73469712338652</v>
      </c>
      <c r="C6" s="27">
        <v>273.50547497832338</v>
      </c>
      <c r="D6" s="27">
        <v>308.79414490159883</v>
      </c>
      <c r="E6" s="27">
        <v>289.24717025499046</v>
      </c>
      <c r="F6" s="27">
        <v>316.587071845769</v>
      </c>
      <c r="G6" s="27">
        <v>333.02954398723938</v>
      </c>
      <c r="H6" s="27">
        <v>249.98123678497487</v>
      </c>
      <c r="I6" s="27">
        <v>243.09556695807655</v>
      </c>
      <c r="J6" s="27">
        <v>258.49844917882729</v>
      </c>
      <c r="K6" s="27">
        <v>305.77455692060272</v>
      </c>
      <c r="L6" s="28"/>
      <c r="M6" s="28"/>
      <c r="N6" s="19"/>
    </row>
    <row r="7" spans="1:14" ht="18" x14ac:dyDescent="0.2">
      <c r="A7" s="26">
        <v>5</v>
      </c>
      <c r="B7" s="27">
        <v>277.57212252808347</v>
      </c>
      <c r="C7" s="27">
        <v>286.05587204400513</v>
      </c>
      <c r="D7" s="27">
        <v>301.86680217846566</v>
      </c>
      <c r="E7" s="27">
        <v>269.21357467500485</v>
      </c>
      <c r="F7" s="27">
        <v>281.89629119404088</v>
      </c>
      <c r="G7" s="27">
        <v>289.69884377652062</v>
      </c>
      <c r="H7" s="27">
        <v>298.5497764115272</v>
      </c>
      <c r="I7" s="27">
        <v>264.15864624949916</v>
      </c>
      <c r="J7" s="27">
        <v>267.69862481917102</v>
      </c>
      <c r="K7" s="27">
        <v>332.14091591381026</v>
      </c>
      <c r="L7" s="28"/>
      <c r="M7" s="28"/>
      <c r="N7" s="19"/>
    </row>
    <row r="8" spans="1:14" ht="18" x14ac:dyDescent="0.2">
      <c r="A8" s="26">
        <v>6</v>
      </c>
      <c r="B8" s="27">
        <v>281.81586558781237</v>
      </c>
      <c r="C8" s="27">
        <v>351.72999101384778</v>
      </c>
      <c r="D8" s="27">
        <v>318.37337833667834</v>
      </c>
      <c r="E8" s="27">
        <v>327.95198985614451</v>
      </c>
      <c r="F8" s="27">
        <v>336.31902379129275</v>
      </c>
      <c r="G8" s="27">
        <v>273.53984335723243</v>
      </c>
      <c r="H8" s="27">
        <v>269.9450917325151</v>
      </c>
      <c r="I8" s="27">
        <v>284.64028387114524</v>
      </c>
      <c r="J8" s="27">
        <v>258.95959935844644</v>
      </c>
      <c r="K8" s="27">
        <v>330.69739005599303</v>
      </c>
      <c r="L8" s="28"/>
      <c r="M8" s="28"/>
      <c r="N8" s="19"/>
    </row>
    <row r="9" spans="1:14" ht="18" x14ac:dyDescent="0.2">
      <c r="A9" s="26">
        <v>7</v>
      </c>
      <c r="B9" s="27">
        <v>304.12788826242263</v>
      </c>
      <c r="C9" s="27">
        <v>359.57525371524309</v>
      </c>
      <c r="D9" s="27">
        <v>295.17592164380369</v>
      </c>
      <c r="E9" s="27">
        <v>322.07415137799643</v>
      </c>
      <c r="F9" s="27">
        <v>375.5864696492784</v>
      </c>
      <c r="G9" s="27">
        <v>356.81326173715416</v>
      </c>
      <c r="H9" s="27">
        <v>411.24696248264547</v>
      </c>
      <c r="I9" s="27">
        <v>317.77545893944404</v>
      </c>
      <c r="J9" s="27">
        <v>271.78497401162804</v>
      </c>
      <c r="K9" s="27">
        <v>337.40099324853793</v>
      </c>
      <c r="L9" s="28"/>
      <c r="M9" s="28"/>
      <c r="N9" s="19"/>
    </row>
    <row r="10" spans="1:14" ht="18" x14ac:dyDescent="0.2">
      <c r="A10" s="26">
        <v>8</v>
      </c>
      <c r="B10" s="27">
        <v>356.05248394383602</v>
      </c>
      <c r="C10" s="27">
        <v>358.12783992187531</v>
      </c>
      <c r="D10" s="27">
        <v>348.02791738031874</v>
      </c>
      <c r="E10" s="27">
        <v>323.91877574530594</v>
      </c>
      <c r="F10" s="27">
        <v>363.00782153503809</v>
      </c>
      <c r="G10" s="27">
        <v>351.8158155080128</v>
      </c>
      <c r="H10" s="27">
        <v>296.65073293948353</v>
      </c>
      <c r="I10" s="27">
        <v>283.24600969969993</v>
      </c>
      <c r="J10" s="27">
        <v>363.6739776164498</v>
      </c>
      <c r="K10" s="27">
        <v>334.664240159249</v>
      </c>
      <c r="L10" s="28"/>
      <c r="M10" s="28"/>
      <c r="N10" s="19"/>
    </row>
    <row r="11" spans="1:14" ht="18" x14ac:dyDescent="0.2">
      <c r="A11" s="26">
        <v>9</v>
      </c>
      <c r="B11" s="27">
        <v>352.66737274090724</v>
      </c>
      <c r="C11" s="27">
        <v>579.92277662019069</v>
      </c>
      <c r="D11" s="27">
        <v>499.64993846543734</v>
      </c>
      <c r="E11" s="27">
        <v>431.90216499922377</v>
      </c>
      <c r="F11" s="27">
        <v>493.67860333690305</v>
      </c>
      <c r="G11" s="27">
        <v>551.02628057920958</v>
      </c>
      <c r="H11" s="27">
        <v>497.49091306309356</v>
      </c>
      <c r="I11" s="27">
        <v>365.76319964582098</v>
      </c>
      <c r="J11" s="27">
        <v>505.57155773814281</v>
      </c>
      <c r="K11" s="27">
        <v>467.10788132009861</v>
      </c>
      <c r="L11" s="28"/>
      <c r="M11" s="28"/>
      <c r="N11" s="19"/>
    </row>
    <row r="12" spans="1:14" ht="18" x14ac:dyDescent="0.2">
      <c r="A12" s="26">
        <v>10</v>
      </c>
      <c r="B12" s="27">
        <v>587.74791429662446</v>
      </c>
      <c r="C12" s="27">
        <v>637.88224937002713</v>
      </c>
      <c r="D12" s="27">
        <v>650.3486172475865</v>
      </c>
      <c r="E12" s="27">
        <v>613.953151707806</v>
      </c>
      <c r="F12" s="27">
        <v>539.05904194239258</v>
      </c>
      <c r="G12" s="27">
        <v>597.22334356613612</v>
      </c>
      <c r="H12" s="27">
        <v>609.02624736646442</v>
      </c>
      <c r="I12" s="27">
        <v>520.19860632429186</v>
      </c>
      <c r="J12" s="27">
        <v>501.88178108977127</v>
      </c>
      <c r="K12" s="27">
        <v>737.8791349060391</v>
      </c>
      <c r="L12" s="28"/>
      <c r="M12" s="28"/>
      <c r="N12" s="19"/>
    </row>
    <row r="13" spans="1:14" ht="18" x14ac:dyDescent="0.2">
      <c r="A13" s="26">
        <v>11</v>
      </c>
      <c r="B13" s="27">
        <v>508.36784302532476</v>
      </c>
      <c r="C13" s="27">
        <v>521.98796334689382</v>
      </c>
      <c r="D13" s="27">
        <v>556.65496147208967</v>
      </c>
      <c r="E13" s="27">
        <v>561.75299753032743</v>
      </c>
      <c r="F13" s="27">
        <v>528.47081581060968</v>
      </c>
      <c r="G13" s="27">
        <v>545.02512961950606</v>
      </c>
      <c r="H13" s="27">
        <v>495.62923204317553</v>
      </c>
      <c r="I13" s="27">
        <v>508.74040562006104</v>
      </c>
      <c r="J13" s="27">
        <v>504.54038548900667</v>
      </c>
      <c r="K13" s="27">
        <v>534.54452542547403</v>
      </c>
      <c r="L13" s="28"/>
      <c r="M13" s="28"/>
      <c r="N13" s="19"/>
    </row>
    <row r="14" spans="1:14" ht="18" x14ac:dyDescent="0.2">
      <c r="A14" s="26">
        <v>12</v>
      </c>
      <c r="B14" s="27">
        <v>463.50630033308158</v>
      </c>
      <c r="C14" s="27">
        <v>522.73846190856102</v>
      </c>
      <c r="D14" s="27">
        <v>558.42336063206983</v>
      </c>
      <c r="E14" s="27">
        <v>505.32078966838259</v>
      </c>
      <c r="F14" s="27">
        <v>509.07937062886492</v>
      </c>
      <c r="G14" s="27">
        <v>580.85556821664022</v>
      </c>
      <c r="H14" s="27">
        <v>476.81578711877722</v>
      </c>
      <c r="I14" s="27">
        <v>474.22936037054103</v>
      </c>
      <c r="J14" s="27">
        <v>467.39464010848531</v>
      </c>
      <c r="K14" s="27">
        <v>545.97550021098778</v>
      </c>
      <c r="L14" s="28"/>
      <c r="M14" s="28"/>
      <c r="N14" s="19"/>
    </row>
    <row r="15" spans="1:14" ht="18" x14ac:dyDescent="0.2">
      <c r="A15" s="26">
        <v>13</v>
      </c>
      <c r="B15" s="27">
        <v>420.49622425312265</v>
      </c>
      <c r="C15" s="27">
        <v>552.24189142299474</v>
      </c>
      <c r="D15" s="27">
        <v>570.81923667564013</v>
      </c>
      <c r="E15" s="27">
        <v>580.19386778565456</v>
      </c>
      <c r="F15" s="27">
        <v>610.06509960118274</v>
      </c>
      <c r="G15" s="27">
        <v>544.40131371649238</v>
      </c>
      <c r="H15" s="27">
        <v>477.84947113335471</v>
      </c>
      <c r="I15" s="27">
        <v>459.26813349536894</v>
      </c>
      <c r="J15" s="27">
        <v>548.03177191089117</v>
      </c>
      <c r="K15" s="27">
        <v>486.05042899618525</v>
      </c>
      <c r="L15" s="28"/>
      <c r="M15" s="28"/>
      <c r="N15" s="19"/>
    </row>
    <row r="16" spans="1:14" ht="18" x14ac:dyDescent="0.2">
      <c r="A16" s="26">
        <v>14</v>
      </c>
      <c r="B16" s="27">
        <v>489.20860988970645</v>
      </c>
      <c r="C16" s="27">
        <v>613.02706162290099</v>
      </c>
      <c r="D16" s="27">
        <v>529.40570527828538</v>
      </c>
      <c r="E16" s="27">
        <v>527.03791849287234</v>
      </c>
      <c r="F16" s="27">
        <v>521.1425179946342</v>
      </c>
      <c r="G16" s="27">
        <v>534.87201661845347</v>
      </c>
      <c r="H16" s="27">
        <v>471.64748765874981</v>
      </c>
      <c r="I16" s="27">
        <v>471.79123312610079</v>
      </c>
      <c r="J16" s="27">
        <v>529.68937721043289</v>
      </c>
      <c r="K16" s="27">
        <v>537.66454845701026</v>
      </c>
      <c r="L16" s="28"/>
      <c r="M16" s="28"/>
      <c r="N16" s="19"/>
    </row>
    <row r="17" spans="1:14" ht="18" x14ac:dyDescent="0.2">
      <c r="A17" s="26">
        <v>15</v>
      </c>
      <c r="B17" s="27">
        <v>493.37270813316684</v>
      </c>
      <c r="C17" s="27">
        <v>587.3490161566898</v>
      </c>
      <c r="D17" s="27">
        <v>625.65779055142559</v>
      </c>
      <c r="E17" s="27">
        <v>568.60862249380966</v>
      </c>
      <c r="F17" s="27">
        <v>603.90520185963305</v>
      </c>
      <c r="G17" s="27">
        <v>522.11812836702973</v>
      </c>
      <c r="H17" s="27">
        <v>522.42286398788826</v>
      </c>
      <c r="I17" s="27">
        <v>573.55232463854975</v>
      </c>
      <c r="J17" s="27">
        <v>630.20093121053901</v>
      </c>
      <c r="K17" s="27">
        <v>558.7546043403338</v>
      </c>
      <c r="L17" s="28"/>
      <c r="M17" s="28"/>
      <c r="N17" s="19"/>
    </row>
    <row r="18" spans="1:14" ht="18" x14ac:dyDescent="0.2">
      <c r="A18" s="26">
        <v>16</v>
      </c>
      <c r="B18" s="27">
        <v>487.12828634335295</v>
      </c>
      <c r="C18" s="27">
        <v>580.16222585300966</v>
      </c>
      <c r="D18" s="27">
        <v>609.19978398316732</v>
      </c>
      <c r="E18" s="27">
        <v>650.09313889471605</v>
      </c>
      <c r="F18" s="27">
        <v>622.31723511518328</v>
      </c>
      <c r="G18" s="27">
        <v>570.10167433418553</v>
      </c>
      <c r="H18" s="27">
        <v>645.0421263813015</v>
      </c>
      <c r="I18" s="27">
        <v>564.72706334242685</v>
      </c>
      <c r="J18" s="27">
        <v>634.04528116491156</v>
      </c>
      <c r="K18" s="27">
        <v>579.45390125242227</v>
      </c>
      <c r="L18" s="28"/>
      <c r="M18" s="28"/>
      <c r="N18" s="19"/>
    </row>
    <row r="19" spans="1:14" ht="18" x14ac:dyDescent="0.2">
      <c r="A19" s="26">
        <v>17</v>
      </c>
      <c r="B19" s="27">
        <v>713.97427446493646</v>
      </c>
      <c r="C19" s="27">
        <v>623.23865739658061</v>
      </c>
      <c r="D19" s="27">
        <v>659.51479472900542</v>
      </c>
      <c r="E19" s="27">
        <v>592.78826359170057</v>
      </c>
      <c r="F19" s="27">
        <v>616.65049349866445</v>
      </c>
      <c r="G19" s="27">
        <v>565.839742239467</v>
      </c>
      <c r="H19" s="27">
        <v>645.19893004401399</v>
      </c>
      <c r="I19" s="27">
        <v>593.47883701071078</v>
      </c>
      <c r="J19" s="27">
        <v>664.72209721780496</v>
      </c>
      <c r="K19" s="27">
        <v>655.29867070642877</v>
      </c>
      <c r="L19" s="28"/>
      <c r="M19" s="28"/>
      <c r="N19" s="19"/>
    </row>
    <row r="20" spans="1:14" ht="18" x14ac:dyDescent="0.2">
      <c r="A20" s="26">
        <v>18</v>
      </c>
      <c r="B20" s="27">
        <v>681.85315095707006</v>
      </c>
      <c r="C20" s="27">
        <v>815.15125765803907</v>
      </c>
      <c r="D20" s="27">
        <v>744.5801719951894</v>
      </c>
      <c r="E20" s="27">
        <v>655.13366585028086</v>
      </c>
      <c r="F20" s="27">
        <v>669.74232625754576</v>
      </c>
      <c r="G20" s="27">
        <v>622.44306587651192</v>
      </c>
      <c r="H20" s="27">
        <v>626.87419088162505</v>
      </c>
      <c r="I20" s="27">
        <v>614.27870975184487</v>
      </c>
      <c r="J20" s="27">
        <v>693.79072660734164</v>
      </c>
      <c r="K20" s="27">
        <v>754.80775756965011</v>
      </c>
      <c r="L20" s="28"/>
      <c r="M20" s="28"/>
      <c r="N20" s="19"/>
    </row>
    <row r="21" spans="1:14" ht="18" x14ac:dyDescent="0.2">
      <c r="A21" s="26">
        <v>19</v>
      </c>
      <c r="B21" s="27">
        <v>259.41622910002695</v>
      </c>
      <c r="C21" s="27">
        <v>535.96088576642092</v>
      </c>
      <c r="D21" s="27">
        <v>739.22869853428051</v>
      </c>
      <c r="E21" s="27">
        <v>752.86574711684091</v>
      </c>
      <c r="F21" s="27">
        <v>577.97621796168403</v>
      </c>
      <c r="G21" s="27">
        <v>632.55853675407843</v>
      </c>
      <c r="H21" s="27">
        <v>547.85532014053797</v>
      </c>
      <c r="I21" s="27">
        <v>624.15180087739486</v>
      </c>
      <c r="J21" s="27">
        <v>636.77087991606606</v>
      </c>
      <c r="K21" s="27">
        <v>616.68532615411289</v>
      </c>
      <c r="L21" s="28"/>
      <c r="M21" s="28"/>
      <c r="N21" s="19"/>
    </row>
    <row r="22" spans="1:14" ht="18" x14ac:dyDescent="0.2">
      <c r="A22" s="26">
        <v>20</v>
      </c>
      <c r="B22" s="27">
        <v>259.09181719332946</v>
      </c>
      <c r="C22" s="27">
        <v>331.98854477580267</v>
      </c>
      <c r="D22" s="27">
        <v>549.41796641955852</v>
      </c>
      <c r="E22" s="27">
        <v>741.95509986383115</v>
      </c>
      <c r="F22" s="27">
        <v>636.68317772971318</v>
      </c>
      <c r="G22" s="27">
        <v>665.8328369647877</v>
      </c>
      <c r="H22" s="27">
        <v>599.87631726821201</v>
      </c>
      <c r="I22" s="27">
        <v>598.20128774003479</v>
      </c>
      <c r="J22" s="27">
        <v>440.00621073969052</v>
      </c>
      <c r="K22" s="27">
        <v>314.47826134658601</v>
      </c>
      <c r="L22" s="28"/>
      <c r="M22" s="28"/>
      <c r="N22" s="19"/>
    </row>
    <row r="23" spans="1:14" ht="18" x14ac:dyDescent="0.2">
      <c r="A23" s="26">
        <v>21</v>
      </c>
      <c r="B23" s="27">
        <v>267.30886659232061</v>
      </c>
      <c r="C23" s="27">
        <v>276.92467801366058</v>
      </c>
      <c r="D23" s="27">
        <v>340.95338531030455</v>
      </c>
      <c r="E23" s="27">
        <v>336.77608850235981</v>
      </c>
      <c r="F23" s="27">
        <v>416.90860717089151</v>
      </c>
      <c r="G23" s="27">
        <v>406.9129902293069</v>
      </c>
      <c r="H23" s="27">
        <v>328.02451580495824</v>
      </c>
      <c r="I23" s="27">
        <v>294.00086842149091</v>
      </c>
      <c r="J23" s="27">
        <v>321.04607128569467</v>
      </c>
      <c r="K23" s="27">
        <v>340.98428397683472</v>
      </c>
      <c r="L23" s="28"/>
      <c r="M23" s="28"/>
      <c r="N23" s="19"/>
    </row>
    <row r="24" spans="1:14" ht="18" x14ac:dyDescent="0.2">
      <c r="A24" s="26">
        <v>22</v>
      </c>
      <c r="B24" s="27">
        <v>283.91923980644862</v>
      </c>
      <c r="C24" s="27">
        <v>286.8408530436717</v>
      </c>
      <c r="D24" s="27">
        <v>308.81940161364855</v>
      </c>
      <c r="E24" s="27">
        <v>307.71970949389254</v>
      </c>
      <c r="F24" s="27">
        <v>344.45664641272782</v>
      </c>
      <c r="G24" s="27">
        <v>347.81181398140757</v>
      </c>
      <c r="H24" s="27">
        <v>295.08013319537019</v>
      </c>
      <c r="I24" s="27">
        <v>389.23568401870483</v>
      </c>
      <c r="J24" s="27">
        <v>258.53129987597993</v>
      </c>
      <c r="K24" s="27">
        <v>274.58670501582395</v>
      </c>
      <c r="L24" s="28"/>
      <c r="M24" s="28"/>
      <c r="N24" s="19"/>
    </row>
    <row r="25" spans="1:14" ht="18" x14ac:dyDescent="0.2">
      <c r="A25" s="26">
        <v>23</v>
      </c>
      <c r="B25" s="27">
        <v>269.5273718572376</v>
      </c>
      <c r="C25" s="27">
        <v>261.34554134340448</v>
      </c>
      <c r="D25" s="27">
        <v>294.06061625390441</v>
      </c>
      <c r="E25" s="27">
        <v>294.57545344758483</v>
      </c>
      <c r="F25" s="27">
        <v>359.12247816889584</v>
      </c>
      <c r="G25" s="27">
        <v>322.12413884726345</v>
      </c>
      <c r="H25" s="27">
        <v>260.74891190980424</v>
      </c>
      <c r="I25" s="27">
        <v>314.13697797606835</v>
      </c>
      <c r="J25" s="27">
        <v>266.0310776042574</v>
      </c>
      <c r="K25" s="27">
        <v>307.13326967547653</v>
      </c>
      <c r="L25" s="28"/>
      <c r="M25" s="28"/>
      <c r="N25" s="19"/>
    </row>
    <row r="26" spans="1:14" ht="18" x14ac:dyDescent="0.2">
      <c r="A26" s="26">
        <v>24</v>
      </c>
      <c r="B26" s="27">
        <v>256.26270878752746</v>
      </c>
      <c r="C26" s="27">
        <v>266.18061899742821</v>
      </c>
      <c r="D26" s="27">
        <v>271.24657790605778</v>
      </c>
      <c r="E26" s="27">
        <v>346.46699837222883</v>
      </c>
      <c r="F26" s="27">
        <v>338.64686421430099</v>
      </c>
      <c r="G26" s="27">
        <v>314.06372649510189</v>
      </c>
      <c r="H26" s="27">
        <v>253.83373702914352</v>
      </c>
      <c r="I26" s="27">
        <v>257.53902336521901</v>
      </c>
      <c r="J26" s="27">
        <v>259.26111061096793</v>
      </c>
      <c r="K26" s="27">
        <v>288.77947736617597</v>
      </c>
      <c r="L26" s="28"/>
      <c r="M26" s="28"/>
      <c r="N26" s="19"/>
    </row>
    <row r="27" spans="1:14" ht="15" x14ac:dyDescent="0.25">
      <c r="A27" s="6"/>
      <c r="B27" s="6"/>
      <c r="C27" s="6"/>
      <c r="D27" s="6"/>
      <c r="E27" s="6"/>
      <c r="F27" s="6"/>
      <c r="G27" s="6"/>
      <c r="I27" s="19"/>
      <c r="J27" s="19"/>
      <c r="K27" s="19"/>
      <c r="L27" s="19"/>
      <c r="M27" s="19"/>
      <c r="N27" s="19"/>
    </row>
  </sheetData>
  <mergeCells count="1">
    <mergeCell ref="A1:M1"/>
  </mergeCells>
  <conditionalFormatting sqref="B3:H26 K3:K2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3:I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3:J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49D39-897C-44A1-9CAD-830482F69B34}">
  <dimension ref="A1:M28"/>
  <sheetViews>
    <sheetView workbookViewId="0">
      <selection activeCell="C5" sqref="C5"/>
    </sheetView>
  </sheetViews>
  <sheetFormatPr defaultColWidth="9" defaultRowHeight="14.25" x14ac:dyDescent="0.2"/>
  <cols>
    <col min="1" max="16384" width="9" style="1"/>
  </cols>
  <sheetData>
    <row r="1" spans="1:13" ht="18" x14ac:dyDescent="0.25">
      <c r="A1" s="43" t="s">
        <v>47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ht="18" x14ac:dyDescent="0.2">
      <c r="A2" s="31" t="s">
        <v>0</v>
      </c>
      <c r="B2" s="33" t="s">
        <v>1</v>
      </c>
      <c r="C2" s="33" t="s">
        <v>2</v>
      </c>
      <c r="D2" s="33" t="s">
        <v>3</v>
      </c>
      <c r="E2" s="33" t="s">
        <v>4</v>
      </c>
      <c r="F2" s="33" t="s">
        <v>5</v>
      </c>
      <c r="G2" s="33" t="s">
        <v>6</v>
      </c>
      <c r="H2" s="33" t="s">
        <v>7</v>
      </c>
      <c r="I2" s="33" t="s">
        <v>8</v>
      </c>
      <c r="J2" s="33" t="s">
        <v>9</v>
      </c>
      <c r="K2" s="33" t="s">
        <v>15</v>
      </c>
      <c r="L2" s="33" t="s">
        <v>16</v>
      </c>
      <c r="M2" s="33" t="s">
        <v>17</v>
      </c>
    </row>
    <row r="3" spans="1:13" ht="18" x14ac:dyDescent="0.2">
      <c r="A3" s="32">
        <v>1</v>
      </c>
      <c r="B3" s="24">
        <v>339.1874757158763</v>
      </c>
      <c r="C3" s="24">
        <v>318.09404551289492</v>
      </c>
      <c r="D3" s="24">
        <v>378.47998442323978</v>
      </c>
      <c r="E3" s="24">
        <v>354.22511662204909</v>
      </c>
      <c r="F3" s="24">
        <v>337.76762260692317</v>
      </c>
      <c r="G3" s="24">
        <v>328.70334857457271</v>
      </c>
      <c r="H3" s="24">
        <v>284.83873689685896</v>
      </c>
      <c r="I3" s="24">
        <v>286.48294058686685</v>
      </c>
      <c r="J3" s="24">
        <v>301.55297380752455</v>
      </c>
      <c r="K3" s="29">
        <v>343.79778693673944</v>
      </c>
      <c r="L3" s="29"/>
      <c r="M3" s="29"/>
    </row>
    <row r="4" spans="1:13" ht="18" x14ac:dyDescent="0.2">
      <c r="A4" s="32">
        <v>2</v>
      </c>
      <c r="B4" s="24">
        <v>245.64267188299988</v>
      </c>
      <c r="C4" s="24">
        <v>276.94218702707406</v>
      </c>
      <c r="D4" s="24">
        <v>317.60329606829555</v>
      </c>
      <c r="E4" s="24">
        <v>296.25067445361799</v>
      </c>
      <c r="F4" s="24">
        <v>295.01732369947126</v>
      </c>
      <c r="G4" s="24">
        <v>302.28917174463146</v>
      </c>
      <c r="H4" s="24">
        <v>262.16035701865889</v>
      </c>
      <c r="I4" s="24">
        <v>234.7669597161993</v>
      </c>
      <c r="J4" s="24">
        <v>230.34949970767786</v>
      </c>
      <c r="K4" s="29">
        <v>231.88572532709784</v>
      </c>
      <c r="L4" s="29"/>
      <c r="M4" s="29"/>
    </row>
    <row r="5" spans="1:13" ht="18" x14ac:dyDescent="0.2">
      <c r="A5" s="32">
        <v>3</v>
      </c>
      <c r="B5" s="24">
        <v>226.79872238408194</v>
      </c>
      <c r="C5" s="24">
        <v>304.89657366599766</v>
      </c>
      <c r="D5" s="24">
        <v>273.12610332066942</v>
      </c>
      <c r="E5" s="24">
        <v>301.34582157392839</v>
      </c>
      <c r="F5" s="24">
        <v>262.75260646304963</v>
      </c>
      <c r="G5" s="24">
        <v>303.82163653937391</v>
      </c>
      <c r="H5" s="24">
        <v>253.07133730554267</v>
      </c>
      <c r="I5" s="24">
        <v>263.65225276104047</v>
      </c>
      <c r="J5" s="24">
        <v>253.58809012839342</v>
      </c>
      <c r="K5" s="29">
        <v>247.07287103443889</v>
      </c>
      <c r="L5" s="29"/>
      <c r="M5" s="29"/>
    </row>
    <row r="6" spans="1:13" ht="18" x14ac:dyDescent="0.2">
      <c r="A6" s="32">
        <v>4</v>
      </c>
      <c r="B6" s="24">
        <v>279.51002852721996</v>
      </c>
      <c r="C6" s="24">
        <v>270.80635230261606</v>
      </c>
      <c r="D6" s="24">
        <v>310.53309657800452</v>
      </c>
      <c r="E6" s="24">
        <v>293.67135520231977</v>
      </c>
      <c r="F6" s="24">
        <v>253.98145791027218</v>
      </c>
      <c r="G6" s="24">
        <v>282.62327072865867</v>
      </c>
      <c r="H6" s="24">
        <v>232.60762320127947</v>
      </c>
      <c r="I6" s="24">
        <v>279.23091214966786</v>
      </c>
      <c r="J6" s="24">
        <v>263.82158753411801</v>
      </c>
      <c r="K6" s="29">
        <v>201.3243610713653</v>
      </c>
      <c r="L6" s="29"/>
      <c r="M6" s="29"/>
    </row>
    <row r="7" spans="1:13" ht="18" x14ac:dyDescent="0.2">
      <c r="A7" s="32">
        <v>5</v>
      </c>
      <c r="B7" s="24">
        <v>256.8962267572935</v>
      </c>
      <c r="C7" s="24">
        <v>253.09596293378522</v>
      </c>
      <c r="D7" s="24">
        <v>281.07970447903858</v>
      </c>
      <c r="E7" s="24">
        <v>273.40070111400405</v>
      </c>
      <c r="F7" s="24">
        <v>273.22088206017474</v>
      </c>
      <c r="G7" s="24">
        <v>278.13055847492535</v>
      </c>
      <c r="H7" s="24">
        <v>261.95045722396662</v>
      </c>
      <c r="I7" s="24">
        <v>256.15123186763509</v>
      </c>
      <c r="J7" s="24">
        <v>222.22198462078342</v>
      </c>
      <c r="K7" s="29">
        <v>240.32696410595628</v>
      </c>
      <c r="L7" s="29"/>
      <c r="M7" s="29"/>
    </row>
    <row r="8" spans="1:13" ht="18" x14ac:dyDescent="0.2">
      <c r="A8" s="32">
        <v>6</v>
      </c>
      <c r="B8" s="24">
        <v>288.40751813358537</v>
      </c>
      <c r="C8" s="24">
        <v>286.16395971676343</v>
      </c>
      <c r="D8" s="24">
        <v>307.37062813491764</v>
      </c>
      <c r="E8" s="24">
        <v>309.2452240807753</v>
      </c>
      <c r="F8" s="24">
        <v>328.2803301356995</v>
      </c>
      <c r="G8" s="24">
        <v>239.94914285417275</v>
      </c>
      <c r="H8" s="24">
        <v>260.83311937596187</v>
      </c>
      <c r="I8" s="24">
        <v>269.52883112296462</v>
      </c>
      <c r="J8" s="24">
        <v>227.34774986127925</v>
      </c>
      <c r="K8" s="29">
        <v>238.13429318524732</v>
      </c>
      <c r="L8" s="29"/>
      <c r="M8" s="29"/>
    </row>
    <row r="9" spans="1:13" ht="18" x14ac:dyDescent="0.2">
      <c r="A9" s="32">
        <v>7</v>
      </c>
      <c r="B9" s="24">
        <v>299.13338270892717</v>
      </c>
      <c r="C9" s="24">
        <v>345.63329093062589</v>
      </c>
      <c r="D9" s="24">
        <v>310.00744414725204</v>
      </c>
      <c r="E9" s="24">
        <v>267.36231355426884</v>
      </c>
      <c r="F9" s="24">
        <v>309.0897271495931</v>
      </c>
      <c r="G9" s="24">
        <v>223.50452667499127</v>
      </c>
      <c r="H9" s="24">
        <v>255.22682533642683</v>
      </c>
      <c r="I9" s="24">
        <v>291.38253276275373</v>
      </c>
      <c r="J9" s="24">
        <v>253.75977925055321</v>
      </c>
      <c r="K9" s="29">
        <v>255.25171955544008</v>
      </c>
      <c r="L9" s="29"/>
      <c r="M9" s="29"/>
    </row>
    <row r="10" spans="1:13" ht="18" x14ac:dyDescent="0.2">
      <c r="A10" s="32">
        <v>8</v>
      </c>
      <c r="B10" s="24">
        <v>337.39423595709837</v>
      </c>
      <c r="C10" s="24">
        <v>415.20707304433421</v>
      </c>
      <c r="D10" s="24">
        <v>418.19853399002091</v>
      </c>
      <c r="E10" s="24">
        <v>495.34959622862141</v>
      </c>
      <c r="F10" s="24">
        <v>485.57961674588773</v>
      </c>
      <c r="G10" s="24">
        <v>499.65623614977096</v>
      </c>
      <c r="H10" s="24">
        <v>376.55363767149822</v>
      </c>
      <c r="I10" s="24">
        <v>372.29354505592175</v>
      </c>
      <c r="J10" s="24">
        <v>325.6003136858493</v>
      </c>
      <c r="K10" s="29">
        <v>275.845093016362</v>
      </c>
      <c r="L10" s="29"/>
      <c r="M10" s="29"/>
    </row>
    <row r="11" spans="1:13" ht="18" x14ac:dyDescent="0.2">
      <c r="A11" s="32">
        <v>9</v>
      </c>
      <c r="B11" s="24">
        <v>673.57786486486077</v>
      </c>
      <c r="C11" s="24">
        <v>671.82104564903625</v>
      </c>
      <c r="D11" s="24">
        <v>676.34986132541053</v>
      </c>
      <c r="E11" s="24">
        <v>670.32140921760856</v>
      </c>
      <c r="F11" s="24">
        <v>576.84876483046685</v>
      </c>
      <c r="G11" s="24">
        <v>566.04802705390955</v>
      </c>
      <c r="H11" s="24">
        <v>528.37493690820236</v>
      </c>
      <c r="I11" s="24">
        <v>506.09695087172395</v>
      </c>
      <c r="J11" s="24">
        <v>563.89575805459822</v>
      </c>
      <c r="K11" s="29">
        <v>522.05190330561959</v>
      </c>
      <c r="L11" s="29"/>
      <c r="M11" s="29"/>
    </row>
    <row r="12" spans="1:13" ht="18" x14ac:dyDescent="0.2">
      <c r="A12" s="32">
        <v>10</v>
      </c>
      <c r="B12" s="24">
        <v>503.3248277910339</v>
      </c>
      <c r="C12" s="24">
        <v>476.09302202650838</v>
      </c>
      <c r="D12" s="24">
        <v>555.57014214565822</v>
      </c>
      <c r="E12" s="24">
        <v>527.86605042242581</v>
      </c>
      <c r="F12" s="24">
        <v>481.76243257558389</v>
      </c>
      <c r="G12" s="24">
        <v>437.74706268959562</v>
      </c>
      <c r="H12" s="24">
        <v>513.94315011361766</v>
      </c>
      <c r="I12" s="24">
        <v>448.00163676956834</v>
      </c>
      <c r="J12" s="24">
        <v>543.26432282146288</v>
      </c>
      <c r="K12" s="29">
        <v>579.25389998657488</v>
      </c>
      <c r="L12" s="29"/>
      <c r="M12" s="29"/>
    </row>
    <row r="13" spans="1:13" ht="18" x14ac:dyDescent="0.2">
      <c r="A13" s="32">
        <v>11</v>
      </c>
      <c r="B13" s="24">
        <v>439.50932790902766</v>
      </c>
      <c r="C13" s="24">
        <v>532.17004835883938</v>
      </c>
      <c r="D13" s="24">
        <v>483.17725055352167</v>
      </c>
      <c r="E13" s="24">
        <v>469.1525769876306</v>
      </c>
      <c r="F13" s="24">
        <v>532.22617539638088</v>
      </c>
      <c r="G13" s="24">
        <v>431.45784045632092</v>
      </c>
      <c r="H13" s="24">
        <v>449.58309799058969</v>
      </c>
      <c r="I13" s="24">
        <v>429.81591398686254</v>
      </c>
      <c r="J13" s="24">
        <v>511.09934988952466</v>
      </c>
      <c r="K13" s="29">
        <v>519.66547277035841</v>
      </c>
      <c r="L13" s="29"/>
      <c r="M13" s="29"/>
    </row>
    <row r="14" spans="1:13" ht="18" x14ac:dyDescent="0.2">
      <c r="A14" s="32">
        <v>12</v>
      </c>
      <c r="B14" s="24">
        <v>429.33591297455752</v>
      </c>
      <c r="C14" s="24">
        <v>505.02701334701055</v>
      </c>
      <c r="D14" s="24">
        <v>541.48013524754629</v>
      </c>
      <c r="E14" s="24">
        <v>470.72250401525469</v>
      </c>
      <c r="F14" s="24">
        <v>492.09877310649136</v>
      </c>
      <c r="G14" s="24">
        <v>488.02324849646828</v>
      </c>
      <c r="H14" s="24">
        <v>435.10572986916441</v>
      </c>
      <c r="I14" s="24">
        <v>451.55259263368015</v>
      </c>
      <c r="J14" s="24">
        <v>535.11452961725331</v>
      </c>
      <c r="K14" s="29">
        <v>505.01355908676226</v>
      </c>
      <c r="L14" s="29"/>
      <c r="M14" s="29"/>
    </row>
    <row r="15" spans="1:13" ht="18" x14ac:dyDescent="0.2">
      <c r="A15" s="32">
        <v>13</v>
      </c>
      <c r="B15" s="24">
        <v>406.66674162664208</v>
      </c>
      <c r="C15" s="24">
        <v>523.32885318529509</v>
      </c>
      <c r="D15" s="24">
        <v>454.26229375461759</v>
      </c>
      <c r="E15" s="24">
        <v>484.5971799168916</v>
      </c>
      <c r="F15" s="24">
        <v>531.25443747163445</v>
      </c>
      <c r="G15" s="24">
        <v>429.7541634028359</v>
      </c>
      <c r="H15" s="24">
        <v>446.92036066268975</v>
      </c>
      <c r="I15" s="24">
        <v>501.83092498076269</v>
      </c>
      <c r="J15" s="24">
        <v>490.52054193612304</v>
      </c>
      <c r="K15" s="29">
        <v>500.75138391990049</v>
      </c>
      <c r="L15" s="29"/>
      <c r="M15" s="29"/>
    </row>
    <row r="16" spans="1:13" ht="18" x14ac:dyDescent="0.2">
      <c r="A16" s="32">
        <v>14</v>
      </c>
      <c r="B16" s="24">
        <v>469.26067012320885</v>
      </c>
      <c r="C16" s="24">
        <v>508.06998545836092</v>
      </c>
      <c r="D16" s="24">
        <v>498.09151166525345</v>
      </c>
      <c r="E16" s="24">
        <v>512.48132290961894</v>
      </c>
      <c r="F16" s="24">
        <v>464.27692796821117</v>
      </c>
      <c r="G16" s="24">
        <v>512.19053704636326</v>
      </c>
      <c r="H16" s="24">
        <v>450.66859248048439</v>
      </c>
      <c r="I16" s="24">
        <v>480.13278542518378</v>
      </c>
      <c r="J16" s="24">
        <v>465.02697276609001</v>
      </c>
      <c r="K16" s="29">
        <v>476.07768156432445</v>
      </c>
      <c r="L16" s="29"/>
      <c r="M16" s="29"/>
    </row>
    <row r="17" spans="1:13" ht="18" x14ac:dyDescent="0.2">
      <c r="A17" s="32">
        <v>15</v>
      </c>
      <c r="B17" s="24">
        <v>461.06661820527933</v>
      </c>
      <c r="C17" s="24">
        <v>496.27884148675508</v>
      </c>
      <c r="D17" s="24">
        <v>509.57024763549254</v>
      </c>
      <c r="E17" s="24">
        <v>568.67120589854574</v>
      </c>
      <c r="F17" s="24">
        <v>545.34085381365855</v>
      </c>
      <c r="G17" s="24">
        <v>507.85750346170636</v>
      </c>
      <c r="H17" s="24">
        <v>456.69192977864941</v>
      </c>
      <c r="I17" s="24">
        <v>547.4391062904574</v>
      </c>
      <c r="J17" s="24">
        <v>518.3245413399278</v>
      </c>
      <c r="K17" s="29">
        <v>460.75553972579394</v>
      </c>
      <c r="L17" s="29"/>
      <c r="M17" s="29"/>
    </row>
    <row r="18" spans="1:13" ht="18" x14ac:dyDescent="0.2">
      <c r="A18" s="32">
        <v>16</v>
      </c>
      <c r="B18" s="24">
        <v>442.06509871814336</v>
      </c>
      <c r="C18" s="24">
        <v>512.31429096519446</v>
      </c>
      <c r="D18" s="24">
        <v>547.01102847703737</v>
      </c>
      <c r="E18" s="24">
        <v>602.367933334545</v>
      </c>
      <c r="F18" s="24">
        <v>543.0064965441311</v>
      </c>
      <c r="G18" s="24">
        <v>600.75511474660857</v>
      </c>
      <c r="H18" s="24">
        <v>554.75789515705674</v>
      </c>
      <c r="I18" s="24">
        <v>574.59154945777777</v>
      </c>
      <c r="J18" s="24">
        <v>554.54886565285187</v>
      </c>
      <c r="K18" s="29">
        <v>528.8942283676015</v>
      </c>
      <c r="L18" s="29"/>
      <c r="M18" s="29"/>
    </row>
    <row r="19" spans="1:13" ht="18" x14ac:dyDescent="0.2">
      <c r="A19" s="32">
        <v>17</v>
      </c>
      <c r="B19" s="24">
        <v>429.44739257821851</v>
      </c>
      <c r="C19" s="24">
        <v>554.0394346457249</v>
      </c>
      <c r="D19" s="24">
        <v>500.96179240409202</v>
      </c>
      <c r="E19" s="24">
        <v>549.31053872598432</v>
      </c>
      <c r="F19" s="24">
        <v>558.39524118920531</v>
      </c>
      <c r="G19" s="24">
        <v>585.60705956451875</v>
      </c>
      <c r="H19" s="24">
        <v>541.5615914727922</v>
      </c>
      <c r="I19" s="24">
        <v>573.68772878329605</v>
      </c>
      <c r="J19" s="24">
        <v>504.06453048566249</v>
      </c>
      <c r="K19" s="29">
        <v>589.49809117976247</v>
      </c>
      <c r="L19" s="29"/>
      <c r="M19" s="29"/>
    </row>
    <row r="20" spans="1:13" ht="18" x14ac:dyDescent="0.2">
      <c r="A20" s="32">
        <v>18</v>
      </c>
      <c r="B20" s="24">
        <v>429.34160361129153</v>
      </c>
      <c r="C20" s="24">
        <v>378.88316142868132</v>
      </c>
      <c r="D20" s="24">
        <v>606.30580269692325</v>
      </c>
      <c r="E20" s="24">
        <v>575.95899898785626</v>
      </c>
      <c r="F20" s="24">
        <v>561.22677005802734</v>
      </c>
      <c r="G20" s="24">
        <v>614.40798438912338</v>
      </c>
      <c r="H20" s="24">
        <v>548.75181612162203</v>
      </c>
      <c r="I20" s="24">
        <v>620.90109433019848</v>
      </c>
      <c r="J20" s="24">
        <v>507.45052551669426</v>
      </c>
      <c r="K20" s="29">
        <v>569.40247278109211</v>
      </c>
      <c r="L20" s="29"/>
      <c r="M20" s="29"/>
    </row>
    <row r="21" spans="1:13" ht="18" x14ac:dyDescent="0.2">
      <c r="A21" s="32">
        <v>19</v>
      </c>
      <c r="B21" s="24">
        <v>392.01182519140656</v>
      </c>
      <c r="C21" s="24">
        <v>516.01538984950719</v>
      </c>
      <c r="D21" s="24">
        <v>555.50664929035838</v>
      </c>
      <c r="E21" s="24">
        <v>497.03234774695807</v>
      </c>
      <c r="F21" s="24">
        <v>541.47898878097305</v>
      </c>
      <c r="G21" s="24">
        <v>544.68707088281633</v>
      </c>
      <c r="H21" s="24">
        <v>501.74519899045742</v>
      </c>
      <c r="I21" s="24">
        <v>558.24493860155155</v>
      </c>
      <c r="J21" s="24">
        <v>432.38236182136018</v>
      </c>
      <c r="K21" s="29">
        <v>533.17661554602046</v>
      </c>
      <c r="L21" s="29"/>
      <c r="M21" s="29"/>
    </row>
    <row r="22" spans="1:13" ht="18" x14ac:dyDescent="0.2">
      <c r="A22" s="32">
        <v>20</v>
      </c>
      <c r="B22" s="24">
        <v>309.42897226916358</v>
      </c>
      <c r="C22" s="24">
        <v>397.3999810458368</v>
      </c>
      <c r="D22" s="24">
        <v>457.83256018990573</v>
      </c>
      <c r="E22" s="24">
        <v>600.52757014124995</v>
      </c>
      <c r="F22" s="24">
        <v>408.19474977994838</v>
      </c>
      <c r="G22" s="24">
        <v>451.19760188756317</v>
      </c>
      <c r="H22" s="24">
        <v>350.17102599280071</v>
      </c>
      <c r="I22" s="24">
        <v>382.23957320142046</v>
      </c>
      <c r="J22" s="24">
        <v>442.52620169213355</v>
      </c>
      <c r="K22" s="29">
        <v>459.07585711639678</v>
      </c>
      <c r="L22" s="29"/>
      <c r="M22" s="29"/>
    </row>
    <row r="23" spans="1:13" ht="18" x14ac:dyDescent="0.2">
      <c r="A23" s="32">
        <v>21</v>
      </c>
      <c r="B23" s="24">
        <v>297.72623868635071</v>
      </c>
      <c r="C23" s="24">
        <v>316.74610750021446</v>
      </c>
      <c r="D23" s="24">
        <v>415.39061624872124</v>
      </c>
      <c r="E23" s="24">
        <v>507.86698645491487</v>
      </c>
      <c r="F23" s="24">
        <v>463.30686927709183</v>
      </c>
      <c r="G23" s="24">
        <v>425.7185512639274</v>
      </c>
      <c r="H23" s="24">
        <v>434.85543486685339</v>
      </c>
      <c r="I23" s="24">
        <v>446.04862075986398</v>
      </c>
      <c r="J23" s="24">
        <v>357.90896445192055</v>
      </c>
      <c r="K23" s="29">
        <v>445.66279043887363</v>
      </c>
      <c r="L23" s="29"/>
      <c r="M23" s="29"/>
    </row>
    <row r="24" spans="1:13" ht="18" x14ac:dyDescent="0.2">
      <c r="A24" s="32">
        <v>22</v>
      </c>
      <c r="B24" s="24">
        <v>258.94361343416136</v>
      </c>
      <c r="C24" s="24">
        <v>333.47920792695612</v>
      </c>
      <c r="D24" s="24">
        <v>310.63314560553664</v>
      </c>
      <c r="E24" s="24">
        <v>345.2606858730656</v>
      </c>
      <c r="F24" s="24">
        <v>406.78118032039157</v>
      </c>
      <c r="G24" s="24">
        <v>362.51745007008441</v>
      </c>
      <c r="H24" s="24">
        <v>352.88045573237264</v>
      </c>
      <c r="I24" s="24">
        <v>300.66698961713655</v>
      </c>
      <c r="J24" s="24">
        <v>284.97588808302345</v>
      </c>
      <c r="K24" s="29">
        <v>273.92957174371617</v>
      </c>
      <c r="L24" s="29"/>
      <c r="M24" s="29"/>
    </row>
    <row r="25" spans="1:13" ht="18" x14ac:dyDescent="0.2">
      <c r="A25" s="32">
        <v>23</v>
      </c>
      <c r="B25" s="24">
        <v>292.20004499982554</v>
      </c>
      <c r="C25" s="24">
        <v>272.24606562409457</v>
      </c>
      <c r="D25" s="24">
        <v>343.48927057343053</v>
      </c>
      <c r="E25" s="24">
        <v>309.28133381078271</v>
      </c>
      <c r="F25" s="24">
        <v>326.97302978072724</v>
      </c>
      <c r="G25" s="24">
        <v>343.28539063501051</v>
      </c>
      <c r="H25" s="24">
        <v>289.94355833625957</v>
      </c>
      <c r="I25" s="24">
        <v>266.42466898728895</v>
      </c>
      <c r="J25" s="24">
        <v>300.77127960344905</v>
      </c>
      <c r="K25" s="29">
        <v>264.28099278045698</v>
      </c>
      <c r="L25" s="29"/>
      <c r="M25" s="29"/>
    </row>
    <row r="26" spans="1:13" ht="18" x14ac:dyDescent="0.2">
      <c r="A26" s="32">
        <v>24</v>
      </c>
      <c r="B26" s="24">
        <v>297.47189631701281</v>
      </c>
      <c r="C26" s="24">
        <v>292.38761664325227</v>
      </c>
      <c r="D26" s="24">
        <v>317.64936552801453</v>
      </c>
      <c r="E26" s="24">
        <v>303.83060987127294</v>
      </c>
      <c r="F26" s="24">
        <v>314.91034198048823</v>
      </c>
      <c r="G26" s="24">
        <v>316.31080167166522</v>
      </c>
      <c r="H26" s="24">
        <v>280.74763320871227</v>
      </c>
      <c r="I26" s="24">
        <v>245.76196682966949</v>
      </c>
      <c r="J26" s="24">
        <v>234.37864765202019</v>
      </c>
      <c r="K26" s="29">
        <v>215.13606408154283</v>
      </c>
      <c r="L26" s="29"/>
      <c r="M26" s="29"/>
    </row>
    <row r="27" spans="1:13" ht="15" x14ac:dyDescent="0.25">
      <c r="A27" s="30"/>
    </row>
    <row r="28" spans="1:13" ht="15" x14ac:dyDescent="0.25">
      <c r="A28" s="6"/>
      <c r="B28" s="6"/>
      <c r="C28" s="6"/>
      <c r="D28" s="6"/>
      <c r="E28" s="6"/>
      <c r="F28" s="6"/>
      <c r="G28" s="6"/>
    </row>
  </sheetData>
  <mergeCells count="1">
    <mergeCell ref="A1:M1"/>
  </mergeCells>
  <conditionalFormatting sqref="B3:H2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:M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3:J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3E450-038C-4BAB-A72F-F11D4E7D7BE9}">
  <dimension ref="B1:BD32"/>
  <sheetViews>
    <sheetView topLeftCell="A2" zoomScale="80" zoomScaleNormal="80" workbookViewId="0">
      <selection activeCell="AC16" sqref="AC16"/>
    </sheetView>
  </sheetViews>
  <sheetFormatPr defaultColWidth="9.25" defaultRowHeight="14.25" x14ac:dyDescent="0.2"/>
  <cols>
    <col min="1" max="1" width="9.25" style="1"/>
    <col min="2" max="2" width="2.25" style="9" customWidth="1"/>
    <col min="3" max="3" width="8.375" style="9" customWidth="1"/>
    <col min="4" max="27" width="5.25" style="9" customWidth="1"/>
    <col min="28" max="28" width="9.25" style="1"/>
    <col min="29" max="29" width="12.625" style="1" bestFit="1" customWidth="1"/>
    <col min="30" max="16384" width="9.25" style="1"/>
  </cols>
  <sheetData>
    <row r="1" spans="3:56" ht="15" hidden="1" thickBot="1" x14ac:dyDescent="0.25"/>
    <row r="2" spans="3:56" ht="52.9" customHeight="1" thickBot="1" x14ac:dyDescent="0.3">
      <c r="C2" s="35" t="s">
        <v>56</v>
      </c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7"/>
    </row>
    <row r="3" spans="3:56" x14ac:dyDescent="0.2">
      <c r="C3" s="38" t="s">
        <v>13</v>
      </c>
      <c r="D3" s="40" t="s">
        <v>29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2"/>
    </row>
    <row r="4" spans="3:56" ht="15" thickBot="1" x14ac:dyDescent="0.25">
      <c r="C4" s="39"/>
      <c r="D4" s="10">
        <v>1</v>
      </c>
      <c r="E4" s="11">
        <v>2</v>
      </c>
      <c r="F4" s="11">
        <v>3</v>
      </c>
      <c r="G4" s="11">
        <v>4</v>
      </c>
      <c r="H4" s="11">
        <v>5</v>
      </c>
      <c r="I4" s="11">
        <v>6</v>
      </c>
      <c r="J4" s="11">
        <v>7</v>
      </c>
      <c r="K4" s="11">
        <v>8</v>
      </c>
      <c r="L4" s="11">
        <v>9</v>
      </c>
      <c r="M4" s="11">
        <v>10</v>
      </c>
      <c r="N4" s="11">
        <v>11</v>
      </c>
      <c r="O4" s="11">
        <v>12</v>
      </c>
      <c r="P4" s="11">
        <v>13</v>
      </c>
      <c r="Q4" s="11">
        <v>14</v>
      </c>
      <c r="R4" s="11">
        <v>15</v>
      </c>
      <c r="S4" s="11">
        <v>16</v>
      </c>
      <c r="T4" s="11">
        <v>17</v>
      </c>
      <c r="U4" s="11">
        <v>18</v>
      </c>
      <c r="V4" s="11">
        <v>19</v>
      </c>
      <c r="W4" s="11">
        <v>20</v>
      </c>
      <c r="X4" s="11">
        <v>21</v>
      </c>
      <c r="Y4" s="11">
        <v>22</v>
      </c>
      <c r="Z4" s="11">
        <v>23</v>
      </c>
      <c r="AA4" s="12">
        <v>24</v>
      </c>
    </row>
    <row r="5" spans="3:56" x14ac:dyDescent="0.2">
      <c r="C5" s="13" t="s">
        <v>18</v>
      </c>
      <c r="D5" s="8">
        <v>1.8</v>
      </c>
      <c r="E5" s="8">
        <v>1.4</v>
      </c>
      <c r="F5" s="8">
        <v>1.5</v>
      </c>
      <c r="G5" s="8">
        <v>1.5</v>
      </c>
      <c r="H5" s="8">
        <v>1.7</v>
      </c>
      <c r="I5" s="8">
        <v>1.8</v>
      </c>
      <c r="J5" s="8">
        <v>1.7</v>
      </c>
      <c r="K5" s="8">
        <v>1.7</v>
      </c>
      <c r="L5" s="8">
        <v>2.5</v>
      </c>
      <c r="M5" s="8">
        <v>2.2999999999999998</v>
      </c>
      <c r="N5" s="8">
        <v>1.8</v>
      </c>
      <c r="O5" s="8">
        <v>1.5</v>
      </c>
      <c r="P5" s="8">
        <v>1.7</v>
      </c>
      <c r="Q5" s="8">
        <v>1.6</v>
      </c>
      <c r="R5" s="8">
        <v>1.7</v>
      </c>
      <c r="S5" s="8">
        <v>1.7</v>
      </c>
      <c r="T5" s="8">
        <v>1.8</v>
      </c>
      <c r="U5" s="8">
        <v>2.1</v>
      </c>
      <c r="V5" s="8">
        <v>1.2</v>
      </c>
      <c r="W5" s="8">
        <v>1.3</v>
      </c>
      <c r="X5" s="8">
        <v>1.3</v>
      </c>
      <c r="Y5" s="8">
        <v>1.3</v>
      </c>
      <c r="Z5" s="8">
        <v>1.4</v>
      </c>
      <c r="AA5" s="8">
        <v>1.5</v>
      </c>
      <c r="AB5" s="8"/>
      <c r="BD5" s="8" t="e">
        <f>AVERAGE('2024 Solar Adj Table'!#REF!)</f>
        <v>#REF!</v>
      </c>
    </row>
    <row r="6" spans="3:56" x14ac:dyDescent="0.2">
      <c r="C6" s="13" t="s">
        <v>19</v>
      </c>
      <c r="D6" s="8">
        <v>1.8</v>
      </c>
      <c r="E6" s="8">
        <v>1.6</v>
      </c>
      <c r="F6" s="8">
        <v>1.6</v>
      </c>
      <c r="G6" s="8">
        <v>1.7</v>
      </c>
      <c r="H6" s="8">
        <v>1.7</v>
      </c>
      <c r="I6" s="8">
        <v>1.6</v>
      </c>
      <c r="J6" s="8">
        <v>1.7</v>
      </c>
      <c r="K6" s="8">
        <v>1.5</v>
      </c>
      <c r="L6" s="8">
        <v>2.4</v>
      </c>
      <c r="M6" s="8">
        <v>1.7</v>
      </c>
      <c r="N6" s="8">
        <v>1.8</v>
      </c>
      <c r="O6" s="8">
        <v>1.6</v>
      </c>
      <c r="P6" s="8">
        <v>1.5</v>
      </c>
      <c r="Q6" s="8">
        <v>1.8</v>
      </c>
      <c r="R6" s="8">
        <v>1.7</v>
      </c>
      <c r="S6" s="8">
        <v>1.7</v>
      </c>
      <c r="T6" s="8">
        <v>1.8</v>
      </c>
      <c r="U6" s="8">
        <v>2</v>
      </c>
      <c r="V6" s="8">
        <v>1.6</v>
      </c>
      <c r="W6" s="8">
        <v>1.4</v>
      </c>
      <c r="X6" s="8">
        <v>1.5</v>
      </c>
      <c r="Y6" s="8">
        <v>1.5</v>
      </c>
      <c r="Z6" s="8">
        <v>1.6</v>
      </c>
      <c r="AA6" s="8">
        <v>1.7</v>
      </c>
      <c r="AB6" s="8"/>
      <c r="BD6" s="8" t="e">
        <f>AVERAGE('2024 Solar Adj Table'!#REF!)</f>
        <v>#REF!</v>
      </c>
    </row>
    <row r="7" spans="3:56" x14ac:dyDescent="0.2">
      <c r="C7" s="13" t="s">
        <v>20</v>
      </c>
      <c r="D7" s="8">
        <v>1.9</v>
      </c>
      <c r="E7" s="8">
        <v>1.7</v>
      </c>
      <c r="F7" s="8">
        <v>1.7</v>
      </c>
      <c r="G7" s="8">
        <v>1.9</v>
      </c>
      <c r="H7" s="8">
        <v>1.8</v>
      </c>
      <c r="I7" s="8">
        <v>1.9</v>
      </c>
      <c r="J7" s="8">
        <v>1.8</v>
      </c>
      <c r="K7" s="8">
        <v>1.9</v>
      </c>
      <c r="L7" s="8">
        <v>2.9</v>
      </c>
      <c r="M7" s="8">
        <v>2.1</v>
      </c>
      <c r="N7" s="8">
        <v>1.9</v>
      </c>
      <c r="O7" s="8">
        <v>2.1</v>
      </c>
      <c r="P7" s="8">
        <v>2.1</v>
      </c>
      <c r="Q7" s="8">
        <v>2</v>
      </c>
      <c r="R7" s="8">
        <v>2.1</v>
      </c>
      <c r="S7" s="8">
        <v>2</v>
      </c>
      <c r="T7" s="8">
        <v>2.2000000000000002</v>
      </c>
      <c r="U7" s="8">
        <v>2.2000000000000002</v>
      </c>
      <c r="V7" s="8">
        <v>2.2999999999999998</v>
      </c>
      <c r="W7" s="8">
        <v>1.9</v>
      </c>
      <c r="X7" s="8">
        <v>1.6</v>
      </c>
      <c r="Y7" s="8">
        <v>1.7</v>
      </c>
      <c r="Z7" s="8">
        <v>1.8</v>
      </c>
      <c r="AA7" s="8">
        <v>1.8</v>
      </c>
      <c r="AB7" s="8"/>
      <c r="BD7" s="8" t="e">
        <f>AVERAGE('2024 Solar Adj Table'!#REF!)</f>
        <v>#REF!</v>
      </c>
    </row>
    <row r="8" spans="3:56" x14ac:dyDescent="0.2">
      <c r="C8" s="13" t="s">
        <v>21</v>
      </c>
      <c r="D8" s="8">
        <v>1.9</v>
      </c>
      <c r="E8" s="8">
        <v>1.9</v>
      </c>
      <c r="F8" s="8">
        <v>1.8</v>
      </c>
      <c r="G8" s="8">
        <v>1.8</v>
      </c>
      <c r="H8" s="8">
        <v>1.7</v>
      </c>
      <c r="I8" s="8">
        <v>1.9</v>
      </c>
      <c r="J8" s="8">
        <v>1.8</v>
      </c>
      <c r="K8" s="8">
        <v>2</v>
      </c>
      <c r="L8" s="8">
        <v>2.6</v>
      </c>
      <c r="M8" s="8">
        <v>1.9</v>
      </c>
      <c r="N8" s="8">
        <v>2.2000000000000002</v>
      </c>
      <c r="O8" s="8">
        <v>2.2999999999999998</v>
      </c>
      <c r="P8" s="8">
        <v>2.2000000000000002</v>
      </c>
      <c r="Q8" s="8">
        <v>2.2000000000000002</v>
      </c>
      <c r="R8" s="8">
        <v>2.2999999999999998</v>
      </c>
      <c r="S8" s="8">
        <v>2.2999999999999998</v>
      </c>
      <c r="T8" s="8">
        <v>1.9</v>
      </c>
      <c r="U8" s="8">
        <v>2.1</v>
      </c>
      <c r="V8" s="8">
        <v>2.2999999999999998</v>
      </c>
      <c r="W8" s="8">
        <v>2.2999999999999998</v>
      </c>
      <c r="X8" s="8">
        <v>1.7</v>
      </c>
      <c r="Y8" s="8">
        <v>1.9</v>
      </c>
      <c r="Z8" s="8">
        <v>1.7</v>
      </c>
      <c r="AA8" s="8">
        <v>1.9</v>
      </c>
      <c r="AB8" s="8"/>
      <c r="BD8" s="8" t="e">
        <f>AVERAGE('2024 Solar Adj Table'!#REF!)</f>
        <v>#REF!</v>
      </c>
    </row>
    <row r="9" spans="3:56" x14ac:dyDescent="0.2">
      <c r="C9" s="13" t="s">
        <v>5</v>
      </c>
      <c r="D9" s="8">
        <v>1.9</v>
      </c>
      <c r="E9" s="8">
        <v>2.1</v>
      </c>
      <c r="F9" s="8">
        <v>1.8</v>
      </c>
      <c r="G9" s="8">
        <v>1.7</v>
      </c>
      <c r="H9" s="8">
        <v>1.8</v>
      </c>
      <c r="I9" s="8">
        <v>1.8</v>
      </c>
      <c r="J9" s="8">
        <v>2</v>
      </c>
      <c r="K9" s="8">
        <v>2.1</v>
      </c>
      <c r="L9" s="8">
        <v>2</v>
      </c>
      <c r="M9" s="8">
        <v>1.7</v>
      </c>
      <c r="N9" s="8">
        <v>2.1</v>
      </c>
      <c r="O9" s="8">
        <v>1.9</v>
      </c>
      <c r="P9" s="8">
        <v>1.7</v>
      </c>
      <c r="Q9" s="8">
        <v>1.8</v>
      </c>
      <c r="R9" s="8">
        <v>1.8</v>
      </c>
      <c r="S9" s="8">
        <v>1.9</v>
      </c>
      <c r="T9" s="8">
        <v>2</v>
      </c>
      <c r="U9" s="8">
        <v>1.9</v>
      </c>
      <c r="V9" s="8">
        <v>2</v>
      </c>
      <c r="W9" s="8">
        <v>2.1</v>
      </c>
      <c r="X9" s="8">
        <v>2</v>
      </c>
      <c r="Y9" s="8">
        <v>1.7</v>
      </c>
      <c r="Z9" s="8">
        <v>2</v>
      </c>
      <c r="AA9" s="8">
        <v>2</v>
      </c>
      <c r="AB9" s="8"/>
      <c r="BD9" s="8" t="e">
        <f>AVERAGE('2024 Solar Adj Table'!#REF!)</f>
        <v>#REF!</v>
      </c>
    </row>
    <row r="10" spans="3:56" x14ac:dyDescent="0.2">
      <c r="C10" s="13" t="s">
        <v>22</v>
      </c>
      <c r="D10" s="8">
        <v>1.8</v>
      </c>
      <c r="E10" s="8">
        <v>1.6</v>
      </c>
      <c r="F10" s="8">
        <v>1.8</v>
      </c>
      <c r="G10" s="8">
        <v>1.7</v>
      </c>
      <c r="H10" s="8">
        <v>1.5</v>
      </c>
      <c r="I10" s="8">
        <v>1.5</v>
      </c>
      <c r="J10" s="8">
        <v>1.7</v>
      </c>
      <c r="K10" s="8">
        <v>2.2999999999999998</v>
      </c>
      <c r="L10" s="8">
        <v>1.4</v>
      </c>
      <c r="M10" s="8">
        <v>1.4</v>
      </c>
      <c r="N10" s="8">
        <v>1.6</v>
      </c>
      <c r="O10" s="8">
        <v>1.7</v>
      </c>
      <c r="P10" s="8">
        <v>1.5</v>
      </c>
      <c r="Q10" s="8">
        <v>1.7</v>
      </c>
      <c r="R10" s="8">
        <v>1.4</v>
      </c>
      <c r="S10" s="8">
        <v>1.5</v>
      </c>
      <c r="T10" s="8">
        <v>1.6</v>
      </c>
      <c r="U10" s="8">
        <v>1.7</v>
      </c>
      <c r="V10" s="8">
        <v>1.8</v>
      </c>
      <c r="W10" s="8">
        <v>1.8</v>
      </c>
      <c r="X10" s="8">
        <v>1.6</v>
      </c>
      <c r="Y10" s="8">
        <v>1.5</v>
      </c>
      <c r="Z10" s="8">
        <v>1.5</v>
      </c>
      <c r="AA10" s="8">
        <v>1.7</v>
      </c>
      <c r="AB10" s="8"/>
      <c r="BD10" s="8" t="e">
        <f>AVERAGE('2024 Solar Adj Table'!#REF!)</f>
        <v>#REF!</v>
      </c>
    </row>
    <row r="11" spans="3:56" x14ac:dyDescent="0.2">
      <c r="C11" s="13" t="s">
        <v>23</v>
      </c>
      <c r="D11" s="8">
        <v>1.7</v>
      </c>
      <c r="E11" s="8">
        <v>1.6</v>
      </c>
      <c r="F11" s="8">
        <v>1.8</v>
      </c>
      <c r="G11" s="8">
        <v>1.6</v>
      </c>
      <c r="H11" s="8">
        <v>1.7</v>
      </c>
      <c r="I11" s="8">
        <v>1.5</v>
      </c>
      <c r="J11" s="8">
        <v>1.6</v>
      </c>
      <c r="K11" s="8">
        <v>2.2000000000000002</v>
      </c>
      <c r="L11" s="8">
        <v>1.8</v>
      </c>
      <c r="M11" s="8">
        <v>1.6</v>
      </c>
      <c r="N11" s="8">
        <v>1.8</v>
      </c>
      <c r="O11" s="8">
        <v>1.6</v>
      </c>
      <c r="P11" s="8">
        <v>1.4</v>
      </c>
      <c r="Q11" s="8">
        <v>1.4</v>
      </c>
      <c r="R11" s="8">
        <v>1.6</v>
      </c>
      <c r="S11" s="8">
        <v>1.6</v>
      </c>
      <c r="T11" s="8">
        <v>1.7</v>
      </c>
      <c r="U11" s="8">
        <v>1.7</v>
      </c>
      <c r="V11" s="8">
        <v>1.8</v>
      </c>
      <c r="W11" s="8">
        <v>1.6</v>
      </c>
      <c r="X11" s="8">
        <v>1.7</v>
      </c>
      <c r="Y11" s="8">
        <v>1.3</v>
      </c>
      <c r="Z11" s="8">
        <v>1.5</v>
      </c>
      <c r="AA11" s="8">
        <v>1.5</v>
      </c>
      <c r="AB11" s="8"/>
      <c r="BD11" s="8" t="e">
        <f>AVERAGE('2024 Solar Adj Table'!#REF!)</f>
        <v>#REF!</v>
      </c>
    </row>
    <row r="12" spans="3:56" x14ac:dyDescent="0.2">
      <c r="C12" s="13" t="s">
        <v>24</v>
      </c>
      <c r="D12" s="8">
        <v>1.6</v>
      </c>
      <c r="E12" s="8">
        <v>1.4</v>
      </c>
      <c r="F12" s="8">
        <v>1.3</v>
      </c>
      <c r="G12" s="8">
        <v>1.4</v>
      </c>
      <c r="H12" s="8">
        <v>1.3</v>
      </c>
      <c r="I12" s="8">
        <v>1.4</v>
      </c>
      <c r="J12" s="8">
        <v>1.1000000000000001</v>
      </c>
      <c r="K12" s="8">
        <v>1.5</v>
      </c>
      <c r="L12" s="8">
        <v>1.7</v>
      </c>
      <c r="M12" s="8">
        <v>1.3</v>
      </c>
      <c r="N12" s="8">
        <v>1.6</v>
      </c>
      <c r="O12" s="8">
        <v>1.5</v>
      </c>
      <c r="P12" s="8">
        <v>1.3</v>
      </c>
      <c r="Q12" s="8">
        <v>1.5</v>
      </c>
      <c r="R12" s="8">
        <v>1.7</v>
      </c>
      <c r="S12" s="8">
        <v>1.7</v>
      </c>
      <c r="T12" s="8">
        <v>1.8</v>
      </c>
      <c r="U12" s="8">
        <v>1.8</v>
      </c>
      <c r="V12" s="8">
        <v>1.9</v>
      </c>
      <c r="W12" s="8">
        <v>1.9</v>
      </c>
      <c r="X12" s="8">
        <v>1.4</v>
      </c>
      <c r="Y12" s="8">
        <v>1.3</v>
      </c>
      <c r="Z12" s="8">
        <v>1.3</v>
      </c>
      <c r="AA12" s="8">
        <v>1.4</v>
      </c>
      <c r="AB12" s="8"/>
      <c r="BD12" s="8" t="e">
        <f>AVERAGE('2024 Solar Adj Table'!#REF!)</f>
        <v>#REF!</v>
      </c>
    </row>
    <row r="13" spans="3:56" x14ac:dyDescent="0.2">
      <c r="C13" s="13" t="s">
        <v>25</v>
      </c>
      <c r="D13" s="8">
        <v>1.4</v>
      </c>
      <c r="E13" s="8">
        <v>1.6</v>
      </c>
      <c r="F13" s="8">
        <v>1.4</v>
      </c>
      <c r="G13" s="8">
        <v>1.5</v>
      </c>
      <c r="H13" s="8">
        <v>1.5</v>
      </c>
      <c r="I13" s="8">
        <v>1.4</v>
      </c>
      <c r="J13" s="8">
        <v>1.3</v>
      </c>
      <c r="K13" s="8">
        <v>1.4</v>
      </c>
      <c r="L13" s="8">
        <v>2.6</v>
      </c>
      <c r="M13" s="8">
        <v>1.3</v>
      </c>
      <c r="N13" s="8">
        <v>1.4</v>
      </c>
      <c r="O13" s="8">
        <v>1.4</v>
      </c>
      <c r="P13" s="8">
        <v>1.3</v>
      </c>
      <c r="Q13" s="8">
        <v>1.3</v>
      </c>
      <c r="R13" s="8">
        <v>1.4</v>
      </c>
      <c r="S13" s="8">
        <v>1.4</v>
      </c>
      <c r="T13" s="8">
        <v>1.4</v>
      </c>
      <c r="U13" s="8">
        <v>1.7</v>
      </c>
      <c r="V13" s="8">
        <v>1.5</v>
      </c>
      <c r="W13" s="8">
        <v>1.3</v>
      </c>
      <c r="X13" s="8">
        <v>0.9</v>
      </c>
      <c r="Y13" s="8">
        <v>1.3</v>
      </c>
      <c r="Z13" s="8">
        <v>1.4</v>
      </c>
      <c r="AA13" s="8">
        <v>1.5</v>
      </c>
      <c r="AB13" s="8"/>
      <c r="BD13" s="8" t="e">
        <f>AVERAGE('2024 Solar Adj Table'!#REF!)</f>
        <v>#REF!</v>
      </c>
    </row>
    <row r="14" spans="3:56" x14ac:dyDescent="0.2">
      <c r="C14" s="13" t="s">
        <v>26</v>
      </c>
      <c r="D14" s="8">
        <v>1.4</v>
      </c>
      <c r="E14" s="8">
        <v>1.4</v>
      </c>
      <c r="F14" s="8">
        <v>1.3</v>
      </c>
      <c r="G14" s="8">
        <v>1.4</v>
      </c>
      <c r="H14" s="8">
        <v>1.3</v>
      </c>
      <c r="I14" s="8">
        <v>1.4</v>
      </c>
      <c r="J14" s="8">
        <v>1.5</v>
      </c>
      <c r="K14" s="8">
        <v>1.3</v>
      </c>
      <c r="L14" s="8">
        <v>2</v>
      </c>
      <c r="M14" s="8">
        <v>2.2000000000000002</v>
      </c>
      <c r="N14" s="8">
        <v>1.4</v>
      </c>
      <c r="O14" s="8">
        <v>1.5</v>
      </c>
      <c r="P14" s="8">
        <v>1.5</v>
      </c>
      <c r="Q14" s="8">
        <v>1.5</v>
      </c>
      <c r="R14" s="8">
        <v>1.6</v>
      </c>
      <c r="S14" s="8">
        <v>1.5</v>
      </c>
      <c r="T14" s="8">
        <v>1.7</v>
      </c>
      <c r="U14" s="8">
        <v>1.6</v>
      </c>
      <c r="V14" s="8">
        <v>1.6</v>
      </c>
      <c r="W14" s="8">
        <v>1.1000000000000001</v>
      </c>
      <c r="X14" s="8">
        <v>1.2</v>
      </c>
      <c r="Y14" s="8">
        <v>1.2</v>
      </c>
      <c r="Z14" s="8">
        <v>1.4</v>
      </c>
      <c r="AA14" s="8">
        <v>1.5</v>
      </c>
      <c r="AB14" s="8"/>
      <c r="BD14" s="8" t="e">
        <f>AVERAGE('2024 Solar Adj Table'!#REF!)</f>
        <v>#REF!</v>
      </c>
    </row>
    <row r="15" spans="3:56" x14ac:dyDescent="0.2">
      <c r="C15" s="13" t="s">
        <v>27</v>
      </c>
      <c r="D15" s="8">
        <v>1.4</v>
      </c>
      <c r="E15" s="8">
        <v>1.5</v>
      </c>
      <c r="F15" s="8">
        <v>1.6</v>
      </c>
      <c r="G15" s="8">
        <v>1.4</v>
      </c>
      <c r="H15" s="8">
        <v>1.6</v>
      </c>
      <c r="I15" s="8">
        <v>1.5</v>
      </c>
      <c r="J15" s="8">
        <v>1.5</v>
      </c>
      <c r="K15" s="8">
        <v>1.5</v>
      </c>
      <c r="L15" s="8">
        <v>2.4</v>
      </c>
      <c r="M15" s="8">
        <v>1.8</v>
      </c>
      <c r="N15" s="8">
        <v>1.5</v>
      </c>
      <c r="O15" s="8">
        <v>1.5</v>
      </c>
      <c r="P15" s="8">
        <v>1.6</v>
      </c>
      <c r="Q15" s="8">
        <v>1.5</v>
      </c>
      <c r="R15" s="8">
        <v>1.5</v>
      </c>
      <c r="S15" s="8">
        <v>1.5</v>
      </c>
      <c r="T15" s="8">
        <v>1.8</v>
      </c>
      <c r="U15" s="8">
        <v>1.4</v>
      </c>
      <c r="V15" s="8">
        <v>1.1000000000000001</v>
      </c>
      <c r="W15" s="8">
        <v>1.2</v>
      </c>
      <c r="X15" s="8">
        <v>1.2</v>
      </c>
      <c r="Y15" s="8">
        <v>1.4</v>
      </c>
      <c r="Z15" s="8">
        <v>1.2</v>
      </c>
      <c r="AA15" s="8">
        <v>1.5</v>
      </c>
      <c r="AB15" s="8"/>
      <c r="BD15" s="8" t="e">
        <f>AVERAGE('2024 Solar Adj Table'!#REF!)</f>
        <v>#REF!</v>
      </c>
    </row>
    <row r="16" spans="3:56" ht="15" thickBot="1" x14ac:dyDescent="0.25">
      <c r="C16" s="14" t="s">
        <v>28</v>
      </c>
      <c r="D16" s="8">
        <v>1.4</v>
      </c>
      <c r="E16" s="8">
        <v>1.4</v>
      </c>
      <c r="F16" s="8">
        <v>1.5</v>
      </c>
      <c r="G16" s="8">
        <v>1.6</v>
      </c>
      <c r="H16" s="8">
        <v>1.6</v>
      </c>
      <c r="I16" s="8">
        <v>1.4</v>
      </c>
      <c r="J16" s="8">
        <v>1.6</v>
      </c>
      <c r="K16" s="8">
        <v>1.6</v>
      </c>
      <c r="L16" s="8">
        <v>2.2000000000000002</v>
      </c>
      <c r="M16" s="8">
        <v>1.9</v>
      </c>
      <c r="N16" s="8">
        <v>1.4</v>
      </c>
      <c r="O16" s="8">
        <v>1.4</v>
      </c>
      <c r="P16" s="8">
        <v>1.5</v>
      </c>
      <c r="Q16" s="8">
        <v>1.5</v>
      </c>
      <c r="R16" s="8">
        <v>1.4</v>
      </c>
      <c r="S16" s="8">
        <v>1.6</v>
      </c>
      <c r="T16" s="8">
        <v>2</v>
      </c>
      <c r="U16" s="8">
        <v>1.4</v>
      </c>
      <c r="V16" s="8">
        <v>1.1000000000000001</v>
      </c>
      <c r="W16" s="8">
        <v>1.1000000000000001</v>
      </c>
      <c r="X16" s="8">
        <v>1.3</v>
      </c>
      <c r="Y16" s="8">
        <v>1.6</v>
      </c>
      <c r="Z16" s="8">
        <v>1.4</v>
      </c>
      <c r="AA16" s="8">
        <v>1.6</v>
      </c>
      <c r="AB16" s="8"/>
      <c r="BD16" s="8" t="e">
        <f>AVERAGE('2024 Solar Adj Table'!#REF!)</f>
        <v>#REF!</v>
      </c>
    </row>
    <row r="17" spans="2:27" ht="15" thickBot="1" x14ac:dyDescent="0.25"/>
    <row r="18" spans="2:27" ht="39" customHeight="1" thickBot="1" x14ac:dyDescent="0.3">
      <c r="C18" s="35" t="s">
        <v>56</v>
      </c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7"/>
    </row>
    <row r="19" spans="2:27" x14ac:dyDescent="0.2">
      <c r="B19" s="15"/>
      <c r="C19" s="38" t="s">
        <v>13</v>
      </c>
      <c r="D19" s="40" t="s">
        <v>29</v>
      </c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2"/>
    </row>
    <row r="20" spans="2:27" ht="15" thickBot="1" x14ac:dyDescent="0.25">
      <c r="B20" s="15"/>
      <c r="C20" s="39"/>
      <c r="D20" s="10">
        <v>1</v>
      </c>
      <c r="E20" s="11">
        <v>2</v>
      </c>
      <c r="F20" s="11">
        <v>3</v>
      </c>
      <c r="G20" s="11">
        <v>4</v>
      </c>
      <c r="H20" s="11">
        <v>5</v>
      </c>
      <c r="I20" s="11">
        <v>6</v>
      </c>
      <c r="J20" s="11">
        <v>7</v>
      </c>
      <c r="K20" s="11">
        <v>8</v>
      </c>
      <c r="L20" s="11">
        <v>9</v>
      </c>
      <c r="M20" s="11">
        <v>10</v>
      </c>
      <c r="N20" s="11">
        <v>11</v>
      </c>
      <c r="O20" s="11">
        <v>12</v>
      </c>
      <c r="P20" s="11">
        <v>13</v>
      </c>
      <c r="Q20" s="11">
        <v>14</v>
      </c>
      <c r="R20" s="11">
        <v>15</v>
      </c>
      <c r="S20" s="11">
        <v>16</v>
      </c>
      <c r="T20" s="11">
        <v>17</v>
      </c>
      <c r="U20" s="11">
        <v>18</v>
      </c>
      <c r="V20" s="11">
        <v>19</v>
      </c>
      <c r="W20" s="11">
        <v>20</v>
      </c>
      <c r="X20" s="11">
        <v>21</v>
      </c>
      <c r="Y20" s="11">
        <v>22</v>
      </c>
      <c r="Z20" s="11">
        <v>23</v>
      </c>
      <c r="AA20" s="12">
        <v>24</v>
      </c>
    </row>
    <row r="21" spans="2:27" x14ac:dyDescent="0.2">
      <c r="C21" s="13" t="s">
        <v>18</v>
      </c>
      <c r="D21" s="8">
        <v>1.6</v>
      </c>
      <c r="E21" s="8">
        <v>1.5</v>
      </c>
      <c r="F21" s="8">
        <v>1.4</v>
      </c>
      <c r="G21" s="8">
        <v>1.4</v>
      </c>
      <c r="H21" s="8">
        <v>1.7</v>
      </c>
      <c r="I21" s="8">
        <v>1.7</v>
      </c>
      <c r="J21" s="8">
        <v>1.8</v>
      </c>
      <c r="K21" s="8">
        <v>1.4</v>
      </c>
      <c r="L21" s="8">
        <v>1.4</v>
      </c>
      <c r="M21" s="8">
        <v>1.7</v>
      </c>
      <c r="N21" s="8">
        <v>1.8</v>
      </c>
      <c r="O21" s="8">
        <v>1.7</v>
      </c>
      <c r="P21" s="8">
        <v>1.6</v>
      </c>
      <c r="Q21" s="8">
        <v>1.4</v>
      </c>
      <c r="R21" s="8">
        <v>1.5</v>
      </c>
      <c r="S21" s="8">
        <v>1.4</v>
      </c>
      <c r="T21" s="8">
        <v>1.4</v>
      </c>
      <c r="U21" s="8">
        <v>1.7</v>
      </c>
      <c r="V21" s="8">
        <v>2.2000000000000002</v>
      </c>
      <c r="W21" s="8">
        <v>2</v>
      </c>
      <c r="X21" s="8">
        <v>1.6</v>
      </c>
      <c r="Y21" s="8">
        <v>1.8</v>
      </c>
      <c r="Z21" s="8">
        <v>1.6</v>
      </c>
      <c r="AA21" s="8">
        <v>1.5</v>
      </c>
    </row>
    <row r="22" spans="2:27" x14ac:dyDescent="0.2">
      <c r="C22" s="13" t="s">
        <v>19</v>
      </c>
      <c r="D22" s="8">
        <v>1.6</v>
      </c>
      <c r="E22" s="8">
        <v>1.5</v>
      </c>
      <c r="F22" s="8">
        <v>1.4</v>
      </c>
      <c r="G22" s="8">
        <v>1.4</v>
      </c>
      <c r="H22" s="8">
        <v>1.5</v>
      </c>
      <c r="I22" s="8">
        <v>1.5</v>
      </c>
      <c r="J22" s="8">
        <v>1.6</v>
      </c>
      <c r="K22" s="8">
        <v>1.4</v>
      </c>
      <c r="L22" s="8">
        <v>1.5</v>
      </c>
      <c r="M22" s="8">
        <v>1.7</v>
      </c>
      <c r="N22" s="8">
        <v>1.7</v>
      </c>
      <c r="O22" s="8">
        <v>1.8</v>
      </c>
      <c r="P22" s="8">
        <v>2</v>
      </c>
      <c r="Q22" s="8">
        <v>1.8</v>
      </c>
      <c r="R22" s="8">
        <v>1.8</v>
      </c>
      <c r="S22" s="8">
        <v>1.8</v>
      </c>
      <c r="T22" s="8">
        <v>1.7</v>
      </c>
      <c r="U22" s="8">
        <v>1.7</v>
      </c>
      <c r="V22" s="8">
        <v>2.4</v>
      </c>
      <c r="W22" s="8">
        <v>2.2999999999999998</v>
      </c>
      <c r="X22" s="8">
        <v>1.7</v>
      </c>
      <c r="Y22" s="8">
        <v>1.6</v>
      </c>
      <c r="Z22" s="8">
        <v>1.6</v>
      </c>
      <c r="AA22" s="8">
        <v>1.5</v>
      </c>
    </row>
    <row r="23" spans="2:27" x14ac:dyDescent="0.2">
      <c r="C23" s="13" t="s">
        <v>20</v>
      </c>
      <c r="D23" s="8">
        <v>1.6</v>
      </c>
      <c r="E23" s="8">
        <v>1.6</v>
      </c>
      <c r="F23" s="8">
        <v>1.4</v>
      </c>
      <c r="G23" s="8">
        <v>1.6</v>
      </c>
      <c r="H23" s="8">
        <v>1.7</v>
      </c>
      <c r="I23" s="8">
        <v>1.9</v>
      </c>
      <c r="J23" s="8">
        <v>1.8</v>
      </c>
      <c r="K23" s="8">
        <v>1.5</v>
      </c>
      <c r="L23" s="8">
        <v>1.9</v>
      </c>
      <c r="M23" s="8">
        <v>2.2999999999999998</v>
      </c>
      <c r="N23" s="8">
        <v>2</v>
      </c>
      <c r="O23" s="8">
        <v>1.8</v>
      </c>
      <c r="P23" s="8">
        <v>1.9</v>
      </c>
      <c r="Q23" s="8">
        <v>2.1</v>
      </c>
      <c r="R23" s="8">
        <v>2.2000000000000002</v>
      </c>
      <c r="S23" s="8">
        <v>2.2000000000000002</v>
      </c>
      <c r="T23" s="8">
        <v>2.2000000000000002</v>
      </c>
      <c r="U23" s="8">
        <v>1.9</v>
      </c>
      <c r="V23" s="8">
        <v>2.2000000000000002</v>
      </c>
      <c r="W23" s="8">
        <v>2.5</v>
      </c>
      <c r="X23" s="8">
        <v>2.5</v>
      </c>
      <c r="Y23" s="8">
        <v>2.1</v>
      </c>
      <c r="Z23" s="8">
        <v>2</v>
      </c>
      <c r="AA23" s="8">
        <v>1.8</v>
      </c>
    </row>
    <row r="24" spans="2:27" x14ac:dyDescent="0.2">
      <c r="C24" s="13" t="s">
        <v>21</v>
      </c>
      <c r="D24" s="8">
        <v>1.8</v>
      </c>
      <c r="E24" s="8">
        <v>1.7</v>
      </c>
      <c r="F24" s="8">
        <v>1.7</v>
      </c>
      <c r="G24" s="8">
        <v>1.6</v>
      </c>
      <c r="H24" s="8">
        <v>1.6</v>
      </c>
      <c r="I24" s="8">
        <v>1.7</v>
      </c>
      <c r="J24" s="8">
        <v>1.7</v>
      </c>
      <c r="K24" s="8">
        <v>1.6</v>
      </c>
      <c r="L24" s="8">
        <v>2.1</v>
      </c>
      <c r="M24" s="8">
        <v>2.6</v>
      </c>
      <c r="N24" s="8">
        <v>1.9</v>
      </c>
      <c r="O24" s="8">
        <v>1.8</v>
      </c>
      <c r="P24" s="8">
        <v>1.8</v>
      </c>
      <c r="Q24" s="8">
        <v>2.2000000000000002</v>
      </c>
      <c r="R24" s="8">
        <v>2.2000000000000002</v>
      </c>
      <c r="S24" s="8">
        <v>2.5</v>
      </c>
      <c r="T24" s="8">
        <v>2.2999999999999998</v>
      </c>
      <c r="U24" s="8">
        <v>2.5</v>
      </c>
      <c r="V24" s="8">
        <v>2.1</v>
      </c>
      <c r="W24" s="8">
        <v>2.2999999999999998</v>
      </c>
      <c r="X24" s="8">
        <v>2.9</v>
      </c>
      <c r="Y24" s="8">
        <v>2.8</v>
      </c>
      <c r="Z24" s="8">
        <v>2.2000000000000002</v>
      </c>
      <c r="AA24" s="8">
        <v>2</v>
      </c>
    </row>
    <row r="25" spans="2:27" x14ac:dyDescent="0.2">
      <c r="C25" s="13" t="s">
        <v>5</v>
      </c>
      <c r="D25" s="8">
        <v>2.2000000000000002</v>
      </c>
      <c r="E25" s="8">
        <v>1.9</v>
      </c>
      <c r="F25" s="8">
        <v>1.6</v>
      </c>
      <c r="G25" s="8">
        <v>1.6</v>
      </c>
      <c r="H25" s="8">
        <v>1.6</v>
      </c>
      <c r="I25" s="8">
        <v>1.9</v>
      </c>
      <c r="J25" s="8">
        <v>2</v>
      </c>
      <c r="K25" s="8">
        <v>1.6</v>
      </c>
      <c r="L25" s="8">
        <v>2.2000000000000002</v>
      </c>
      <c r="M25" s="8">
        <v>1.9</v>
      </c>
      <c r="N25" s="8">
        <v>1.8</v>
      </c>
      <c r="O25" s="8">
        <v>1.7</v>
      </c>
      <c r="P25" s="8">
        <v>1.6</v>
      </c>
      <c r="Q25" s="8">
        <v>1.9</v>
      </c>
      <c r="R25" s="8">
        <v>2</v>
      </c>
      <c r="S25" s="8">
        <v>2.2999999999999998</v>
      </c>
      <c r="T25" s="8">
        <v>2.4</v>
      </c>
      <c r="U25" s="8">
        <v>2.6</v>
      </c>
      <c r="V25" s="8">
        <v>2.5</v>
      </c>
      <c r="W25" s="8">
        <v>2.1</v>
      </c>
      <c r="X25" s="8">
        <v>2.5</v>
      </c>
      <c r="Y25" s="8">
        <v>2.5</v>
      </c>
      <c r="Z25" s="8">
        <v>2.1</v>
      </c>
      <c r="AA25" s="8">
        <v>1.9</v>
      </c>
    </row>
    <row r="26" spans="2:27" x14ac:dyDescent="0.2">
      <c r="C26" s="13" t="s">
        <v>22</v>
      </c>
      <c r="D26" s="8">
        <v>1.9</v>
      </c>
      <c r="E26" s="8">
        <v>1.6</v>
      </c>
      <c r="F26" s="8">
        <v>1.5</v>
      </c>
      <c r="G26" s="8">
        <v>1.6</v>
      </c>
      <c r="H26" s="8">
        <v>1.3</v>
      </c>
      <c r="I26" s="8">
        <v>1.4</v>
      </c>
      <c r="J26" s="8">
        <v>1.3</v>
      </c>
      <c r="K26" s="8">
        <v>1.3</v>
      </c>
      <c r="L26" s="8">
        <v>2.2000000000000002</v>
      </c>
      <c r="M26" s="8">
        <v>1.3</v>
      </c>
      <c r="N26" s="8">
        <v>1.2</v>
      </c>
      <c r="O26" s="8">
        <v>1.2</v>
      </c>
      <c r="P26" s="8">
        <v>1.1000000000000001</v>
      </c>
      <c r="Q26" s="8">
        <v>1.6</v>
      </c>
      <c r="R26" s="8">
        <v>1.7</v>
      </c>
      <c r="S26" s="8">
        <v>1.9</v>
      </c>
      <c r="T26" s="8">
        <v>2.1</v>
      </c>
      <c r="U26" s="8">
        <v>2.1</v>
      </c>
      <c r="V26" s="8">
        <v>2.2000000000000002</v>
      </c>
      <c r="W26" s="8">
        <v>2.1</v>
      </c>
      <c r="X26" s="8">
        <v>2.2000000000000002</v>
      </c>
      <c r="Y26" s="8">
        <v>2.4</v>
      </c>
      <c r="Z26" s="8">
        <v>1.9</v>
      </c>
      <c r="AA26" s="8">
        <v>1.9</v>
      </c>
    </row>
    <row r="27" spans="2:27" x14ac:dyDescent="0.2">
      <c r="C27" s="13" t="s">
        <v>23</v>
      </c>
      <c r="D27" s="8">
        <v>1.5</v>
      </c>
      <c r="E27" s="8">
        <v>1.4</v>
      </c>
      <c r="F27" s="8">
        <v>1.5</v>
      </c>
      <c r="G27" s="8">
        <v>1.2</v>
      </c>
      <c r="H27" s="8">
        <v>1.4</v>
      </c>
      <c r="I27" s="8">
        <v>1.2</v>
      </c>
      <c r="J27" s="8">
        <v>1.2</v>
      </c>
      <c r="K27" s="8">
        <v>0.9</v>
      </c>
      <c r="L27" s="8">
        <v>2.1</v>
      </c>
      <c r="M27" s="8">
        <v>1.3</v>
      </c>
      <c r="N27" s="8">
        <v>1.1000000000000001</v>
      </c>
      <c r="O27" s="8">
        <v>1.2</v>
      </c>
      <c r="P27" s="8">
        <v>1.4</v>
      </c>
      <c r="Q27" s="8">
        <v>1.6</v>
      </c>
      <c r="R27" s="8">
        <v>1.9</v>
      </c>
      <c r="S27" s="8">
        <v>2.1</v>
      </c>
      <c r="T27" s="8">
        <v>2</v>
      </c>
      <c r="U27" s="8">
        <v>2.2000000000000002</v>
      </c>
      <c r="V27" s="8">
        <v>2.2999999999999998</v>
      </c>
      <c r="W27" s="8">
        <v>2</v>
      </c>
      <c r="X27" s="8">
        <v>2</v>
      </c>
      <c r="Y27" s="8">
        <v>2.5</v>
      </c>
      <c r="Z27" s="8">
        <v>2</v>
      </c>
      <c r="AA27" s="8">
        <v>1.7</v>
      </c>
    </row>
    <row r="28" spans="2:27" x14ac:dyDescent="0.2">
      <c r="C28" s="13" t="s">
        <v>24</v>
      </c>
      <c r="D28" s="8">
        <v>1.4</v>
      </c>
      <c r="E28" s="8">
        <v>1.2</v>
      </c>
      <c r="F28" s="8">
        <v>1.1000000000000001</v>
      </c>
      <c r="G28" s="8">
        <v>1.1000000000000001</v>
      </c>
      <c r="H28" s="8">
        <v>1</v>
      </c>
      <c r="I28" s="8">
        <v>1</v>
      </c>
      <c r="J28" s="8">
        <v>0.9</v>
      </c>
      <c r="K28" s="8">
        <v>0.8</v>
      </c>
      <c r="L28" s="8">
        <v>1.7</v>
      </c>
      <c r="M28" s="8">
        <v>1.3</v>
      </c>
      <c r="N28" s="8">
        <v>0.9</v>
      </c>
      <c r="O28" s="8">
        <v>1.2</v>
      </c>
      <c r="P28" s="8">
        <v>1.3</v>
      </c>
      <c r="Q28" s="8">
        <v>1.6</v>
      </c>
      <c r="R28" s="8">
        <v>1.9</v>
      </c>
      <c r="S28" s="8">
        <v>2.2999999999999998</v>
      </c>
      <c r="T28" s="8">
        <v>2.2999999999999998</v>
      </c>
      <c r="U28" s="8">
        <v>2.2999999999999998</v>
      </c>
      <c r="V28" s="8">
        <v>2.4</v>
      </c>
      <c r="W28" s="8">
        <v>1.9</v>
      </c>
      <c r="X28" s="8">
        <v>2</v>
      </c>
      <c r="Y28" s="8">
        <v>2</v>
      </c>
      <c r="Z28" s="8">
        <v>1.6</v>
      </c>
      <c r="AA28" s="8">
        <v>1.4</v>
      </c>
    </row>
    <row r="29" spans="2:27" x14ac:dyDescent="0.2">
      <c r="C29" s="13" t="s">
        <v>25</v>
      </c>
      <c r="D29" s="8">
        <v>1.4</v>
      </c>
      <c r="E29" s="8">
        <v>1.2</v>
      </c>
      <c r="F29" s="8">
        <v>1.1000000000000001</v>
      </c>
      <c r="G29" s="8">
        <v>1.1000000000000001</v>
      </c>
      <c r="H29" s="8">
        <v>1.1000000000000001</v>
      </c>
      <c r="I29" s="8">
        <v>1.2</v>
      </c>
      <c r="J29" s="8">
        <v>1.1000000000000001</v>
      </c>
      <c r="K29" s="8">
        <v>0.9</v>
      </c>
      <c r="L29" s="8">
        <v>1.3</v>
      </c>
      <c r="M29" s="8">
        <v>1.6</v>
      </c>
      <c r="N29" s="8">
        <v>1</v>
      </c>
      <c r="O29" s="8">
        <v>1</v>
      </c>
      <c r="P29" s="8">
        <v>1.1000000000000001</v>
      </c>
      <c r="Q29" s="8">
        <v>1.2</v>
      </c>
      <c r="R29" s="8">
        <v>1.5</v>
      </c>
      <c r="S29" s="8">
        <v>1.7</v>
      </c>
      <c r="T29" s="8">
        <v>1.8</v>
      </c>
      <c r="U29" s="8">
        <v>1.6</v>
      </c>
      <c r="V29" s="8">
        <v>1.6</v>
      </c>
      <c r="W29" s="8">
        <v>2.1</v>
      </c>
      <c r="X29" s="8">
        <v>3.1</v>
      </c>
      <c r="Y29" s="8">
        <v>2.1</v>
      </c>
      <c r="Z29" s="8">
        <v>1.7</v>
      </c>
      <c r="AA29" s="8">
        <v>1.4</v>
      </c>
    </row>
    <row r="30" spans="2:27" x14ac:dyDescent="0.2">
      <c r="C30" s="13" t="s">
        <v>26</v>
      </c>
      <c r="D30" s="8">
        <v>1.2</v>
      </c>
      <c r="E30" s="8">
        <v>1.1000000000000001</v>
      </c>
      <c r="F30" s="8">
        <v>1.1000000000000001</v>
      </c>
      <c r="G30" s="8">
        <v>1.2</v>
      </c>
      <c r="H30" s="8">
        <v>1.2</v>
      </c>
      <c r="I30" s="8">
        <v>1.3</v>
      </c>
      <c r="J30" s="8">
        <v>1.3</v>
      </c>
      <c r="K30" s="8">
        <v>1.1000000000000001</v>
      </c>
      <c r="L30" s="8">
        <v>1.2</v>
      </c>
      <c r="M30" s="8">
        <v>1.7</v>
      </c>
      <c r="N30" s="8">
        <v>1.5</v>
      </c>
      <c r="O30" s="8">
        <v>1.2</v>
      </c>
      <c r="P30" s="8">
        <v>1.4</v>
      </c>
      <c r="Q30" s="8">
        <v>1.6</v>
      </c>
      <c r="R30" s="8">
        <v>1.6</v>
      </c>
      <c r="S30" s="8">
        <v>1.7</v>
      </c>
      <c r="T30" s="8">
        <v>1.8</v>
      </c>
      <c r="U30" s="8">
        <v>1.5</v>
      </c>
      <c r="V30" s="8">
        <v>1.4</v>
      </c>
      <c r="W30" s="8">
        <v>2.2000000000000002</v>
      </c>
      <c r="X30" s="8">
        <v>2</v>
      </c>
      <c r="Y30" s="8">
        <v>1.4</v>
      </c>
      <c r="Z30" s="8">
        <v>1.4</v>
      </c>
      <c r="AA30" s="8">
        <v>1.2</v>
      </c>
    </row>
    <row r="31" spans="2:27" x14ac:dyDescent="0.2">
      <c r="C31" s="13" t="s">
        <v>27</v>
      </c>
      <c r="D31" s="8">
        <v>1.3</v>
      </c>
      <c r="E31" s="8">
        <v>1.3</v>
      </c>
      <c r="F31" s="8">
        <v>1.4</v>
      </c>
      <c r="G31" s="8">
        <v>1.4</v>
      </c>
      <c r="H31" s="8">
        <v>1.4</v>
      </c>
      <c r="I31" s="8">
        <v>1.4</v>
      </c>
      <c r="J31" s="8">
        <v>1.2</v>
      </c>
      <c r="K31" s="8">
        <v>1.2</v>
      </c>
      <c r="L31" s="8">
        <v>1.4</v>
      </c>
      <c r="M31" s="8">
        <v>1.6</v>
      </c>
      <c r="N31" s="8">
        <v>1.7</v>
      </c>
      <c r="O31" s="8">
        <v>1.3</v>
      </c>
      <c r="P31" s="8">
        <v>1.5</v>
      </c>
      <c r="Q31" s="8">
        <v>1.5</v>
      </c>
      <c r="R31" s="8">
        <v>1.5</v>
      </c>
      <c r="S31" s="8">
        <v>1.5</v>
      </c>
      <c r="T31" s="8">
        <v>1.4</v>
      </c>
      <c r="U31" s="8">
        <v>1.7</v>
      </c>
      <c r="V31" s="8">
        <v>2.2999999999999998</v>
      </c>
      <c r="W31" s="8">
        <v>2</v>
      </c>
      <c r="X31" s="8">
        <v>1.7</v>
      </c>
      <c r="Y31" s="8">
        <v>1.5</v>
      </c>
      <c r="Z31" s="8">
        <v>1.4</v>
      </c>
      <c r="AA31" s="8">
        <v>1.5</v>
      </c>
    </row>
    <row r="32" spans="2:27" ht="15" thickBot="1" x14ac:dyDescent="0.25">
      <c r="C32" s="14" t="s">
        <v>28</v>
      </c>
      <c r="D32" s="8">
        <v>1.4</v>
      </c>
      <c r="E32" s="8">
        <v>1.4</v>
      </c>
      <c r="F32" s="8">
        <v>1.4</v>
      </c>
      <c r="G32" s="8">
        <v>1.3</v>
      </c>
      <c r="H32" s="8">
        <v>1.4</v>
      </c>
      <c r="I32" s="8">
        <v>1.4</v>
      </c>
      <c r="J32" s="8">
        <v>1.5</v>
      </c>
      <c r="K32" s="8">
        <v>1.5</v>
      </c>
      <c r="L32" s="8">
        <v>1.2</v>
      </c>
      <c r="M32" s="8">
        <v>1.6</v>
      </c>
      <c r="N32" s="8">
        <v>1.7</v>
      </c>
      <c r="O32" s="8">
        <v>1.5</v>
      </c>
      <c r="P32" s="8">
        <v>1.7</v>
      </c>
      <c r="Q32" s="8">
        <v>1.6</v>
      </c>
      <c r="R32" s="8">
        <v>1.4</v>
      </c>
      <c r="S32" s="8">
        <v>1.4</v>
      </c>
      <c r="T32" s="8">
        <v>1.3</v>
      </c>
      <c r="U32" s="8">
        <v>1.8</v>
      </c>
      <c r="V32" s="8">
        <v>2.1</v>
      </c>
      <c r="W32" s="8">
        <v>1.5</v>
      </c>
      <c r="X32" s="8">
        <v>1.4</v>
      </c>
      <c r="Y32" s="8">
        <v>1.5</v>
      </c>
      <c r="Z32" s="8">
        <v>1.6</v>
      </c>
      <c r="AA32" s="8">
        <v>1.4</v>
      </c>
    </row>
  </sheetData>
  <mergeCells count="6">
    <mergeCell ref="C2:AA2"/>
    <mergeCell ref="C3:C4"/>
    <mergeCell ref="D3:AA3"/>
    <mergeCell ref="C18:AA18"/>
    <mergeCell ref="C19:C20"/>
    <mergeCell ref="D19:AA19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36956-F780-4AF2-9C6B-0C8D5B9799B8}">
  <dimension ref="A1:Y34"/>
  <sheetViews>
    <sheetView zoomScale="90" zoomScaleNormal="90" workbookViewId="0">
      <selection activeCell="I11" sqref="I11"/>
    </sheetView>
  </sheetViews>
  <sheetFormatPr defaultColWidth="8.625" defaultRowHeight="14.25" x14ac:dyDescent="0.2"/>
  <cols>
    <col min="1" max="27" width="8.625" style="1" customWidth="1"/>
    <col min="28" max="16384" width="8.625" style="1"/>
  </cols>
  <sheetData>
    <row r="1" spans="1:25" ht="15" thickBot="1" x14ac:dyDescent="0.25">
      <c r="A1" s="9"/>
      <c r="B1" s="9"/>
      <c r="C1" s="9"/>
      <c r="D1" s="9"/>
      <c r="E1" s="9"/>
      <c r="F1" s="9"/>
      <c r="G1" s="9"/>
      <c r="H1" s="9"/>
      <c r="I1" s="25"/>
      <c r="J1" s="25"/>
      <c r="K1" s="25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</row>
    <row r="2" spans="1:25" ht="26.45" customHeight="1" thickBot="1" x14ac:dyDescent="0.3">
      <c r="A2" s="35" t="s">
        <v>55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7"/>
    </row>
    <row r="3" spans="1:25" x14ac:dyDescent="0.2">
      <c r="A3" s="38" t="s">
        <v>13</v>
      </c>
      <c r="B3" s="40" t="s">
        <v>29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2"/>
    </row>
    <row r="4" spans="1:25" ht="15" thickBot="1" x14ac:dyDescent="0.25">
      <c r="A4" s="39"/>
      <c r="B4" s="10">
        <v>1</v>
      </c>
      <c r="C4" s="11">
        <v>2</v>
      </c>
      <c r="D4" s="11">
        <v>3</v>
      </c>
      <c r="E4" s="11">
        <v>4</v>
      </c>
      <c r="F4" s="11">
        <v>5</v>
      </c>
      <c r="G4" s="11">
        <v>6</v>
      </c>
      <c r="H4" s="11">
        <v>7</v>
      </c>
      <c r="I4" s="11">
        <v>8</v>
      </c>
      <c r="J4" s="11">
        <v>9</v>
      </c>
      <c r="K4" s="11">
        <v>10</v>
      </c>
      <c r="L4" s="11">
        <v>11</v>
      </c>
      <c r="M4" s="11">
        <v>12</v>
      </c>
      <c r="N4" s="11">
        <v>13</v>
      </c>
      <c r="O4" s="11">
        <v>14</v>
      </c>
      <c r="P4" s="11">
        <v>15</v>
      </c>
      <c r="Q4" s="11">
        <v>16</v>
      </c>
      <c r="R4" s="11">
        <v>17</v>
      </c>
      <c r="S4" s="11">
        <v>18</v>
      </c>
      <c r="T4" s="11">
        <v>19</v>
      </c>
      <c r="U4" s="11">
        <v>20</v>
      </c>
      <c r="V4" s="11">
        <v>21</v>
      </c>
      <c r="W4" s="11">
        <v>22</v>
      </c>
      <c r="X4" s="11">
        <v>23</v>
      </c>
      <c r="Y4" s="12">
        <v>24</v>
      </c>
    </row>
    <row r="5" spans="1:25" x14ac:dyDescent="0.2">
      <c r="A5" s="13" t="s">
        <v>18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0.2</v>
      </c>
      <c r="I5" s="2">
        <v>2.9</v>
      </c>
      <c r="J5" s="2">
        <v>1.6</v>
      </c>
      <c r="K5" s="2">
        <v>7.2</v>
      </c>
      <c r="L5" s="2">
        <v>5.0999999999999996</v>
      </c>
      <c r="M5" s="2">
        <v>5.0999999999999996</v>
      </c>
      <c r="N5" s="2">
        <v>4.2</v>
      </c>
      <c r="O5" s="2">
        <v>5.0999999999999996</v>
      </c>
      <c r="P5" s="2">
        <v>5.6</v>
      </c>
      <c r="Q5" s="2">
        <v>6.1</v>
      </c>
      <c r="R5" s="2">
        <v>11.5</v>
      </c>
      <c r="S5" s="2">
        <v>11.2</v>
      </c>
      <c r="T5" s="2">
        <v>3.3</v>
      </c>
      <c r="U5" s="2">
        <v>3</v>
      </c>
      <c r="V5" s="2">
        <v>0</v>
      </c>
      <c r="W5" s="2">
        <v>1.4</v>
      </c>
      <c r="X5" s="2">
        <v>0</v>
      </c>
      <c r="Y5" s="2">
        <v>0</v>
      </c>
    </row>
    <row r="6" spans="1:25" x14ac:dyDescent="0.2">
      <c r="A6" s="13" t="s">
        <v>19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0.7</v>
      </c>
      <c r="I6" s="2">
        <v>2.9</v>
      </c>
      <c r="J6" s="2">
        <v>3</v>
      </c>
      <c r="K6" s="2">
        <v>7</v>
      </c>
      <c r="L6" s="2">
        <v>6</v>
      </c>
      <c r="M6" s="2">
        <v>4.3</v>
      </c>
      <c r="N6" s="2">
        <v>5.7</v>
      </c>
      <c r="O6" s="2">
        <v>6.2</v>
      </c>
      <c r="P6" s="2">
        <v>6.1</v>
      </c>
      <c r="Q6" s="2">
        <v>6</v>
      </c>
      <c r="R6" s="2">
        <v>7.3</v>
      </c>
      <c r="S6" s="2">
        <v>17.7</v>
      </c>
      <c r="T6" s="2">
        <v>4.8</v>
      </c>
      <c r="U6" s="2">
        <v>0.7</v>
      </c>
      <c r="V6" s="2">
        <v>1</v>
      </c>
      <c r="W6" s="2">
        <v>2.2999999999999998</v>
      </c>
      <c r="X6" s="2">
        <v>0</v>
      </c>
      <c r="Y6" s="2">
        <v>0</v>
      </c>
    </row>
    <row r="7" spans="1:25" x14ac:dyDescent="0.2">
      <c r="A7" s="13" t="s">
        <v>20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0.3</v>
      </c>
      <c r="I7" s="2">
        <v>2.7</v>
      </c>
      <c r="J7" s="2">
        <v>3.3</v>
      </c>
      <c r="K7" s="2">
        <v>7</v>
      </c>
      <c r="L7" s="2">
        <v>7</v>
      </c>
      <c r="M7" s="2">
        <v>6</v>
      </c>
      <c r="N7" s="2">
        <v>5.8</v>
      </c>
      <c r="O7" s="2">
        <v>6.5</v>
      </c>
      <c r="P7" s="2">
        <v>6.8</v>
      </c>
      <c r="Q7" s="2">
        <v>6.3</v>
      </c>
      <c r="R7" s="2">
        <v>8.4</v>
      </c>
      <c r="S7" s="2">
        <v>13.9</v>
      </c>
      <c r="T7" s="2">
        <v>14.8</v>
      </c>
      <c r="U7" s="2">
        <v>9.6</v>
      </c>
      <c r="V7" s="2">
        <v>0</v>
      </c>
      <c r="W7" s="2">
        <v>0</v>
      </c>
      <c r="X7" s="2">
        <v>0</v>
      </c>
      <c r="Y7" s="2">
        <v>0</v>
      </c>
    </row>
    <row r="8" spans="1:25" x14ac:dyDescent="0.2">
      <c r="A8" s="13" t="s">
        <v>21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0.9</v>
      </c>
      <c r="I8" s="2">
        <v>2.8</v>
      </c>
      <c r="J8" s="2">
        <v>3.9</v>
      </c>
      <c r="K8" s="2">
        <v>6.2</v>
      </c>
      <c r="L8" s="2">
        <v>5.6</v>
      </c>
      <c r="M8" s="2">
        <v>5.2</v>
      </c>
      <c r="N8" s="2">
        <v>5</v>
      </c>
      <c r="O8" s="2">
        <v>5.7</v>
      </c>
      <c r="P8" s="2">
        <v>5.6</v>
      </c>
      <c r="Q8" s="2">
        <v>6.2</v>
      </c>
      <c r="R8" s="2">
        <v>6.9</v>
      </c>
      <c r="S8" s="2">
        <v>6.4</v>
      </c>
      <c r="T8" s="2">
        <v>11.9</v>
      </c>
      <c r="U8" s="2">
        <v>12.4</v>
      </c>
      <c r="V8" s="2">
        <v>2.5</v>
      </c>
      <c r="W8" s="2">
        <v>0.5</v>
      </c>
      <c r="X8" s="2">
        <v>0</v>
      </c>
      <c r="Y8" s="2">
        <v>0</v>
      </c>
    </row>
    <row r="9" spans="1:25" x14ac:dyDescent="0.2">
      <c r="A9" s="13" t="s">
        <v>5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2.7</v>
      </c>
      <c r="I9" s="2">
        <v>2.4</v>
      </c>
      <c r="J9" s="2">
        <v>4.9000000000000004</v>
      </c>
      <c r="K9" s="2">
        <v>6.4</v>
      </c>
      <c r="L9" s="2">
        <v>5.8</v>
      </c>
      <c r="M9" s="2">
        <v>5.8</v>
      </c>
      <c r="N9" s="2">
        <v>5.6</v>
      </c>
      <c r="O9" s="2">
        <v>6.7</v>
      </c>
      <c r="P9" s="2">
        <v>5.8</v>
      </c>
      <c r="Q9" s="2">
        <v>6.1</v>
      </c>
      <c r="R9" s="2">
        <v>7.5</v>
      </c>
      <c r="S9" s="2">
        <v>7.6</v>
      </c>
      <c r="T9" s="2">
        <v>8.1</v>
      </c>
      <c r="U9" s="2">
        <v>11.2</v>
      </c>
      <c r="V9" s="2">
        <v>3.8</v>
      </c>
      <c r="W9" s="2">
        <v>0.1</v>
      </c>
      <c r="X9" s="2">
        <v>0</v>
      </c>
      <c r="Y9" s="2">
        <v>0</v>
      </c>
    </row>
    <row r="10" spans="1:25" x14ac:dyDescent="0.2">
      <c r="A10" s="13" t="s">
        <v>22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3.4</v>
      </c>
      <c r="I10" s="2">
        <v>1.3</v>
      </c>
      <c r="J10" s="2">
        <v>5.9</v>
      </c>
      <c r="K10" s="2">
        <v>6</v>
      </c>
      <c r="L10" s="2">
        <v>5.0999999999999996</v>
      </c>
      <c r="M10" s="2">
        <v>6</v>
      </c>
      <c r="N10" s="2">
        <v>4.9000000000000004</v>
      </c>
      <c r="O10" s="2">
        <v>5.5</v>
      </c>
      <c r="P10" s="2">
        <v>5.0999999999999996</v>
      </c>
      <c r="Q10" s="2">
        <v>5.8</v>
      </c>
      <c r="R10" s="2">
        <v>6.4</v>
      </c>
      <c r="S10" s="2">
        <v>7</v>
      </c>
      <c r="T10" s="2">
        <v>7.1</v>
      </c>
      <c r="U10" s="2">
        <v>11.7</v>
      </c>
      <c r="V10" s="2">
        <v>4</v>
      </c>
      <c r="W10" s="2">
        <v>4.7</v>
      </c>
      <c r="X10" s="2">
        <v>0</v>
      </c>
      <c r="Y10" s="2">
        <v>0</v>
      </c>
    </row>
    <row r="11" spans="1:25" x14ac:dyDescent="0.2">
      <c r="A11" s="13" t="s">
        <v>23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3.7</v>
      </c>
      <c r="I11" s="2">
        <v>2.1</v>
      </c>
      <c r="J11" s="2">
        <v>5.8</v>
      </c>
      <c r="K11" s="2">
        <v>5.7</v>
      </c>
      <c r="L11" s="2">
        <v>5</v>
      </c>
      <c r="M11" s="2">
        <v>4.9000000000000004</v>
      </c>
      <c r="N11" s="2">
        <v>4.7</v>
      </c>
      <c r="O11" s="2">
        <v>4.5</v>
      </c>
      <c r="P11" s="2">
        <v>5.0999999999999996</v>
      </c>
      <c r="Q11" s="2">
        <v>6.1</v>
      </c>
      <c r="R11" s="2">
        <v>5.5</v>
      </c>
      <c r="S11" s="2">
        <v>5.9</v>
      </c>
      <c r="T11" s="2">
        <v>6.1</v>
      </c>
      <c r="U11" s="2">
        <v>10.1</v>
      </c>
      <c r="V11" s="2">
        <v>3.9</v>
      </c>
      <c r="W11" s="2">
        <v>0.3</v>
      </c>
      <c r="X11" s="2">
        <v>0</v>
      </c>
      <c r="Y11" s="2">
        <v>0</v>
      </c>
    </row>
    <row r="12" spans="1:25" x14ac:dyDescent="0.2">
      <c r="A12" s="13" t="s">
        <v>24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1.9</v>
      </c>
      <c r="I12" s="2">
        <v>2.9</v>
      </c>
      <c r="J12" s="2">
        <v>3.8</v>
      </c>
      <c r="K12" s="2">
        <v>6.5</v>
      </c>
      <c r="L12" s="2">
        <v>4.5</v>
      </c>
      <c r="M12" s="2">
        <v>4.8</v>
      </c>
      <c r="N12" s="2">
        <v>4.5</v>
      </c>
      <c r="O12" s="2">
        <v>4.8</v>
      </c>
      <c r="P12" s="2">
        <v>5.3</v>
      </c>
      <c r="Q12" s="2">
        <v>6.1</v>
      </c>
      <c r="R12" s="2">
        <v>6.6</v>
      </c>
      <c r="S12" s="2">
        <v>6.3</v>
      </c>
      <c r="T12" s="2">
        <v>6.6</v>
      </c>
      <c r="U12" s="2">
        <v>7</v>
      </c>
      <c r="V12" s="2">
        <v>2.8</v>
      </c>
      <c r="W12" s="2">
        <v>0.1</v>
      </c>
      <c r="X12" s="2">
        <v>0</v>
      </c>
      <c r="Y12" s="2">
        <v>0</v>
      </c>
    </row>
    <row r="13" spans="1:25" x14ac:dyDescent="0.2">
      <c r="A13" s="13" t="s">
        <v>25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0.6</v>
      </c>
      <c r="I13" s="2">
        <v>4</v>
      </c>
      <c r="J13" s="2">
        <v>2.5</v>
      </c>
      <c r="K13" s="2">
        <v>6.8</v>
      </c>
      <c r="L13" s="2">
        <v>5</v>
      </c>
      <c r="M13" s="2">
        <v>4.3</v>
      </c>
      <c r="N13" s="2">
        <v>5.3</v>
      </c>
      <c r="O13" s="2">
        <v>4.5</v>
      </c>
      <c r="P13" s="2">
        <v>5.7</v>
      </c>
      <c r="Q13" s="2">
        <v>5.3</v>
      </c>
      <c r="R13" s="2">
        <v>6.5</v>
      </c>
      <c r="S13" s="2">
        <v>7.1</v>
      </c>
      <c r="T13" s="2">
        <v>10.8</v>
      </c>
      <c r="U13" s="2">
        <v>5</v>
      </c>
      <c r="V13" s="2">
        <v>3</v>
      </c>
      <c r="W13" s="2">
        <v>0.1</v>
      </c>
      <c r="X13" s="2">
        <v>0</v>
      </c>
      <c r="Y13" s="2">
        <v>0</v>
      </c>
    </row>
    <row r="14" spans="1:25" x14ac:dyDescent="0.2">
      <c r="A14" s="13" t="s">
        <v>26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0.1</v>
      </c>
      <c r="I14" s="2">
        <v>2.9</v>
      </c>
      <c r="J14" s="2">
        <v>2.2000000000000002</v>
      </c>
      <c r="K14" s="2">
        <v>6</v>
      </c>
      <c r="L14" s="2">
        <v>5.5</v>
      </c>
      <c r="M14" s="2">
        <v>5.0999999999999996</v>
      </c>
      <c r="N14" s="2">
        <v>4.7</v>
      </c>
      <c r="O14" s="2">
        <v>5.0999999999999996</v>
      </c>
      <c r="P14" s="2">
        <v>4.5</v>
      </c>
      <c r="Q14" s="2">
        <v>5.3</v>
      </c>
      <c r="R14" s="2">
        <v>6.3</v>
      </c>
      <c r="S14" s="2">
        <v>10.9</v>
      </c>
      <c r="T14" s="2">
        <v>8.3000000000000007</v>
      </c>
      <c r="U14" s="2">
        <v>4.2</v>
      </c>
      <c r="V14" s="2">
        <v>1.2</v>
      </c>
      <c r="W14" s="2">
        <v>0.1</v>
      </c>
      <c r="X14" s="2">
        <v>0</v>
      </c>
      <c r="Y14" s="2">
        <v>0</v>
      </c>
    </row>
    <row r="15" spans="1:25" x14ac:dyDescent="0.2">
      <c r="A15" s="13" t="s">
        <v>27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0.9</v>
      </c>
      <c r="I15" s="2">
        <v>2.2000000000000002</v>
      </c>
      <c r="J15" s="2">
        <v>3.4</v>
      </c>
      <c r="K15" s="2">
        <v>6.4</v>
      </c>
      <c r="L15" s="2">
        <v>4.5999999999999996</v>
      </c>
      <c r="M15" s="2">
        <v>3.8</v>
      </c>
      <c r="N15" s="2">
        <v>4.8</v>
      </c>
      <c r="O15" s="2">
        <v>4.3</v>
      </c>
      <c r="P15" s="2">
        <v>5</v>
      </c>
      <c r="Q15" s="2">
        <v>4.9000000000000004</v>
      </c>
      <c r="R15" s="2">
        <v>7.3</v>
      </c>
      <c r="S15" s="2">
        <v>4.5</v>
      </c>
      <c r="T15" s="2">
        <v>5</v>
      </c>
      <c r="U15" s="2">
        <v>0.1</v>
      </c>
      <c r="V15" s="2">
        <v>0.1</v>
      </c>
      <c r="W15" s="2">
        <v>0</v>
      </c>
      <c r="X15" s="2">
        <v>0</v>
      </c>
      <c r="Y15" s="2">
        <v>0</v>
      </c>
    </row>
    <row r="16" spans="1:25" ht="15" thickBot="1" x14ac:dyDescent="0.25">
      <c r="A16" s="14" t="s">
        <v>28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0.4</v>
      </c>
      <c r="I16" s="2">
        <v>2.8</v>
      </c>
      <c r="J16" s="2">
        <v>2.1</v>
      </c>
      <c r="K16" s="2">
        <v>5.6</v>
      </c>
      <c r="L16" s="2">
        <v>3.7</v>
      </c>
      <c r="M16" s="2">
        <v>3.5</v>
      </c>
      <c r="N16" s="2">
        <v>3.5</v>
      </c>
      <c r="O16" s="2">
        <v>3.6</v>
      </c>
      <c r="P16" s="2">
        <v>4.3</v>
      </c>
      <c r="Q16" s="2">
        <v>5.8</v>
      </c>
      <c r="R16" s="2">
        <v>8.9</v>
      </c>
      <c r="S16" s="2">
        <v>3.8</v>
      </c>
      <c r="T16" s="2">
        <v>1.4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</row>
    <row r="17" spans="1:25" ht="15" thickBot="1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ht="15.75" thickBot="1" x14ac:dyDescent="0.3">
      <c r="A18" s="35" t="s">
        <v>55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7"/>
    </row>
    <row r="19" spans="1:25" x14ac:dyDescent="0.2">
      <c r="A19" s="38" t="s">
        <v>13</v>
      </c>
      <c r="B19" s="40" t="s">
        <v>29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2"/>
    </row>
    <row r="20" spans="1:25" ht="15" thickBot="1" x14ac:dyDescent="0.25">
      <c r="A20" s="39"/>
      <c r="B20" s="10">
        <v>1</v>
      </c>
      <c r="C20" s="11">
        <v>2</v>
      </c>
      <c r="D20" s="11">
        <v>3</v>
      </c>
      <c r="E20" s="11">
        <v>4</v>
      </c>
      <c r="F20" s="11">
        <v>5</v>
      </c>
      <c r="G20" s="11">
        <v>6</v>
      </c>
      <c r="H20" s="11">
        <v>7</v>
      </c>
      <c r="I20" s="11">
        <v>8</v>
      </c>
      <c r="J20" s="11">
        <v>9</v>
      </c>
      <c r="K20" s="11">
        <v>10</v>
      </c>
      <c r="L20" s="11">
        <v>11</v>
      </c>
      <c r="M20" s="11">
        <v>12</v>
      </c>
      <c r="N20" s="11">
        <v>13</v>
      </c>
      <c r="O20" s="11">
        <v>14</v>
      </c>
      <c r="P20" s="11">
        <v>15</v>
      </c>
      <c r="Q20" s="11">
        <v>16</v>
      </c>
      <c r="R20" s="11">
        <v>17</v>
      </c>
      <c r="S20" s="11">
        <v>18</v>
      </c>
      <c r="T20" s="11">
        <v>19</v>
      </c>
      <c r="U20" s="11">
        <v>20</v>
      </c>
      <c r="V20" s="11">
        <v>21</v>
      </c>
      <c r="W20" s="11">
        <v>22</v>
      </c>
      <c r="X20" s="11">
        <v>23</v>
      </c>
      <c r="Y20" s="12">
        <v>24</v>
      </c>
    </row>
    <row r="21" spans="1:25" x14ac:dyDescent="0.2">
      <c r="A21" s="13" t="s">
        <v>18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2.1</v>
      </c>
      <c r="J21" s="2">
        <v>16.100000000000001</v>
      </c>
      <c r="K21" s="2">
        <v>7.7</v>
      </c>
      <c r="L21" s="2">
        <v>4.9000000000000004</v>
      </c>
      <c r="M21" s="2">
        <v>3.8</v>
      </c>
      <c r="N21" s="2">
        <v>4.0999999999999996</v>
      </c>
      <c r="O21" s="2">
        <v>4.4000000000000004</v>
      </c>
      <c r="P21" s="2">
        <v>4.5</v>
      </c>
      <c r="Q21" s="2">
        <v>6.2</v>
      </c>
      <c r="R21" s="2">
        <v>4.2</v>
      </c>
      <c r="S21" s="2">
        <v>3.3</v>
      </c>
      <c r="T21" s="2">
        <v>3.5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</row>
    <row r="22" spans="1:25" x14ac:dyDescent="0.2">
      <c r="A22" s="13" t="s">
        <v>19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0.7</v>
      </c>
      <c r="I22" s="2">
        <v>4.9000000000000004</v>
      </c>
      <c r="J22" s="2">
        <v>18.8</v>
      </c>
      <c r="K22" s="2">
        <v>6.4</v>
      </c>
      <c r="L22" s="2">
        <v>5.6</v>
      </c>
      <c r="M22" s="2">
        <v>5.9</v>
      </c>
      <c r="N22" s="2">
        <v>5.4</v>
      </c>
      <c r="O22" s="2">
        <v>5.9</v>
      </c>
      <c r="P22" s="2">
        <v>6.2</v>
      </c>
      <c r="Q22" s="2">
        <v>5.8</v>
      </c>
      <c r="R22" s="2">
        <v>7.1</v>
      </c>
      <c r="S22" s="2">
        <v>4.2</v>
      </c>
      <c r="T22" s="2">
        <v>5.2</v>
      </c>
      <c r="U22" s="2">
        <v>0.5</v>
      </c>
      <c r="V22" s="2">
        <v>0</v>
      </c>
      <c r="W22" s="2">
        <v>2.2999999999999998</v>
      </c>
      <c r="X22" s="2">
        <v>0</v>
      </c>
      <c r="Y22" s="2">
        <v>0</v>
      </c>
    </row>
    <row r="23" spans="1:25" x14ac:dyDescent="0.2">
      <c r="A23" s="13" t="s">
        <v>20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6.3</v>
      </c>
      <c r="J23" s="2">
        <v>15.4</v>
      </c>
      <c r="K23" s="2">
        <v>9.9</v>
      </c>
      <c r="L23" s="2">
        <v>6</v>
      </c>
      <c r="M23" s="2">
        <v>7.6</v>
      </c>
      <c r="N23" s="2">
        <v>5.3</v>
      </c>
      <c r="O23" s="2">
        <v>6.6</v>
      </c>
      <c r="P23" s="2">
        <v>6.7</v>
      </c>
      <c r="Q23" s="2">
        <v>6.1</v>
      </c>
      <c r="R23" s="2">
        <v>6.9</v>
      </c>
      <c r="S23" s="2">
        <v>8.3000000000000007</v>
      </c>
      <c r="T23" s="2">
        <v>4.9000000000000004</v>
      </c>
      <c r="U23" s="2">
        <v>2.4</v>
      </c>
      <c r="V23" s="2">
        <v>1.4</v>
      </c>
      <c r="W23" s="2">
        <v>0</v>
      </c>
      <c r="X23" s="2">
        <v>0</v>
      </c>
      <c r="Y23" s="2">
        <v>0</v>
      </c>
    </row>
    <row r="24" spans="1:25" x14ac:dyDescent="0.2">
      <c r="A24" s="13" t="s">
        <v>21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0.1</v>
      </c>
      <c r="I24" s="2">
        <v>7.9</v>
      </c>
      <c r="J24" s="2">
        <v>16.3</v>
      </c>
      <c r="K24" s="2">
        <v>6.5</v>
      </c>
      <c r="L24" s="2">
        <v>5.6</v>
      </c>
      <c r="M24" s="2">
        <v>5.8</v>
      </c>
      <c r="N24" s="2">
        <v>5.7</v>
      </c>
      <c r="O24" s="2">
        <v>5.2</v>
      </c>
      <c r="P24" s="2">
        <v>5.9</v>
      </c>
      <c r="Q24" s="2">
        <v>6.5</v>
      </c>
      <c r="R24" s="2">
        <v>6.9</v>
      </c>
      <c r="S24" s="2">
        <v>8.3000000000000007</v>
      </c>
      <c r="T24" s="2">
        <v>6.4</v>
      </c>
      <c r="U24" s="2">
        <v>2.1</v>
      </c>
      <c r="V24" s="2">
        <v>4.5999999999999996</v>
      </c>
      <c r="W24" s="2">
        <v>0.2</v>
      </c>
      <c r="X24" s="2">
        <v>0</v>
      </c>
      <c r="Y24" s="2">
        <v>0</v>
      </c>
    </row>
    <row r="25" spans="1:25" x14ac:dyDescent="0.2">
      <c r="A25" s="13" t="s">
        <v>5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0.5</v>
      </c>
      <c r="I25" s="2">
        <v>9.4</v>
      </c>
      <c r="J25" s="2">
        <v>11.8</v>
      </c>
      <c r="K25" s="2">
        <v>5.7</v>
      </c>
      <c r="L25" s="2">
        <v>6</v>
      </c>
      <c r="M25" s="2">
        <v>6.6</v>
      </c>
      <c r="N25" s="2">
        <v>4.8</v>
      </c>
      <c r="O25" s="2">
        <v>5.6</v>
      </c>
      <c r="P25" s="2">
        <v>6.8</v>
      </c>
      <c r="Q25" s="2">
        <v>6.9</v>
      </c>
      <c r="R25" s="2">
        <v>6.2</v>
      </c>
      <c r="S25" s="2">
        <v>7.2</v>
      </c>
      <c r="T25" s="2">
        <v>6</v>
      </c>
      <c r="U25" s="2">
        <v>2.7</v>
      </c>
      <c r="V25" s="2">
        <v>3.7</v>
      </c>
      <c r="W25" s="2">
        <v>0.8</v>
      </c>
      <c r="X25" s="2">
        <v>0</v>
      </c>
      <c r="Y25" s="2">
        <v>0</v>
      </c>
    </row>
    <row r="26" spans="1:25" x14ac:dyDescent="0.2">
      <c r="A26" s="13" t="s">
        <v>22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1</v>
      </c>
      <c r="I26" s="2">
        <v>10.7</v>
      </c>
      <c r="J26" s="2">
        <v>8.6999999999999993</v>
      </c>
      <c r="K26" s="2">
        <v>4.9000000000000004</v>
      </c>
      <c r="L26" s="2">
        <v>4.9000000000000004</v>
      </c>
      <c r="M26" s="2">
        <v>4.7</v>
      </c>
      <c r="N26" s="2">
        <v>5.3</v>
      </c>
      <c r="O26" s="2">
        <v>5</v>
      </c>
      <c r="P26" s="2">
        <v>5.4</v>
      </c>
      <c r="Q26" s="2">
        <v>6.2</v>
      </c>
      <c r="R26" s="2">
        <v>6.8</v>
      </c>
      <c r="S26" s="2">
        <v>6.9</v>
      </c>
      <c r="T26" s="2">
        <v>6.6</v>
      </c>
      <c r="U26" s="2">
        <v>3.6</v>
      </c>
      <c r="V26" s="2">
        <v>3.8</v>
      </c>
      <c r="W26" s="2">
        <v>2.4</v>
      </c>
      <c r="X26" s="2">
        <v>0</v>
      </c>
      <c r="Y26" s="2">
        <v>0</v>
      </c>
    </row>
    <row r="27" spans="1:25" x14ac:dyDescent="0.2">
      <c r="A27" s="13" t="s">
        <v>23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0.5</v>
      </c>
      <c r="I27" s="2">
        <v>9.4</v>
      </c>
      <c r="J27" s="2">
        <v>9.9</v>
      </c>
      <c r="K27" s="2">
        <v>4</v>
      </c>
      <c r="L27" s="2">
        <v>4.2</v>
      </c>
      <c r="M27" s="2">
        <v>4.0999999999999996</v>
      </c>
      <c r="N27" s="2">
        <v>4.2</v>
      </c>
      <c r="O27" s="2">
        <v>4.5999999999999996</v>
      </c>
      <c r="P27" s="2">
        <v>5</v>
      </c>
      <c r="Q27" s="2">
        <v>6.1</v>
      </c>
      <c r="R27" s="2">
        <v>6.5</v>
      </c>
      <c r="S27" s="2">
        <v>6.7</v>
      </c>
      <c r="T27" s="2">
        <v>6.2</v>
      </c>
      <c r="U27" s="2">
        <v>1.8</v>
      </c>
      <c r="V27" s="2">
        <v>4.8</v>
      </c>
      <c r="W27" s="2">
        <v>2.7</v>
      </c>
      <c r="X27" s="2">
        <v>0</v>
      </c>
      <c r="Y27" s="2">
        <v>0</v>
      </c>
    </row>
    <row r="28" spans="1:25" x14ac:dyDescent="0.2">
      <c r="A28" s="13" t="s">
        <v>24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5.7</v>
      </c>
      <c r="I28" s="2">
        <v>6.3</v>
      </c>
      <c r="J28" s="2">
        <v>8.6999999999999993</v>
      </c>
      <c r="K28" s="2">
        <v>4.8</v>
      </c>
      <c r="L28" s="2">
        <v>4</v>
      </c>
      <c r="M28" s="2">
        <v>3.5</v>
      </c>
      <c r="N28" s="2">
        <v>4.8</v>
      </c>
      <c r="O28" s="2">
        <v>4.7</v>
      </c>
      <c r="P28" s="2">
        <v>5.7</v>
      </c>
      <c r="Q28" s="2">
        <v>6.8</v>
      </c>
      <c r="R28" s="2">
        <v>6.6</v>
      </c>
      <c r="S28" s="2">
        <v>7</v>
      </c>
      <c r="T28" s="2">
        <v>5.5</v>
      </c>
      <c r="U28" s="2">
        <v>2</v>
      </c>
      <c r="V28" s="2">
        <v>4.4000000000000004</v>
      </c>
      <c r="W28" s="2">
        <v>0.3</v>
      </c>
      <c r="X28" s="2">
        <v>0</v>
      </c>
      <c r="Y28" s="2">
        <v>0</v>
      </c>
    </row>
    <row r="29" spans="1:25" x14ac:dyDescent="0.2">
      <c r="A29" s="13" t="s">
        <v>25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4.2</v>
      </c>
      <c r="J29" s="2">
        <v>13.2</v>
      </c>
      <c r="K29" s="2">
        <v>4.9000000000000004</v>
      </c>
      <c r="L29" s="2">
        <v>4.5999999999999996</v>
      </c>
      <c r="M29" s="2">
        <v>4.3</v>
      </c>
      <c r="N29" s="2">
        <v>4.5</v>
      </c>
      <c r="O29" s="2">
        <v>4.5999999999999996</v>
      </c>
      <c r="P29" s="2">
        <v>6.2</v>
      </c>
      <c r="Q29" s="2">
        <v>5.5</v>
      </c>
      <c r="R29" s="2">
        <v>7.1</v>
      </c>
      <c r="S29" s="2">
        <v>6.1</v>
      </c>
      <c r="T29" s="2">
        <v>4.4000000000000004</v>
      </c>
      <c r="U29" s="2">
        <v>5</v>
      </c>
      <c r="V29" s="2">
        <v>1.5</v>
      </c>
      <c r="W29" s="2">
        <v>0</v>
      </c>
      <c r="X29" s="2">
        <v>0</v>
      </c>
      <c r="Y29" s="2">
        <v>0</v>
      </c>
    </row>
    <row r="30" spans="1:25" x14ac:dyDescent="0.2">
      <c r="A30" s="13" t="s">
        <v>26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1.3</v>
      </c>
      <c r="J30" s="2">
        <v>10.4</v>
      </c>
      <c r="K30" s="2">
        <v>6.7</v>
      </c>
      <c r="L30" s="2">
        <v>4.2</v>
      </c>
      <c r="M30" s="2">
        <v>4.8</v>
      </c>
      <c r="N30" s="2">
        <v>4.5999999999999996</v>
      </c>
      <c r="O30" s="2">
        <v>4.7</v>
      </c>
      <c r="P30" s="2">
        <v>4</v>
      </c>
      <c r="Q30" s="2">
        <v>5.0999999999999996</v>
      </c>
      <c r="R30" s="2">
        <v>6.9</v>
      </c>
      <c r="S30" s="2">
        <v>6.6</v>
      </c>
      <c r="T30" s="2">
        <v>2.5</v>
      </c>
      <c r="U30" s="2">
        <v>3.6</v>
      </c>
      <c r="V30" s="2">
        <v>0.1</v>
      </c>
      <c r="W30" s="2">
        <v>0.1</v>
      </c>
      <c r="X30" s="2">
        <v>0</v>
      </c>
      <c r="Y30" s="2">
        <v>0</v>
      </c>
    </row>
    <row r="31" spans="1:25" x14ac:dyDescent="0.2">
      <c r="A31" s="13" t="s">
        <v>27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0.1</v>
      </c>
      <c r="I31" s="2">
        <v>3.4</v>
      </c>
      <c r="J31" s="2">
        <v>7.9</v>
      </c>
      <c r="K31" s="2">
        <v>5.5</v>
      </c>
      <c r="L31" s="2">
        <v>4.4000000000000004</v>
      </c>
      <c r="M31" s="2">
        <v>4.2</v>
      </c>
      <c r="N31" s="2">
        <v>4</v>
      </c>
      <c r="O31" s="2">
        <v>4</v>
      </c>
      <c r="P31" s="2">
        <v>5.3</v>
      </c>
      <c r="Q31" s="2">
        <v>4.9000000000000004</v>
      </c>
      <c r="R31" s="2">
        <v>3.8</v>
      </c>
      <c r="S31" s="2">
        <v>3.4</v>
      </c>
      <c r="T31" s="2">
        <v>1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</row>
    <row r="32" spans="1:25" ht="15" thickBot="1" x14ac:dyDescent="0.25">
      <c r="A32" s="14" t="s">
        <v>28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2.4</v>
      </c>
      <c r="J32" s="2">
        <v>10.4</v>
      </c>
      <c r="K32" s="2">
        <v>4.5</v>
      </c>
      <c r="L32" s="2">
        <v>3.5</v>
      </c>
      <c r="M32" s="2">
        <v>3.1</v>
      </c>
      <c r="N32" s="2">
        <v>3.6</v>
      </c>
      <c r="O32" s="2">
        <v>3.9</v>
      </c>
      <c r="P32" s="2">
        <v>4.2</v>
      </c>
      <c r="Q32" s="2">
        <v>5.4</v>
      </c>
      <c r="R32" s="2">
        <v>2.5</v>
      </c>
      <c r="S32" s="2">
        <v>4.0999999999999996</v>
      </c>
      <c r="T32" s="2">
        <v>1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</row>
    <row r="34" spans="9:11" x14ac:dyDescent="0.2">
      <c r="I34" s="25"/>
      <c r="J34" s="25"/>
      <c r="K34" s="25"/>
    </row>
  </sheetData>
  <mergeCells count="6">
    <mergeCell ref="A2:Y2"/>
    <mergeCell ref="A3:A4"/>
    <mergeCell ref="B3:Y3"/>
    <mergeCell ref="A18:Y18"/>
    <mergeCell ref="A19:A20"/>
    <mergeCell ref="B19:Y1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0"/>
  <dimension ref="A1:BR577"/>
  <sheetViews>
    <sheetView tabSelected="1" zoomScaleNormal="100" workbookViewId="0">
      <selection activeCell="J21" sqref="J21"/>
    </sheetView>
  </sheetViews>
  <sheetFormatPr defaultRowHeight="15" x14ac:dyDescent="0.2"/>
  <cols>
    <col min="1" max="1" width="8.25" style="1" bestFit="1" customWidth="1"/>
    <col min="2" max="2" width="5.875" bestFit="1" customWidth="1"/>
    <col min="3" max="3" width="9.5" bestFit="1" customWidth="1"/>
    <col min="4" max="4" width="12.5" style="1" bestFit="1" customWidth="1"/>
    <col min="5" max="5" width="27.375" style="1" bestFit="1" customWidth="1"/>
    <col min="6" max="6" width="25.875" style="1" bestFit="1" customWidth="1"/>
    <col min="7" max="7" width="8.625" style="1" customWidth="1"/>
    <col min="8" max="8" width="13.125" bestFit="1" customWidth="1"/>
    <col min="9" max="9" width="10.125" bestFit="1" customWidth="1"/>
    <col min="10" max="10" width="14.125" bestFit="1" customWidth="1"/>
    <col min="11" max="11" width="15.875" bestFit="1" customWidth="1"/>
    <col min="12" max="13" width="5.625" style="1" customWidth="1"/>
    <col min="14" max="14" width="65.25" bestFit="1" customWidth="1"/>
    <col min="15" max="15" width="78.625" customWidth="1"/>
    <col min="16" max="16" width="4.875" bestFit="1" customWidth="1"/>
    <col min="17" max="17" width="12.75" bestFit="1" customWidth="1"/>
    <col min="18" max="18" width="12.875" bestFit="1" customWidth="1"/>
    <col min="19" max="19" width="4.125" bestFit="1" customWidth="1"/>
    <col min="20" max="20" width="3.5" customWidth="1"/>
    <col min="21" max="23" width="4.375" customWidth="1"/>
    <col min="24" max="24" width="4.625" customWidth="1"/>
    <col min="25" max="26" width="4.375" customWidth="1"/>
    <col min="27" max="31" width="4.625" customWidth="1"/>
    <col min="32" max="32" width="4.375" customWidth="1"/>
    <col min="33" max="33" width="4.625" customWidth="1"/>
    <col min="34" max="35" width="4.375" customWidth="1"/>
    <col min="42" max="42" width="20.625" customWidth="1"/>
    <col min="43" max="43" width="19.375" customWidth="1"/>
    <col min="44" max="44" width="10.375" style="17" customWidth="1"/>
    <col min="45" max="45" width="4.625" style="17" customWidth="1"/>
    <col min="46" max="47" width="5.5" style="17" customWidth="1"/>
    <col min="48" max="48" width="4.375" style="17" customWidth="1"/>
    <col min="49" max="49" width="5.5" style="17" customWidth="1"/>
    <col min="50" max="50" width="4.625" style="17" customWidth="1"/>
    <col min="51" max="51" width="5.5" style="17" customWidth="1"/>
    <col min="52" max="52" width="4.375" style="17" customWidth="1"/>
    <col min="53" max="53" width="5.5" style="17" customWidth="1"/>
    <col min="54" max="65" width="4.625" style="17" customWidth="1"/>
    <col min="66" max="68" width="5.5" style="17" customWidth="1"/>
    <col min="69" max="69" width="4.375" customWidth="1"/>
  </cols>
  <sheetData>
    <row r="1" spans="1:68" s="7" customFormat="1" x14ac:dyDescent="0.2">
      <c r="A1" s="1" t="s">
        <v>13</v>
      </c>
      <c r="B1" s="1" t="s">
        <v>0</v>
      </c>
      <c r="C1" s="7" t="s">
        <v>10</v>
      </c>
      <c r="D1" s="7" t="s">
        <v>48</v>
      </c>
      <c r="E1" s="7" t="s">
        <v>49</v>
      </c>
      <c r="F1" s="7" t="s">
        <v>50</v>
      </c>
      <c r="H1" s="3" t="s">
        <v>13</v>
      </c>
      <c r="I1" s="1" t="s">
        <v>15</v>
      </c>
      <c r="AN1" s="18"/>
      <c r="AO1" s="18"/>
      <c r="AP1" s="18"/>
      <c r="AQ1" s="19"/>
      <c r="AR1" s="20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</row>
    <row r="2" spans="1:68" ht="15.75" x14ac:dyDescent="0.2">
      <c r="A2" s="1" t="s">
        <v>1</v>
      </c>
      <c r="B2" s="1">
        <v>1</v>
      </c>
      <c r="C2" t="s">
        <v>11</v>
      </c>
      <c r="D2" s="2">
        <v>213</v>
      </c>
      <c r="E2" s="2">
        <v>305.589003555722</v>
      </c>
      <c r="F2" s="2">
        <v>308.94905110588206</v>
      </c>
      <c r="H2" s="3" t="s">
        <v>10</v>
      </c>
      <c r="I2" s="1" t="s">
        <v>11</v>
      </c>
      <c r="N2" t="str">
        <f>IF($I$2 = "Reg Up", "Regulation Up", IF($I$2 = "Reg Down", "Regulation Down", "")) &amp; " Requirement Comparison for " &amp; TEXT(DATEVALUE($I$1 &amp;" 1"), "Mmmm")</f>
        <v>Regulation Up Requirement Comparison for October</v>
      </c>
      <c r="AN2" s="22"/>
      <c r="AO2" s="22"/>
      <c r="AP2" s="22"/>
      <c r="AQ2" s="19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</row>
    <row r="3" spans="1:68" ht="14.25" x14ac:dyDescent="0.2">
      <c r="A3" s="1" t="s">
        <v>1</v>
      </c>
      <c r="B3" s="1">
        <v>2</v>
      </c>
      <c r="C3" s="1" t="s">
        <v>11</v>
      </c>
      <c r="D3" s="2">
        <v>212</v>
      </c>
      <c r="E3" s="2">
        <v>238.07654308588272</v>
      </c>
      <c r="F3" s="2">
        <v>265.70293194782892</v>
      </c>
      <c r="N3" s="1" t="str">
        <f>"Range: "&amp;P4&amp;" MW - "&amp;P5&amp;" MW;" &amp; CHAR(9) &amp; CHAR(10) &amp; "Avg: "&amp;P6&amp;" MW ("&amp;ABS(P7)&amp;" MW "&amp;IF(P7&lt;0,"decrease", "increase") &amp; " from prev year)"</f>
        <v>Range: 275 MW - 755 MW;	
Avg: 441 MW (44 MW increase from prev year)</v>
      </c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</row>
    <row r="4" spans="1:68" ht="14.25" x14ac:dyDescent="0.2">
      <c r="A4" s="1" t="s">
        <v>1</v>
      </c>
      <c r="B4" s="1">
        <v>3</v>
      </c>
      <c r="C4" s="1" t="s">
        <v>11</v>
      </c>
      <c r="D4" s="2">
        <v>259</v>
      </c>
      <c r="E4" s="2">
        <v>224.87626639048258</v>
      </c>
      <c r="F4" s="2">
        <v>234.42898021973292</v>
      </c>
      <c r="H4" s="3" t="s">
        <v>14</v>
      </c>
      <c r="I4" s="1" t="s">
        <v>52</v>
      </c>
      <c r="J4" s="1" t="s">
        <v>53</v>
      </c>
      <c r="K4" s="1" t="s">
        <v>54</v>
      </c>
      <c r="L4"/>
      <c r="M4"/>
      <c r="O4" s="1" t="s">
        <v>32</v>
      </c>
      <c r="P4" s="2">
        <f>ROUND(MIN($K$5:$K$28), 0)</f>
        <v>275</v>
      </c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</row>
    <row r="5" spans="1:68" ht="14.25" x14ac:dyDescent="0.2">
      <c r="A5" s="1" t="s">
        <v>1</v>
      </c>
      <c r="B5" s="1">
        <v>4</v>
      </c>
      <c r="C5" s="1" t="s">
        <v>11</v>
      </c>
      <c r="D5" s="2">
        <v>257</v>
      </c>
      <c r="E5" s="2">
        <v>272.65438768827534</v>
      </c>
      <c r="F5" s="2">
        <v>278.73469712338652</v>
      </c>
      <c r="H5" s="4">
        <v>1</v>
      </c>
      <c r="I5" s="2">
        <v>195</v>
      </c>
      <c r="J5" s="2">
        <v>276.22990466562902</v>
      </c>
      <c r="K5" s="2">
        <v>366.52505929626085</v>
      </c>
      <c r="L5"/>
      <c r="M5"/>
      <c r="O5" s="1" t="s">
        <v>33</v>
      </c>
      <c r="P5" s="2">
        <f>ROUND(MAX($K$5:$K$28), 0)</f>
        <v>755</v>
      </c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</row>
    <row r="6" spans="1:68" ht="14.25" x14ac:dyDescent="0.2">
      <c r="A6" s="1" t="s">
        <v>1</v>
      </c>
      <c r="B6" s="1">
        <v>5</v>
      </c>
      <c r="C6" s="1" t="s">
        <v>11</v>
      </c>
      <c r="D6" s="2">
        <v>352</v>
      </c>
      <c r="E6" s="2">
        <v>316.68832251610291</v>
      </c>
      <c r="F6" s="2">
        <v>277.57212252808347</v>
      </c>
      <c r="H6" s="4">
        <v>2</v>
      </c>
      <c r="I6" s="2">
        <v>179</v>
      </c>
      <c r="J6" s="2">
        <v>213.71583572912206</v>
      </c>
      <c r="K6" s="2">
        <v>284.39878163397162</v>
      </c>
      <c r="L6"/>
      <c r="M6"/>
      <c r="O6" s="1" t="s">
        <v>34</v>
      </c>
      <c r="P6" s="2">
        <f>ROUND(AVERAGE($K$5:$K$28), 0)</f>
        <v>441</v>
      </c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</row>
    <row r="7" spans="1:68" ht="14.25" x14ac:dyDescent="0.2">
      <c r="A7" s="1" t="s">
        <v>1</v>
      </c>
      <c r="B7" s="1">
        <v>6</v>
      </c>
      <c r="C7" s="1" t="s">
        <v>11</v>
      </c>
      <c r="D7" s="2">
        <v>525</v>
      </c>
      <c r="E7" s="2">
        <v>478.74142251753034</v>
      </c>
      <c r="F7" s="2">
        <v>281.81586558781237</v>
      </c>
      <c r="H7" s="4">
        <v>3</v>
      </c>
      <c r="I7" s="2">
        <v>231</v>
      </c>
      <c r="J7" s="2">
        <v>283.88751650357239</v>
      </c>
      <c r="K7" s="2">
        <v>282.92821441867517</v>
      </c>
      <c r="L7"/>
      <c r="M7"/>
      <c r="O7" s="1" t="s">
        <v>35</v>
      </c>
      <c r="P7" s="2">
        <f>ROUND(P6-AVERAGE(I5:I28), 0)</f>
        <v>44</v>
      </c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</row>
    <row r="8" spans="1:68" ht="14.25" x14ac:dyDescent="0.2">
      <c r="A8" s="1" t="s">
        <v>1</v>
      </c>
      <c r="B8" s="1">
        <v>7</v>
      </c>
      <c r="C8" s="1" t="s">
        <v>11</v>
      </c>
      <c r="D8" s="2">
        <v>652</v>
      </c>
      <c r="E8" s="2">
        <v>583.16111527612134</v>
      </c>
      <c r="F8" s="2">
        <v>304.12788826242263</v>
      </c>
      <c r="H8" s="4">
        <v>4</v>
      </c>
      <c r="I8" s="2">
        <v>239</v>
      </c>
      <c r="J8" s="2">
        <v>264.49952468097206</v>
      </c>
      <c r="K8" s="2">
        <v>305.77455692060272</v>
      </c>
      <c r="L8"/>
      <c r="M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</row>
    <row r="9" spans="1:68" ht="14.25" x14ac:dyDescent="0.2">
      <c r="A9" s="1" t="s">
        <v>1</v>
      </c>
      <c r="B9" s="1">
        <v>8</v>
      </c>
      <c r="C9" s="1" t="s">
        <v>11</v>
      </c>
      <c r="D9" s="2">
        <v>404</v>
      </c>
      <c r="E9" s="2">
        <v>426.23113265876668</v>
      </c>
      <c r="F9" s="2">
        <v>356.05248394383602</v>
      </c>
      <c r="H9" s="4">
        <v>5</v>
      </c>
      <c r="I9" s="2">
        <v>265</v>
      </c>
      <c r="J9" s="2">
        <v>351.41508518179319</v>
      </c>
      <c r="K9" s="2">
        <v>332.14091591381026</v>
      </c>
      <c r="L9"/>
      <c r="M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</row>
    <row r="10" spans="1:68" ht="14.25" x14ac:dyDescent="0.2">
      <c r="A10" s="1" t="s">
        <v>1</v>
      </c>
      <c r="B10" s="1">
        <v>9</v>
      </c>
      <c r="C10" s="1" t="s">
        <v>11</v>
      </c>
      <c r="D10" s="2">
        <v>299</v>
      </c>
      <c r="E10" s="2">
        <v>341.9395226391407</v>
      </c>
      <c r="F10" s="2">
        <v>352.66737274090724</v>
      </c>
      <c r="H10" s="4">
        <v>6</v>
      </c>
      <c r="I10" s="2">
        <v>403</v>
      </c>
      <c r="J10" s="2">
        <v>440.92690749547171</v>
      </c>
      <c r="K10" s="2">
        <v>330.69739005599303</v>
      </c>
      <c r="L10"/>
      <c r="M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</row>
    <row r="11" spans="1:68" ht="14.25" x14ac:dyDescent="0.2">
      <c r="A11" s="1" t="s">
        <v>1</v>
      </c>
      <c r="B11" s="1">
        <v>10</v>
      </c>
      <c r="C11" s="1" t="s">
        <v>11</v>
      </c>
      <c r="D11" s="2">
        <v>418</v>
      </c>
      <c r="E11" s="2">
        <v>474.09085902056086</v>
      </c>
      <c r="F11" s="2">
        <v>587.74791429662446</v>
      </c>
      <c r="H11" s="4">
        <v>7</v>
      </c>
      <c r="I11" s="2">
        <v>471</v>
      </c>
      <c r="J11" s="2">
        <v>477.42397888175003</v>
      </c>
      <c r="K11" s="2">
        <v>337.40099324853793</v>
      </c>
      <c r="L11"/>
      <c r="M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</row>
    <row r="12" spans="1:68" x14ac:dyDescent="0.2">
      <c r="A12" s="1" t="s">
        <v>1</v>
      </c>
      <c r="B12" s="1">
        <v>11</v>
      </c>
      <c r="C12" s="1" t="s">
        <v>11</v>
      </c>
      <c r="D12" s="2">
        <v>410</v>
      </c>
      <c r="E12" s="2">
        <v>483.44787339560651</v>
      </c>
      <c r="F12" s="2">
        <v>508.36784302532476</v>
      </c>
      <c r="H12" s="4">
        <v>8</v>
      </c>
      <c r="I12" s="2">
        <v>304</v>
      </c>
      <c r="J12" s="2">
        <v>342.97984935776401</v>
      </c>
      <c r="K12" s="2">
        <v>334.664240159249</v>
      </c>
      <c r="L12"/>
      <c r="M12"/>
    </row>
    <row r="13" spans="1:68" x14ac:dyDescent="0.2">
      <c r="A13" s="1" t="s">
        <v>1</v>
      </c>
      <c r="B13" s="1">
        <v>12</v>
      </c>
      <c r="C13" s="1" t="s">
        <v>11</v>
      </c>
      <c r="D13" s="2">
        <v>340</v>
      </c>
      <c r="E13" s="2">
        <v>427.18980766373215</v>
      </c>
      <c r="F13" s="2">
        <v>463.50630033308158</v>
      </c>
      <c r="H13" s="4">
        <v>9</v>
      </c>
      <c r="I13" s="2">
        <v>263</v>
      </c>
      <c r="J13" s="2">
        <v>549.33028959030241</v>
      </c>
      <c r="K13" s="2">
        <v>467.10788132009861</v>
      </c>
      <c r="L13"/>
      <c r="M13"/>
    </row>
    <row r="14" spans="1:68" x14ac:dyDescent="0.2">
      <c r="A14" s="1" t="s">
        <v>1</v>
      </c>
      <c r="B14" s="1">
        <v>13</v>
      </c>
      <c r="C14" s="1" t="s">
        <v>11</v>
      </c>
      <c r="D14" s="2">
        <v>396</v>
      </c>
      <c r="E14" s="2">
        <v>460.37742264977862</v>
      </c>
      <c r="F14" s="2">
        <v>420.49622425312265</v>
      </c>
      <c r="H14" s="4">
        <v>10</v>
      </c>
      <c r="I14" s="2">
        <v>403</v>
      </c>
      <c r="J14" s="2">
        <v>498.38691749217435</v>
      </c>
      <c r="K14" s="2">
        <v>737.8791349060391</v>
      </c>
      <c r="L14"/>
      <c r="M14"/>
    </row>
    <row r="15" spans="1:68" x14ac:dyDescent="0.2">
      <c r="A15" s="1" t="s">
        <v>1</v>
      </c>
      <c r="B15" s="1">
        <v>14</v>
      </c>
      <c r="C15" s="1" t="s">
        <v>11</v>
      </c>
      <c r="D15" s="2">
        <v>481</v>
      </c>
      <c r="E15" s="2">
        <v>552.2778779688532</v>
      </c>
      <c r="F15" s="2">
        <v>489.20860988970645</v>
      </c>
      <c r="H15" s="4">
        <v>11</v>
      </c>
      <c r="I15" s="2">
        <v>533</v>
      </c>
      <c r="J15" s="2">
        <v>421.93680109944893</v>
      </c>
      <c r="K15" s="2">
        <v>534.54452542547403</v>
      </c>
      <c r="L15"/>
      <c r="M15"/>
    </row>
    <row r="16" spans="1:68" x14ac:dyDescent="0.2">
      <c r="A16" s="1" t="s">
        <v>1</v>
      </c>
      <c r="B16" s="1">
        <v>15</v>
      </c>
      <c r="C16" s="1" t="s">
        <v>11</v>
      </c>
      <c r="D16" s="2">
        <v>374</v>
      </c>
      <c r="E16" s="2">
        <v>471.61912585985283</v>
      </c>
      <c r="F16" s="2">
        <v>493.37270813316684</v>
      </c>
      <c r="H16" s="4">
        <v>12</v>
      </c>
      <c r="I16" s="2">
        <v>558</v>
      </c>
      <c r="J16" s="2">
        <v>496.40445677398355</v>
      </c>
      <c r="K16" s="2">
        <v>545.97550021098778</v>
      </c>
      <c r="L16"/>
      <c r="M16"/>
    </row>
    <row r="17" spans="1:15" x14ac:dyDescent="0.2">
      <c r="A17" s="1" t="s">
        <v>1</v>
      </c>
      <c r="B17" s="1">
        <v>16</v>
      </c>
      <c r="C17" s="1" t="s">
        <v>11</v>
      </c>
      <c r="D17" s="2">
        <v>495</v>
      </c>
      <c r="E17" s="2">
        <v>602.01262223429649</v>
      </c>
      <c r="F17" s="2">
        <v>487.12828634335295</v>
      </c>
      <c r="H17" s="4">
        <v>13</v>
      </c>
      <c r="I17" s="2">
        <v>534</v>
      </c>
      <c r="J17" s="2">
        <v>563.54814327367137</v>
      </c>
      <c r="K17" s="2">
        <v>486.05042899618525</v>
      </c>
      <c r="L17"/>
      <c r="M17"/>
    </row>
    <row r="18" spans="1:15" x14ac:dyDescent="0.2">
      <c r="A18" s="1" t="s">
        <v>1</v>
      </c>
      <c r="B18" s="1">
        <v>17</v>
      </c>
      <c r="C18" s="1" t="s">
        <v>11</v>
      </c>
      <c r="D18" s="2">
        <v>835</v>
      </c>
      <c r="E18" s="2">
        <v>1167.7868509707096</v>
      </c>
      <c r="F18" s="2">
        <v>713.97427446493646</v>
      </c>
      <c r="H18" s="4">
        <v>14</v>
      </c>
      <c r="I18" s="2">
        <v>498</v>
      </c>
      <c r="J18" s="2">
        <v>501.1661449293731</v>
      </c>
      <c r="K18" s="2">
        <v>537.66454845701026</v>
      </c>
      <c r="L18"/>
      <c r="M18"/>
    </row>
    <row r="19" spans="1:15" x14ac:dyDescent="0.2">
      <c r="A19" s="1" t="s">
        <v>1</v>
      </c>
      <c r="B19" s="1">
        <v>18</v>
      </c>
      <c r="C19" s="1" t="s">
        <v>11</v>
      </c>
      <c r="D19" s="2">
        <v>882</v>
      </c>
      <c r="E19" s="2">
        <v>1300.3953535557582</v>
      </c>
      <c r="F19" s="2">
        <v>681.85315095707006</v>
      </c>
      <c r="H19" s="4">
        <v>15</v>
      </c>
      <c r="I19" s="2">
        <v>523</v>
      </c>
      <c r="J19" s="2">
        <v>478.19932343852133</v>
      </c>
      <c r="K19" s="2">
        <v>558.7546043403338</v>
      </c>
      <c r="L19"/>
      <c r="M19"/>
    </row>
    <row r="20" spans="1:15" x14ac:dyDescent="0.2">
      <c r="A20" s="1" t="s">
        <v>1</v>
      </c>
      <c r="B20" s="1">
        <v>19</v>
      </c>
      <c r="C20" s="1" t="s">
        <v>11</v>
      </c>
      <c r="D20" s="2">
        <v>383</v>
      </c>
      <c r="E20" s="2">
        <v>441.72093569837421</v>
      </c>
      <c r="F20" s="2">
        <v>259.41622910002695</v>
      </c>
      <c r="H20" s="4">
        <v>16</v>
      </c>
      <c r="I20" s="2">
        <v>515</v>
      </c>
      <c r="J20" s="2">
        <v>453.72040583600256</v>
      </c>
      <c r="K20" s="2">
        <v>579.45390125242227</v>
      </c>
      <c r="L20"/>
      <c r="M20"/>
    </row>
    <row r="21" spans="1:15" x14ac:dyDescent="0.2">
      <c r="A21" s="1" t="s">
        <v>1</v>
      </c>
      <c r="B21" s="1">
        <v>20</v>
      </c>
      <c r="C21" s="1" t="s">
        <v>11</v>
      </c>
      <c r="D21" s="2">
        <v>237</v>
      </c>
      <c r="E21" s="2">
        <v>292.67591149753179</v>
      </c>
      <c r="F21" s="2">
        <v>259.09181719332946</v>
      </c>
      <c r="H21" s="4">
        <v>17</v>
      </c>
      <c r="I21" s="2">
        <v>590</v>
      </c>
      <c r="J21" s="2">
        <v>486.65882433887197</v>
      </c>
      <c r="K21" s="2">
        <v>655.29867070642877</v>
      </c>
      <c r="L21"/>
      <c r="M21"/>
    </row>
    <row r="22" spans="1:15" x14ac:dyDescent="0.2">
      <c r="A22" s="1" t="s">
        <v>1</v>
      </c>
      <c r="B22" s="1">
        <v>21</v>
      </c>
      <c r="C22" s="1" t="s">
        <v>11</v>
      </c>
      <c r="D22" s="2">
        <v>206</v>
      </c>
      <c r="E22" s="2">
        <v>319.04612695685233</v>
      </c>
      <c r="F22" s="2">
        <v>267.30886659232061</v>
      </c>
      <c r="H22" s="4">
        <v>18</v>
      </c>
      <c r="I22" s="2">
        <v>849</v>
      </c>
      <c r="J22" s="2">
        <v>965.97009768855162</v>
      </c>
      <c r="K22" s="2">
        <v>754.80775756965011</v>
      </c>
      <c r="L22"/>
      <c r="M22"/>
    </row>
    <row r="23" spans="1:15" x14ac:dyDescent="0.2">
      <c r="A23" s="1" t="s">
        <v>1</v>
      </c>
      <c r="B23" s="1">
        <v>22</v>
      </c>
      <c r="C23" s="1" t="s">
        <v>11</v>
      </c>
      <c r="D23" s="2">
        <v>209</v>
      </c>
      <c r="E23" s="2">
        <v>195.56959976196288</v>
      </c>
      <c r="F23" s="2">
        <v>283.91923980644862</v>
      </c>
      <c r="H23" s="4">
        <v>19</v>
      </c>
      <c r="I23" s="2">
        <v>884</v>
      </c>
      <c r="J23" s="2">
        <v>853.55690050125111</v>
      </c>
      <c r="K23" s="2">
        <v>616.68532615411289</v>
      </c>
      <c r="L23"/>
      <c r="M23"/>
    </row>
    <row r="24" spans="1:15" x14ac:dyDescent="0.2">
      <c r="A24" s="1" t="s">
        <v>1</v>
      </c>
      <c r="B24" s="1">
        <v>23</v>
      </c>
      <c r="C24" s="1" t="s">
        <v>11</v>
      </c>
      <c r="D24" s="2">
        <v>203</v>
      </c>
      <c r="E24" s="2">
        <v>182.56959976196288</v>
      </c>
      <c r="F24" s="2">
        <v>269.5273718572376</v>
      </c>
      <c r="H24" s="4">
        <v>20</v>
      </c>
      <c r="I24" s="2">
        <v>378</v>
      </c>
      <c r="J24" s="2">
        <v>365.4909451008304</v>
      </c>
      <c r="K24" s="2">
        <v>314.47826134658601</v>
      </c>
      <c r="L24"/>
      <c r="M24"/>
    </row>
    <row r="25" spans="1:15" x14ac:dyDescent="0.2">
      <c r="A25" s="1" t="s">
        <v>1</v>
      </c>
      <c r="B25" s="1">
        <v>24</v>
      </c>
      <c r="C25" s="1" t="s">
        <v>11</v>
      </c>
      <c r="D25" s="2">
        <v>192</v>
      </c>
      <c r="E25" s="2">
        <v>285.56959976196288</v>
      </c>
      <c r="F25" s="2">
        <v>256.26270878752746</v>
      </c>
      <c r="H25" s="4">
        <v>21</v>
      </c>
      <c r="I25" s="2">
        <v>176</v>
      </c>
      <c r="J25" s="2">
        <v>278.8340244077641</v>
      </c>
      <c r="K25" s="2">
        <v>340.98428397683472</v>
      </c>
      <c r="L25"/>
      <c r="M25"/>
    </row>
    <row r="26" spans="1:15" ht="15.75" customHeight="1" x14ac:dyDescent="0.2">
      <c r="A26" s="1" t="s">
        <v>1</v>
      </c>
      <c r="B26" s="1">
        <v>1</v>
      </c>
      <c r="C26" t="s">
        <v>12</v>
      </c>
      <c r="D26" s="2">
        <v>286</v>
      </c>
      <c r="E26" s="2">
        <v>297.16319992065428</v>
      </c>
      <c r="F26" s="2">
        <v>339.1874757158763</v>
      </c>
      <c r="H26" s="4">
        <v>22</v>
      </c>
      <c r="I26" s="2">
        <v>212</v>
      </c>
      <c r="J26" s="2">
        <v>252.83569288996867</v>
      </c>
      <c r="K26" s="2">
        <v>274.58670501582395</v>
      </c>
      <c r="L26"/>
      <c r="M26"/>
    </row>
    <row r="27" spans="1:15" ht="15.75" customHeight="1" x14ac:dyDescent="0.2">
      <c r="A27" s="1" t="s">
        <v>1</v>
      </c>
      <c r="B27" s="1">
        <v>2</v>
      </c>
      <c r="C27" s="1" t="s">
        <v>12</v>
      </c>
      <c r="D27" s="2">
        <v>252</v>
      </c>
      <c r="E27" s="2">
        <v>251.99335970973968</v>
      </c>
      <c r="F27" s="2">
        <v>245.64267188299988</v>
      </c>
      <c r="H27" s="4">
        <v>23</v>
      </c>
      <c r="I27" s="2">
        <v>167</v>
      </c>
      <c r="J27" s="2">
        <v>212.44323944715788</v>
      </c>
      <c r="K27" s="2">
        <v>307.13326967547653</v>
      </c>
      <c r="L27"/>
      <c r="M27"/>
    </row>
    <row r="28" spans="1:15" ht="15.75" customHeight="1" x14ac:dyDescent="0.2">
      <c r="A28" s="1" t="s">
        <v>1</v>
      </c>
      <c r="B28" s="1">
        <v>3</v>
      </c>
      <c r="C28" s="1" t="s">
        <v>12</v>
      </c>
      <c r="D28" s="2">
        <v>222</v>
      </c>
      <c r="E28" s="2">
        <v>240.27229330952963</v>
      </c>
      <c r="F28" s="2">
        <v>226.79872238408194</v>
      </c>
      <c r="H28" s="4">
        <v>24</v>
      </c>
      <c r="I28" s="2">
        <v>163</v>
      </c>
      <c r="J28" s="2">
        <v>197.91818573231075</v>
      </c>
      <c r="K28" s="2">
        <v>288.77947736617597</v>
      </c>
      <c r="L28"/>
      <c r="M28"/>
    </row>
    <row r="29" spans="1:15" ht="15.75" customHeight="1" x14ac:dyDescent="0.2">
      <c r="A29" s="1" t="s">
        <v>1</v>
      </c>
      <c r="B29" s="1">
        <v>4</v>
      </c>
      <c r="C29" s="1" t="s">
        <v>12</v>
      </c>
      <c r="D29" s="2">
        <v>236</v>
      </c>
      <c r="E29" s="2">
        <v>212.94527970504762</v>
      </c>
      <c r="F29" s="2">
        <v>279.51002852721996</v>
      </c>
    </row>
    <row r="30" spans="1:15" ht="15.75" customHeight="1" x14ac:dyDescent="0.2">
      <c r="A30" s="1" t="s">
        <v>1</v>
      </c>
      <c r="B30" s="1">
        <v>5</v>
      </c>
      <c r="C30" s="1" t="s">
        <v>12</v>
      </c>
      <c r="D30" s="2">
        <v>239</v>
      </c>
      <c r="E30" s="2">
        <v>238.57824017747242</v>
      </c>
      <c r="F30" s="2">
        <v>256.8962267572935</v>
      </c>
    </row>
    <row r="31" spans="1:15" ht="15.75" customHeight="1" x14ac:dyDescent="0.2">
      <c r="A31" s="1" t="s">
        <v>1</v>
      </c>
      <c r="B31" s="1">
        <v>6</v>
      </c>
      <c r="C31" s="1" t="s">
        <v>12</v>
      </c>
      <c r="D31" s="2">
        <v>280</v>
      </c>
      <c r="E31" s="2">
        <v>261.29194656721751</v>
      </c>
      <c r="F31" s="2">
        <v>288.40751813358537</v>
      </c>
      <c r="N31" s="1"/>
    </row>
    <row r="32" spans="1:15" ht="15.75" customHeight="1" x14ac:dyDescent="0.2">
      <c r="A32" s="1" t="s">
        <v>1</v>
      </c>
      <c r="B32" s="1">
        <v>7</v>
      </c>
      <c r="C32" s="1" t="s">
        <v>12</v>
      </c>
      <c r="D32" s="2">
        <v>234</v>
      </c>
      <c r="E32" s="2">
        <v>214.64333321634928</v>
      </c>
      <c r="F32" s="2">
        <v>299.13338270892717</v>
      </c>
      <c r="H32" s="3" t="s">
        <v>10</v>
      </c>
      <c r="I32" s="1" t="s">
        <v>51</v>
      </c>
      <c r="N32" s="1"/>
      <c r="O32" s="1" t="str">
        <f>"Average " &amp; IF($I$32 = "Reg Up", "Regulation Up", IF($I$32 = "Reg Down", "Regulation Down", "")) &amp; " Requirement Comparison"</f>
        <v>Average  Requirement Comparison</v>
      </c>
    </row>
    <row r="33" spans="1:32" ht="15.75" customHeight="1" x14ac:dyDescent="0.2">
      <c r="A33" s="1" t="s">
        <v>1</v>
      </c>
      <c r="B33" s="1">
        <v>8</v>
      </c>
      <c r="C33" s="1" t="s">
        <v>12</v>
      </c>
      <c r="D33" s="2">
        <v>312</v>
      </c>
      <c r="E33" s="2">
        <v>534.91334920837278</v>
      </c>
      <c r="F33" s="2">
        <v>337.39423595709837</v>
      </c>
      <c r="N33" s="1"/>
      <c r="O33" s="1" t="str">
        <f ca="1">"2024: On avg. "&amp;ROUND(ABS(R36),0)&amp;" MW "&amp;IF(R36&lt;0,"decrease","increase")&amp;" from prev year."&amp;CHAR(9)&amp;CHAR(10)&amp;"Largest increase is in "&amp;S35&amp;" by "&amp;ROUND(R35,0)&amp;" MW." &amp; IF(ISNA(S34), "", CHAR(9)&amp;CHAR(10)&amp;"Largest decrease is in "&amp;S34&amp;" by "&amp;ABS(ROUND(R34,0))&amp;" MW.")</f>
        <v>2024: On avg. 70 MW increase from prev year.	
Largest increase is in Sep by 90 MW.</v>
      </c>
      <c r="P33" s="1"/>
    </row>
    <row r="34" spans="1:32" ht="15.75" customHeight="1" x14ac:dyDescent="0.2">
      <c r="A34" s="1" t="s">
        <v>1</v>
      </c>
      <c r="B34" s="1">
        <v>9</v>
      </c>
      <c r="C34" s="1" t="s">
        <v>12</v>
      </c>
      <c r="D34" s="2">
        <v>825</v>
      </c>
      <c r="E34" s="2">
        <v>1223.8307616017637</v>
      </c>
      <c r="F34" s="2">
        <v>673.57786486486077</v>
      </c>
      <c r="H34" s="3" t="s">
        <v>14</v>
      </c>
      <c r="I34" s="1" t="s">
        <v>52</v>
      </c>
      <c r="J34" s="1" t="s">
        <v>53</v>
      </c>
      <c r="K34" s="1" t="s">
        <v>54</v>
      </c>
      <c r="P34" s="1"/>
      <c r="Q34" s="1" t="s">
        <v>36</v>
      </c>
      <c r="R34" s="1">
        <f>_xlfn.MINIFS($O$35:$O$46, $O$35:$O$46, "&lt;&gt;#N/A", $O$35:$O$46, "&lt;0")</f>
        <v>0</v>
      </c>
      <c r="S34" s="1" t="e">
        <f ca="1">OFFSET($J$35,MATCH(R34,$O$35:$O$46, 0)-1, -2)</f>
        <v>#N/A</v>
      </c>
    </row>
    <row r="35" spans="1:32" ht="15.75" customHeight="1" x14ac:dyDescent="0.2">
      <c r="A35" s="1" t="s">
        <v>1</v>
      </c>
      <c r="B35" s="1">
        <v>10</v>
      </c>
      <c r="C35" s="1" t="s">
        <v>12</v>
      </c>
      <c r="D35" s="2">
        <v>571</v>
      </c>
      <c r="E35" s="2">
        <v>862.07090430667597</v>
      </c>
      <c r="F35" s="2">
        <v>503.3248277910339</v>
      </c>
      <c r="H35" s="4" t="s">
        <v>1</v>
      </c>
      <c r="I35" s="2">
        <v>363.35416666666669</v>
      </c>
      <c r="J35" s="2">
        <v>435.330245593283</v>
      </c>
      <c r="K35" s="2">
        <v>373.03295520542588</v>
      </c>
      <c r="L35" s="5"/>
      <c r="M35" s="5"/>
      <c r="O35">
        <f t="shared" ref="O35:O46" si="0">IF(J35=0, NA(),J35-I35)</f>
        <v>71.97607892661631</v>
      </c>
      <c r="P35" s="1">
        <f>IF(K35=0, NA(),K35-I35)</f>
        <v>9.6787885387591928</v>
      </c>
      <c r="Q35" s="1" t="s">
        <v>37</v>
      </c>
      <c r="R35" s="1">
        <f>_xlfn.MAXIFS($O$35:$O$46, $O$35:$O$46, "&lt;&gt;#N/A", $O$35:$O$46, "&gt;0")</f>
        <v>90.03057322224754</v>
      </c>
      <c r="S35" s="16" t="str">
        <f ca="1">OFFSET($J$35,MATCH(R35,$O$35:$O$46, 0)-1, -2)</f>
        <v>Sep</v>
      </c>
    </row>
    <row r="36" spans="1:32" ht="15.75" customHeight="1" x14ac:dyDescent="0.2">
      <c r="A36" s="1" t="s">
        <v>1</v>
      </c>
      <c r="B36" s="1">
        <v>11</v>
      </c>
      <c r="C36" s="1" t="s">
        <v>12</v>
      </c>
      <c r="D36" s="2">
        <v>447</v>
      </c>
      <c r="E36" s="2">
        <v>539.47828028837557</v>
      </c>
      <c r="F36" s="2">
        <v>439.50932790902766</v>
      </c>
      <c r="H36" s="4" t="s">
        <v>2</v>
      </c>
      <c r="I36" s="2">
        <v>406.16666666666669</v>
      </c>
      <c r="J36" s="2">
        <v>481.06162541023019</v>
      </c>
      <c r="K36" s="2">
        <v>423.10812055661125</v>
      </c>
      <c r="L36" s="5"/>
      <c r="M36" s="5"/>
      <c r="O36" s="1">
        <f t="shared" si="0"/>
        <v>74.894958743563507</v>
      </c>
      <c r="P36" s="1">
        <f t="shared" ref="P36:P46" si="1">IF(K36=0, NA(),K36-I36)</f>
        <v>16.941453889944569</v>
      </c>
      <c r="Q36" s="1" t="s">
        <v>38</v>
      </c>
      <c r="R36" s="1">
        <f>AVERAGEIF($O$35:$O$46, "&lt;&gt;#N/A")</f>
        <v>69.835547391824221</v>
      </c>
      <c r="S36" s="1"/>
    </row>
    <row r="37" spans="1:32" ht="15.75" customHeight="1" x14ac:dyDescent="0.2">
      <c r="A37" s="1" t="s">
        <v>1</v>
      </c>
      <c r="B37" s="1">
        <v>12</v>
      </c>
      <c r="C37" s="1" t="s">
        <v>12</v>
      </c>
      <c r="D37" s="2">
        <v>395</v>
      </c>
      <c r="E37" s="2">
        <v>469.48420808266098</v>
      </c>
      <c r="F37" s="2">
        <v>429.33591297455752</v>
      </c>
      <c r="H37" s="4" t="s">
        <v>3</v>
      </c>
      <c r="I37" s="2">
        <v>430.85416666666669</v>
      </c>
      <c r="J37" s="2">
        <v>492.6792516792375</v>
      </c>
      <c r="K37" s="2">
        <v>447.08670558885706</v>
      </c>
      <c r="L37" s="5"/>
      <c r="M37" s="5"/>
      <c r="O37" s="1">
        <f t="shared" si="0"/>
        <v>61.82508501257081</v>
      </c>
      <c r="P37" s="1">
        <f t="shared" si="1"/>
        <v>16.232538922190372</v>
      </c>
      <c r="Q37" s="1"/>
      <c r="R37" s="1"/>
      <c r="S37" s="1"/>
    </row>
    <row r="38" spans="1:32" ht="15.75" customHeight="1" x14ac:dyDescent="0.2">
      <c r="A38" s="1" t="s">
        <v>1</v>
      </c>
      <c r="B38" s="1">
        <v>13</v>
      </c>
      <c r="C38" s="1" t="s">
        <v>12</v>
      </c>
      <c r="D38" s="2">
        <v>369</v>
      </c>
      <c r="E38" s="2">
        <v>453.22887686715302</v>
      </c>
      <c r="F38" s="2">
        <v>406.66674162664208</v>
      </c>
      <c r="H38" s="4" t="s">
        <v>4</v>
      </c>
      <c r="I38" s="2">
        <v>403.64583333333331</v>
      </c>
      <c r="J38" s="2">
        <v>485.72684036232016</v>
      </c>
      <c r="K38" s="2">
        <v>449.67194846213033</v>
      </c>
      <c r="L38" s="5"/>
      <c r="M38" s="5"/>
      <c r="O38" s="1">
        <f t="shared" si="0"/>
        <v>82.081007028986846</v>
      </c>
      <c r="P38" s="1">
        <f t="shared" si="1"/>
        <v>46.026115128797016</v>
      </c>
      <c r="Q38" s="1"/>
      <c r="R38" s="1"/>
      <c r="S38" s="1"/>
    </row>
    <row r="39" spans="1:32" ht="15.75" customHeight="1" x14ac:dyDescent="0.2">
      <c r="A39" s="1" t="s">
        <v>1</v>
      </c>
      <c r="B39" s="1">
        <v>14</v>
      </c>
      <c r="C39" s="1" t="s">
        <v>12</v>
      </c>
      <c r="D39" s="2">
        <v>367</v>
      </c>
      <c r="E39" s="2">
        <v>448.74266166688</v>
      </c>
      <c r="F39" s="2">
        <v>469.26067012320885</v>
      </c>
      <c r="H39" s="4" t="s">
        <v>5</v>
      </c>
      <c r="I39" s="2">
        <v>415.22916666666669</v>
      </c>
      <c r="J39" s="2">
        <v>473.18573407037871</v>
      </c>
      <c r="K39" s="2">
        <v>445.42274443358593</v>
      </c>
      <c r="L39" s="5"/>
      <c r="M39" s="5"/>
      <c r="O39" s="1">
        <f t="shared" si="0"/>
        <v>57.956567403712029</v>
      </c>
      <c r="P39" s="1">
        <f t="shared" si="1"/>
        <v>30.193577766919248</v>
      </c>
      <c r="Q39" s="1"/>
      <c r="R39" s="1"/>
      <c r="S39" s="1"/>
    </row>
    <row r="40" spans="1:32" ht="15.75" customHeight="1" x14ac:dyDescent="0.2">
      <c r="A40" s="1" t="s">
        <v>1</v>
      </c>
      <c r="B40" s="1">
        <v>15</v>
      </c>
      <c r="C40" s="1" t="s">
        <v>12</v>
      </c>
      <c r="D40" s="2">
        <v>393</v>
      </c>
      <c r="E40" s="2">
        <v>479.17172146351987</v>
      </c>
      <c r="F40" s="2">
        <v>461.06661820527933</v>
      </c>
      <c r="H40" s="4" t="s">
        <v>6</v>
      </c>
      <c r="I40" s="2">
        <v>402.64583333333331</v>
      </c>
      <c r="J40" s="2">
        <v>469.79320993137327</v>
      </c>
      <c r="K40" s="2">
        <v>435.98432560136251</v>
      </c>
      <c r="L40" s="5"/>
      <c r="M40" s="5"/>
      <c r="O40" s="1">
        <f t="shared" si="0"/>
        <v>67.147376598039955</v>
      </c>
      <c r="P40" s="1">
        <f t="shared" si="1"/>
        <v>33.338492268029199</v>
      </c>
      <c r="Q40" s="1"/>
      <c r="R40" s="1"/>
      <c r="S40" s="1"/>
    </row>
    <row r="41" spans="1:32" ht="15.75" customHeight="1" x14ac:dyDescent="0.2">
      <c r="A41" s="1" t="s">
        <v>1</v>
      </c>
      <c r="B41" s="1">
        <v>16</v>
      </c>
      <c r="C41" s="1" t="s">
        <v>12</v>
      </c>
      <c r="D41" s="2">
        <v>386</v>
      </c>
      <c r="E41" s="2">
        <v>468.95790186743193</v>
      </c>
      <c r="F41" s="2">
        <v>442.06509871814336</v>
      </c>
      <c r="H41" s="4" t="s">
        <v>7</v>
      </c>
      <c r="I41" s="2">
        <v>373.66666666666669</v>
      </c>
      <c r="J41" s="2">
        <v>440.33836643541918</v>
      </c>
      <c r="K41" s="2">
        <v>406.15699344231666</v>
      </c>
      <c r="L41" s="5"/>
      <c r="M41" s="5"/>
      <c r="O41" s="1">
        <f t="shared" si="0"/>
        <v>66.671699768752489</v>
      </c>
      <c r="P41" s="1">
        <f t="shared" si="1"/>
        <v>32.490326775649976</v>
      </c>
      <c r="Q41" s="1"/>
      <c r="R41" s="1"/>
      <c r="S41" s="1"/>
    </row>
    <row r="42" spans="1:32" ht="15.75" customHeight="1" x14ac:dyDescent="0.2">
      <c r="A42" s="1" t="s">
        <v>1</v>
      </c>
      <c r="B42" s="1">
        <v>17</v>
      </c>
      <c r="C42" s="1" t="s">
        <v>12</v>
      </c>
      <c r="D42" s="2">
        <v>330</v>
      </c>
      <c r="E42" s="2">
        <v>385.67244905551422</v>
      </c>
      <c r="F42" s="2">
        <v>429.44739257821851</v>
      </c>
      <c r="H42" s="4" t="s">
        <v>8</v>
      </c>
      <c r="I42" s="2">
        <v>388.04166666666669</v>
      </c>
      <c r="J42" s="2">
        <v>462.8813380883509</v>
      </c>
      <c r="K42" s="2">
        <v>403.96231709114539</v>
      </c>
      <c r="L42" s="5"/>
      <c r="M42" s="5"/>
      <c r="O42" s="1">
        <f t="shared" si="0"/>
        <v>74.839671421684216</v>
      </c>
      <c r="P42" s="1">
        <f t="shared" si="1"/>
        <v>15.920650424478708</v>
      </c>
      <c r="Q42" s="1"/>
      <c r="R42" s="1"/>
      <c r="S42" s="1"/>
      <c r="AF42" s="1"/>
    </row>
    <row r="43" spans="1:32" ht="15.75" customHeight="1" x14ac:dyDescent="0.2">
      <c r="A43" s="1" t="s">
        <v>1</v>
      </c>
      <c r="B43" s="1">
        <v>18</v>
      </c>
      <c r="C43" s="1" t="s">
        <v>12</v>
      </c>
      <c r="D43" s="2">
        <v>225</v>
      </c>
      <c r="E43" s="2">
        <v>280.22736408006807</v>
      </c>
      <c r="F43" s="2">
        <v>429.34160361129153</v>
      </c>
      <c r="H43" s="4" t="s">
        <v>9</v>
      </c>
      <c r="I43" s="2">
        <v>384.72916666666669</v>
      </c>
      <c r="J43" s="2">
        <v>474.75973988891423</v>
      </c>
      <c r="K43" s="2">
        <v>404.85320611433195</v>
      </c>
      <c r="L43" s="5"/>
      <c r="M43" s="5"/>
      <c r="O43" s="1">
        <f t="shared" si="0"/>
        <v>90.03057322224754</v>
      </c>
      <c r="P43" s="1">
        <f t="shared" si="1"/>
        <v>20.124039447665268</v>
      </c>
      <c r="Q43" s="1"/>
      <c r="R43" s="1"/>
      <c r="S43" s="1"/>
      <c r="AF43" s="1"/>
    </row>
    <row r="44" spans="1:32" ht="15.75" customHeight="1" x14ac:dyDescent="0.2">
      <c r="A44" s="1" t="s">
        <v>1</v>
      </c>
      <c r="B44" s="1">
        <v>19</v>
      </c>
      <c r="C44" s="1" t="s">
        <v>12</v>
      </c>
      <c r="D44" s="2">
        <v>271</v>
      </c>
      <c r="E44" s="2">
        <v>390.38064204352014</v>
      </c>
      <c r="F44" s="2">
        <v>392.01182519140656</v>
      </c>
      <c r="H44" s="4" t="s">
        <v>15</v>
      </c>
      <c r="I44" s="2">
        <v>406.45833333333331</v>
      </c>
      <c r="J44" s="2">
        <v>457.3907891254018</v>
      </c>
      <c r="K44" s="2">
        <v>417.72873681237883</v>
      </c>
      <c r="L44" s="5"/>
      <c r="M44" s="5"/>
      <c r="O44" s="1">
        <f t="shared" si="0"/>
        <v>50.932455792068481</v>
      </c>
      <c r="P44" s="1">
        <f t="shared" si="1"/>
        <v>11.270403479045513</v>
      </c>
      <c r="Q44" s="1"/>
      <c r="R44" s="1"/>
      <c r="S44" s="1"/>
      <c r="AF44" s="1"/>
    </row>
    <row r="45" spans="1:32" ht="15.75" customHeight="1" x14ac:dyDescent="0.2">
      <c r="A45" s="1" t="s">
        <v>1</v>
      </c>
      <c r="B45" s="1">
        <v>20</v>
      </c>
      <c r="C45" s="1" t="s">
        <v>12</v>
      </c>
      <c r="D45" s="2">
        <v>262</v>
      </c>
      <c r="E45" s="2">
        <v>377.68585495600655</v>
      </c>
      <c r="F45" s="2">
        <v>309.42897226916358</v>
      </c>
      <c r="H45" s="4" t="s">
        <v>16</v>
      </c>
      <c r="I45" s="2">
        <v>393.91666666666669</v>
      </c>
      <c r="J45" s="2"/>
      <c r="K45" s="2"/>
      <c r="L45" s="5"/>
      <c r="M45" s="5"/>
      <c r="O45" s="1" t="e">
        <f t="shared" si="0"/>
        <v>#N/A</v>
      </c>
      <c r="P45" s="1" t="e">
        <f t="shared" si="1"/>
        <v>#N/A</v>
      </c>
      <c r="Q45" s="1"/>
      <c r="R45" s="1"/>
      <c r="S45" s="1"/>
      <c r="AF45" s="1"/>
    </row>
    <row r="46" spans="1:32" ht="15.75" customHeight="1" x14ac:dyDescent="0.2">
      <c r="A46" s="1" t="s">
        <v>1</v>
      </c>
      <c r="B46" s="1">
        <v>21</v>
      </c>
      <c r="C46" s="1" t="s">
        <v>12</v>
      </c>
      <c r="D46" s="2">
        <v>282</v>
      </c>
      <c r="E46" s="2">
        <v>378.41505097859437</v>
      </c>
      <c r="F46" s="2">
        <v>297.72623868635071</v>
      </c>
      <c r="H46" s="4" t="s">
        <v>17</v>
      </c>
      <c r="I46" s="2">
        <v>402.875</v>
      </c>
      <c r="J46" s="2"/>
      <c r="K46" s="2"/>
      <c r="L46" s="5"/>
      <c r="M46" s="5"/>
      <c r="O46" s="1" t="e">
        <f t="shared" si="0"/>
        <v>#N/A</v>
      </c>
      <c r="P46" s="1" t="e">
        <f t="shared" si="1"/>
        <v>#N/A</v>
      </c>
      <c r="Q46" s="1"/>
      <c r="R46" s="1"/>
      <c r="S46" s="1"/>
      <c r="AF46" s="1"/>
    </row>
    <row r="47" spans="1:32" ht="15.75" customHeight="1" x14ac:dyDescent="0.2">
      <c r="A47" s="1" t="s">
        <v>1</v>
      </c>
      <c r="B47" s="1">
        <v>22</v>
      </c>
      <c r="C47" s="1" t="s">
        <v>12</v>
      </c>
      <c r="D47" s="2">
        <v>312</v>
      </c>
      <c r="E47" s="2">
        <v>325.64221329021456</v>
      </c>
      <c r="F47" s="2">
        <v>258.94361343416136</v>
      </c>
      <c r="N47" s="1"/>
      <c r="AE47" s="1"/>
    </row>
    <row r="48" spans="1:32" ht="15.75" customHeight="1" x14ac:dyDescent="0.2">
      <c r="A48" s="1" t="s">
        <v>1</v>
      </c>
      <c r="B48" s="1">
        <v>23</v>
      </c>
      <c r="C48" s="1" t="s">
        <v>12</v>
      </c>
      <c r="D48" s="2">
        <v>381</v>
      </c>
      <c r="E48" s="2">
        <v>386.44845331780118</v>
      </c>
      <c r="F48" s="2">
        <v>292.20004499982554</v>
      </c>
      <c r="N48" s="1"/>
      <c r="AE48" s="1"/>
    </row>
    <row r="49" spans="1:70" ht="15.75" customHeight="1" x14ac:dyDescent="0.2">
      <c r="A49" s="1" t="s">
        <v>1</v>
      </c>
      <c r="B49" s="1">
        <v>24</v>
      </c>
      <c r="C49" s="1" t="s">
        <v>12</v>
      </c>
      <c r="D49" s="2">
        <v>330</v>
      </c>
      <c r="E49" s="2">
        <v>330.30615971120199</v>
      </c>
      <c r="F49" s="2">
        <v>297.47189631701281</v>
      </c>
      <c r="N49" s="1"/>
      <c r="AE49" s="1"/>
    </row>
    <row r="50" spans="1:70" x14ac:dyDescent="0.2">
      <c r="A50" s="1" t="s">
        <v>2</v>
      </c>
      <c r="B50" s="1">
        <v>1</v>
      </c>
      <c r="C50" s="1" t="s">
        <v>11</v>
      </c>
      <c r="D50" s="2">
        <v>269</v>
      </c>
      <c r="E50" s="2">
        <v>270.8375533070481</v>
      </c>
      <c r="F50" s="2">
        <v>366.77651316639771</v>
      </c>
      <c r="N50" s="5"/>
    </row>
    <row r="51" spans="1:70" x14ac:dyDescent="0.2">
      <c r="A51" s="1" t="s">
        <v>2</v>
      </c>
      <c r="B51" s="1">
        <v>2</v>
      </c>
      <c r="C51" s="1" t="s">
        <v>11</v>
      </c>
      <c r="D51" s="2">
        <v>288</v>
      </c>
      <c r="E51" s="2">
        <v>280.56959976196288</v>
      </c>
      <c r="F51" s="2">
        <v>264.77918168990004</v>
      </c>
      <c r="N51" s="5"/>
      <c r="O51" s="1"/>
      <c r="P51" s="1"/>
    </row>
    <row r="52" spans="1:70" x14ac:dyDescent="0.2">
      <c r="A52" s="1" t="s">
        <v>2</v>
      </c>
      <c r="B52" s="1">
        <v>3</v>
      </c>
      <c r="C52" s="1" t="s">
        <v>11</v>
      </c>
      <c r="D52" s="2">
        <v>244</v>
      </c>
      <c r="E52" s="2">
        <v>269.55889888381961</v>
      </c>
      <c r="F52" s="2">
        <v>298.55746661610641</v>
      </c>
      <c r="N52" s="5"/>
      <c r="O52" s="1"/>
      <c r="P52" s="1"/>
    </row>
    <row r="53" spans="1:70" x14ac:dyDescent="0.2">
      <c r="A53" s="1" t="s">
        <v>2</v>
      </c>
      <c r="B53" s="1">
        <v>4</v>
      </c>
      <c r="C53" s="1" t="s">
        <v>11</v>
      </c>
      <c r="D53" s="2">
        <v>267</v>
      </c>
      <c r="E53" s="2">
        <v>249.07520024045309</v>
      </c>
      <c r="F53" s="2">
        <v>273.50547497832338</v>
      </c>
      <c r="N53" s="5"/>
      <c r="O53" s="1"/>
      <c r="P53" s="1"/>
    </row>
    <row r="54" spans="1:70" x14ac:dyDescent="0.2">
      <c r="A54" s="1" t="s">
        <v>2</v>
      </c>
      <c r="B54" s="1">
        <v>5</v>
      </c>
      <c r="C54" s="1" t="s">
        <v>11</v>
      </c>
      <c r="D54" s="2">
        <v>398</v>
      </c>
      <c r="E54" s="2">
        <v>352.33924311872113</v>
      </c>
      <c r="F54" s="2">
        <v>286.05587204400513</v>
      </c>
      <c r="N54" s="5"/>
      <c r="O54" s="1"/>
      <c r="P54" s="1"/>
    </row>
    <row r="55" spans="1:70" x14ac:dyDescent="0.2">
      <c r="A55" s="1" t="s">
        <v>2</v>
      </c>
      <c r="B55" s="1">
        <v>6</v>
      </c>
      <c r="C55" s="1" t="s">
        <v>11</v>
      </c>
      <c r="D55" s="2">
        <v>520</v>
      </c>
      <c r="E55" s="2">
        <v>498.95295006534923</v>
      </c>
      <c r="F55" s="2">
        <v>351.72999101384778</v>
      </c>
      <c r="N55" s="5"/>
      <c r="O55" s="1"/>
      <c r="P55" s="1"/>
    </row>
    <row r="56" spans="1:70" x14ac:dyDescent="0.2">
      <c r="A56" s="1" t="s">
        <v>2</v>
      </c>
      <c r="B56" s="1">
        <v>7</v>
      </c>
      <c r="C56" s="1" t="s">
        <v>11</v>
      </c>
      <c r="D56" s="2">
        <v>619</v>
      </c>
      <c r="E56" s="2">
        <v>590.983283659981</v>
      </c>
      <c r="F56" s="2">
        <v>359.57525371524309</v>
      </c>
      <c r="N56" s="5"/>
      <c r="O56" s="1"/>
      <c r="P56" s="1"/>
    </row>
    <row r="57" spans="1:70" x14ac:dyDescent="0.2">
      <c r="A57" s="1" t="s">
        <v>2</v>
      </c>
      <c r="B57" s="1">
        <v>8</v>
      </c>
      <c r="C57" s="1" t="s">
        <v>11</v>
      </c>
      <c r="D57" s="2">
        <v>401</v>
      </c>
      <c r="E57" s="2">
        <v>471.66171658522097</v>
      </c>
      <c r="F57" s="2">
        <v>358.12783992187531</v>
      </c>
      <c r="N57" s="5"/>
      <c r="O57" s="1"/>
      <c r="P57" s="1"/>
    </row>
    <row r="58" spans="1:70" x14ac:dyDescent="0.2">
      <c r="A58" s="1" t="s">
        <v>2</v>
      </c>
      <c r="B58" s="1">
        <v>9</v>
      </c>
      <c r="C58" s="1" t="s">
        <v>11</v>
      </c>
      <c r="D58" s="2">
        <v>307</v>
      </c>
      <c r="E58" s="2">
        <v>409.98430627648014</v>
      </c>
      <c r="F58" s="2">
        <v>579.92277662019069</v>
      </c>
      <c r="N58" s="5"/>
      <c r="O58" s="1"/>
      <c r="P58" s="1"/>
    </row>
    <row r="59" spans="1:70" x14ac:dyDescent="0.2">
      <c r="A59" s="1" t="s">
        <v>2</v>
      </c>
      <c r="B59" s="1">
        <v>10</v>
      </c>
      <c r="C59" s="1" t="s">
        <v>11</v>
      </c>
      <c r="D59" s="2">
        <v>445</v>
      </c>
      <c r="E59" s="2">
        <v>522.88570396266232</v>
      </c>
      <c r="F59" s="2">
        <v>637.88224937002713</v>
      </c>
      <c r="N59" s="5"/>
      <c r="O59" s="1"/>
      <c r="P59" s="1"/>
    </row>
    <row r="60" spans="1:70" x14ac:dyDescent="0.2">
      <c r="A60" s="1" t="s">
        <v>2</v>
      </c>
      <c r="B60" s="1">
        <v>11</v>
      </c>
      <c r="C60" s="1" t="s">
        <v>11</v>
      </c>
      <c r="D60" s="2">
        <v>419</v>
      </c>
      <c r="E60" s="2">
        <v>493.20803271997806</v>
      </c>
      <c r="F60" s="2">
        <v>521.98796334689382</v>
      </c>
      <c r="N60" s="5"/>
      <c r="O60" s="1"/>
      <c r="P60" s="1"/>
      <c r="AR60"/>
      <c r="BQ60" s="17"/>
    </row>
    <row r="61" spans="1:70" x14ac:dyDescent="0.2">
      <c r="A61" s="1" t="s">
        <v>2</v>
      </c>
      <c r="B61" s="1">
        <v>12</v>
      </c>
      <c r="C61" s="1" t="s">
        <v>11</v>
      </c>
      <c r="D61" s="2">
        <v>399</v>
      </c>
      <c r="E61" s="2">
        <v>433.07949332030921</v>
      </c>
      <c r="F61" s="2">
        <v>522.73846190856102</v>
      </c>
      <c r="N61" s="5"/>
      <c r="O61" s="1"/>
      <c r="P61" s="1"/>
      <c r="AR61"/>
      <c r="BQ61" s="17"/>
    </row>
    <row r="62" spans="1:70" x14ac:dyDescent="0.2">
      <c r="A62" s="1" t="s">
        <v>2</v>
      </c>
      <c r="B62" s="1">
        <v>13</v>
      </c>
      <c r="C62" s="1" t="s">
        <v>11</v>
      </c>
      <c r="D62" s="2">
        <v>404</v>
      </c>
      <c r="E62" s="2">
        <v>499.6586835689468</v>
      </c>
      <c r="F62" s="2">
        <v>552.24189142299474</v>
      </c>
      <c r="N62" s="5"/>
      <c r="O62" s="1"/>
      <c r="P62" s="1"/>
      <c r="AR62"/>
      <c r="AS62"/>
      <c r="BQ62" s="17"/>
      <c r="BR62" s="17"/>
    </row>
    <row r="63" spans="1:70" x14ac:dyDescent="0.2">
      <c r="A63" s="1" t="s">
        <v>2</v>
      </c>
      <c r="B63" s="1">
        <v>14</v>
      </c>
      <c r="C63" s="1" t="s">
        <v>11</v>
      </c>
      <c r="D63" s="2">
        <v>503</v>
      </c>
      <c r="E63" s="2">
        <v>618.76540486846659</v>
      </c>
      <c r="F63" s="2">
        <v>613.02706162290099</v>
      </c>
      <c r="N63" s="5"/>
      <c r="O63" s="1"/>
      <c r="P63" s="1"/>
      <c r="AR63"/>
      <c r="AS63"/>
      <c r="BQ63" s="17"/>
      <c r="BR63" s="17"/>
    </row>
    <row r="64" spans="1:70" x14ac:dyDescent="0.2">
      <c r="A64" s="1" t="s">
        <v>2</v>
      </c>
      <c r="B64" s="1">
        <v>15</v>
      </c>
      <c r="C64" s="1" t="s">
        <v>11</v>
      </c>
      <c r="D64" s="2">
        <v>452</v>
      </c>
      <c r="E64" s="2">
        <v>596.74415471975692</v>
      </c>
      <c r="F64" s="2">
        <v>587.3490161566898</v>
      </c>
      <c r="N64" s="5"/>
      <c r="O64" s="1"/>
      <c r="P64" s="1"/>
      <c r="AR64"/>
      <c r="AS64"/>
      <c r="BQ64" s="17"/>
      <c r="BR64" s="17"/>
    </row>
    <row r="65" spans="1:70" x14ac:dyDescent="0.2">
      <c r="A65" s="1" t="s">
        <v>2</v>
      </c>
      <c r="B65" s="1">
        <v>16</v>
      </c>
      <c r="C65" s="1" t="s">
        <v>11</v>
      </c>
      <c r="D65" s="2">
        <v>538</v>
      </c>
      <c r="E65" s="2">
        <v>731.84897391473226</v>
      </c>
      <c r="F65" s="2">
        <v>580.16222585300966</v>
      </c>
      <c r="N65" s="5"/>
      <c r="O65" s="1"/>
      <c r="P65" s="1"/>
      <c r="AR65"/>
      <c r="AS65"/>
      <c r="BQ65" s="17"/>
      <c r="BR65" s="17"/>
    </row>
    <row r="66" spans="1:70" x14ac:dyDescent="0.2">
      <c r="A66" s="1" t="s">
        <v>2</v>
      </c>
      <c r="B66" s="1">
        <v>17</v>
      </c>
      <c r="C66" s="1" t="s">
        <v>11</v>
      </c>
      <c r="D66" s="2">
        <v>601</v>
      </c>
      <c r="E66" s="2">
        <v>924.37703611055122</v>
      </c>
      <c r="F66" s="2">
        <v>623.23865739658061</v>
      </c>
      <c r="N66" s="5"/>
      <c r="O66" s="1"/>
      <c r="P66" s="1"/>
      <c r="AR66"/>
      <c r="AS66"/>
      <c r="BQ66" s="17"/>
      <c r="BR66" s="17"/>
    </row>
    <row r="67" spans="1:70" x14ac:dyDescent="0.2">
      <c r="A67" s="1" t="s">
        <v>2</v>
      </c>
      <c r="B67" s="1">
        <v>18</v>
      </c>
      <c r="C67" s="1" t="s">
        <v>11</v>
      </c>
      <c r="D67" s="2">
        <v>973</v>
      </c>
      <c r="E67" s="2">
        <v>1330.2708772590893</v>
      </c>
      <c r="F67" s="2">
        <v>815.15125765803907</v>
      </c>
      <c r="N67" s="5"/>
      <c r="O67" s="1"/>
      <c r="P67" s="1"/>
      <c r="AR67"/>
      <c r="AS67"/>
      <c r="BQ67" s="17"/>
      <c r="BR67" s="17"/>
    </row>
    <row r="68" spans="1:70" x14ac:dyDescent="0.2">
      <c r="A68" s="1" t="s">
        <v>2</v>
      </c>
      <c r="B68" s="1">
        <v>19</v>
      </c>
      <c r="C68" s="1" t="s">
        <v>11</v>
      </c>
      <c r="D68" s="2">
        <v>684</v>
      </c>
      <c r="E68" s="2">
        <v>777.46327583549623</v>
      </c>
      <c r="F68" s="2">
        <v>535.96088576642092</v>
      </c>
      <c r="N68" s="5"/>
      <c r="O68" s="1"/>
      <c r="P68" s="1"/>
      <c r="AR68"/>
      <c r="AS68"/>
      <c r="BQ68" s="17"/>
      <c r="BR68" s="17"/>
    </row>
    <row r="69" spans="1:70" x14ac:dyDescent="0.2">
      <c r="A69" s="1" t="s">
        <v>2</v>
      </c>
      <c r="B69" s="1">
        <v>20</v>
      </c>
      <c r="C69" s="1" t="s">
        <v>11</v>
      </c>
      <c r="D69" s="2">
        <v>242</v>
      </c>
      <c r="E69" s="2">
        <v>365.26966553232796</v>
      </c>
      <c r="F69" s="2">
        <v>331.98854477580267</v>
      </c>
      <c r="N69" s="5"/>
      <c r="O69" s="1"/>
      <c r="P69" s="1"/>
      <c r="AR69"/>
      <c r="AS69"/>
      <c r="BQ69" s="17"/>
      <c r="BR69" s="17"/>
    </row>
    <row r="70" spans="1:70" x14ac:dyDescent="0.2">
      <c r="A70" s="1" t="s">
        <v>2</v>
      </c>
      <c r="B70" s="1">
        <v>21</v>
      </c>
      <c r="C70" s="1" t="s">
        <v>11</v>
      </c>
      <c r="D70" s="2">
        <v>228</v>
      </c>
      <c r="E70" s="2">
        <v>309.07668074746346</v>
      </c>
      <c r="F70" s="2">
        <v>276.92467801366058</v>
      </c>
      <c r="N70" s="5"/>
      <c r="O70" s="1"/>
      <c r="P70" s="1"/>
      <c r="AR70"/>
      <c r="AS70"/>
      <c r="BQ70" s="17"/>
      <c r="BR70" s="17"/>
    </row>
    <row r="71" spans="1:70" x14ac:dyDescent="0.2">
      <c r="A71" s="1" t="s">
        <v>2</v>
      </c>
      <c r="B71" s="1">
        <v>22</v>
      </c>
      <c r="C71" s="1" t="s">
        <v>11</v>
      </c>
      <c r="D71" s="2">
        <v>221</v>
      </c>
      <c r="E71" s="2">
        <v>248.52849291610718</v>
      </c>
      <c r="F71" s="2">
        <v>286.8408530436717</v>
      </c>
      <c r="N71" s="5"/>
      <c r="O71" s="1"/>
      <c r="P71" s="1"/>
      <c r="AR71"/>
      <c r="AS71"/>
      <c r="BQ71" s="17"/>
      <c r="BR71" s="17"/>
    </row>
    <row r="72" spans="1:70" x14ac:dyDescent="0.2">
      <c r="A72" s="1" t="s">
        <v>2</v>
      </c>
      <c r="B72" s="1">
        <v>23</v>
      </c>
      <c r="C72" s="1" t="s">
        <v>11</v>
      </c>
      <c r="D72" s="2">
        <v>203</v>
      </c>
      <c r="E72" s="2">
        <v>193.84297343571981</v>
      </c>
      <c r="F72" s="2">
        <v>261.34554134340448</v>
      </c>
      <c r="N72" s="5"/>
      <c r="O72" s="1"/>
      <c r="P72" s="1"/>
      <c r="AR72"/>
      <c r="AS72"/>
      <c r="BQ72" s="17"/>
      <c r="BR72" s="17"/>
    </row>
    <row r="73" spans="1:70" x14ac:dyDescent="0.2">
      <c r="A73" s="1" t="s">
        <v>2</v>
      </c>
      <c r="B73" s="1">
        <v>24</v>
      </c>
      <c r="C73" s="1" t="s">
        <v>11</v>
      </c>
      <c r="D73" s="2">
        <v>190</v>
      </c>
      <c r="E73" s="2">
        <v>283.91811510094425</v>
      </c>
      <c r="F73" s="2">
        <v>266.18061899742821</v>
      </c>
      <c r="N73" s="5"/>
      <c r="O73" s="1"/>
      <c r="P73" s="1"/>
      <c r="AR73"/>
      <c r="AS73"/>
      <c r="BQ73" s="17"/>
      <c r="BR73" s="17"/>
    </row>
    <row r="74" spans="1:70" ht="15.75" customHeight="1" x14ac:dyDescent="0.2">
      <c r="A74" s="1" t="s">
        <v>2</v>
      </c>
      <c r="B74" s="1">
        <v>1</v>
      </c>
      <c r="C74" s="1" t="s">
        <v>12</v>
      </c>
      <c r="D74" s="2">
        <v>311</v>
      </c>
      <c r="E74" s="2">
        <v>344.84426658471426</v>
      </c>
      <c r="F74" s="2">
        <v>318.09404551289492</v>
      </c>
      <c r="H74" s="19"/>
      <c r="N74" s="5"/>
      <c r="O74" s="1"/>
      <c r="P74" s="1"/>
      <c r="AR74"/>
      <c r="AS74"/>
      <c r="BQ74" s="17"/>
      <c r="BR74" s="17"/>
    </row>
    <row r="75" spans="1:70" ht="15.75" customHeight="1" x14ac:dyDescent="0.2">
      <c r="A75" s="1" t="s">
        <v>2</v>
      </c>
      <c r="B75" s="1">
        <v>2</v>
      </c>
      <c r="C75" s="1" t="s">
        <v>12</v>
      </c>
      <c r="D75" s="2">
        <v>257</v>
      </c>
      <c r="E75" s="2">
        <v>274.90655993270877</v>
      </c>
      <c r="F75" s="2">
        <v>276.94218702707406</v>
      </c>
      <c r="H75" s="23"/>
      <c r="N75" s="1"/>
      <c r="AR75"/>
      <c r="AS75"/>
      <c r="BQ75" s="17"/>
      <c r="BR75" s="17"/>
    </row>
    <row r="76" spans="1:70" ht="15.75" customHeight="1" x14ac:dyDescent="0.2">
      <c r="A76" s="1" t="s">
        <v>2</v>
      </c>
      <c r="B76" s="1">
        <v>3</v>
      </c>
      <c r="C76" s="1" t="s">
        <v>12</v>
      </c>
      <c r="D76" s="2">
        <v>250</v>
      </c>
      <c r="E76" s="2">
        <v>250.57679989210766</v>
      </c>
      <c r="F76" s="2">
        <v>304.89657366599766</v>
      </c>
      <c r="H76" s="23"/>
      <c r="N76" s="1"/>
      <c r="AR76"/>
      <c r="BQ76" s="17"/>
    </row>
    <row r="77" spans="1:70" ht="15.75" customHeight="1" x14ac:dyDescent="0.2">
      <c r="A77" s="1" t="s">
        <v>2</v>
      </c>
      <c r="B77" s="1">
        <v>4</v>
      </c>
      <c r="C77" s="1" t="s">
        <v>12</v>
      </c>
      <c r="D77" s="2">
        <v>241</v>
      </c>
      <c r="E77" s="2">
        <v>241.45727996253967</v>
      </c>
      <c r="F77" s="2">
        <v>270.80635230261606</v>
      </c>
      <c r="H77" s="19"/>
      <c r="N77" s="1"/>
      <c r="AR77"/>
      <c r="BQ77" s="17"/>
    </row>
    <row r="78" spans="1:70" ht="15.75" customHeight="1" x14ac:dyDescent="0.2">
      <c r="A78" s="1" t="s">
        <v>2</v>
      </c>
      <c r="B78" s="1">
        <v>5</v>
      </c>
      <c r="C78" s="1" t="s">
        <v>12</v>
      </c>
      <c r="D78" s="2">
        <v>271</v>
      </c>
      <c r="E78" s="2">
        <v>273.38176004791262</v>
      </c>
      <c r="F78" s="2">
        <v>253.09596293378522</v>
      </c>
      <c r="N78" s="1"/>
      <c r="AR78"/>
      <c r="BQ78" s="17"/>
    </row>
    <row r="79" spans="1:70" ht="15.75" customHeight="1" x14ac:dyDescent="0.2">
      <c r="A79" s="1" t="s">
        <v>2</v>
      </c>
      <c r="B79" s="1">
        <v>6</v>
      </c>
      <c r="C79" s="1" t="s">
        <v>12</v>
      </c>
      <c r="D79" s="2">
        <v>319</v>
      </c>
      <c r="E79" s="2">
        <v>294.81875999736786</v>
      </c>
      <c r="F79" s="2">
        <v>286.16395971676343</v>
      </c>
      <c r="N79" s="1"/>
      <c r="AR79"/>
      <c r="BQ79" s="17"/>
    </row>
    <row r="80" spans="1:70" ht="15.75" customHeight="1" x14ac:dyDescent="0.2">
      <c r="A80" s="1" t="s">
        <v>2</v>
      </c>
      <c r="B80" s="1">
        <v>7</v>
      </c>
      <c r="C80" s="1" t="s">
        <v>12</v>
      </c>
      <c r="D80" s="2">
        <v>269</v>
      </c>
      <c r="E80" s="2">
        <v>270.0269600153764</v>
      </c>
      <c r="F80" s="2">
        <v>345.63329093062589</v>
      </c>
      <c r="N80" s="1"/>
      <c r="AR80"/>
      <c r="BQ80" s="17"/>
    </row>
    <row r="81" spans="1:69" ht="15.75" customHeight="1" x14ac:dyDescent="0.2">
      <c r="A81" s="1" t="s">
        <v>2</v>
      </c>
      <c r="B81" s="1">
        <v>8</v>
      </c>
      <c r="C81" s="1" t="s">
        <v>12</v>
      </c>
      <c r="D81" s="2">
        <v>603</v>
      </c>
      <c r="E81" s="2">
        <v>910.7833812875499</v>
      </c>
      <c r="F81" s="2">
        <v>415.20707304433421</v>
      </c>
      <c r="N81" s="1"/>
      <c r="AR81"/>
      <c r="BQ81" s="17"/>
    </row>
    <row r="82" spans="1:69" ht="15.75" customHeight="1" x14ac:dyDescent="0.2">
      <c r="A82" s="1" t="s">
        <v>2</v>
      </c>
      <c r="B82" s="1">
        <v>9</v>
      </c>
      <c r="C82" s="1" t="s">
        <v>12</v>
      </c>
      <c r="D82" s="2">
        <v>918</v>
      </c>
      <c r="E82" s="2">
        <v>1191.2731338297165</v>
      </c>
      <c r="F82" s="2">
        <v>671.82104564903625</v>
      </c>
      <c r="N82" s="1"/>
      <c r="AR82"/>
      <c r="BQ82" s="17"/>
    </row>
    <row r="83" spans="1:69" ht="15.75" customHeight="1" x14ac:dyDescent="0.2">
      <c r="A83" s="1" t="s">
        <v>2</v>
      </c>
      <c r="B83" s="1">
        <v>10</v>
      </c>
      <c r="C83" s="1" t="s">
        <v>12</v>
      </c>
      <c r="D83" s="2">
        <v>593</v>
      </c>
      <c r="E83" s="2">
        <v>747.92678056848695</v>
      </c>
      <c r="F83" s="2">
        <v>476.09302202650838</v>
      </c>
      <c r="N83" s="1"/>
      <c r="AR83"/>
      <c r="BQ83" s="17"/>
    </row>
    <row r="84" spans="1:69" ht="15.75" customHeight="1" x14ac:dyDescent="0.2">
      <c r="A84" s="1" t="s">
        <v>2</v>
      </c>
      <c r="B84" s="1">
        <v>11</v>
      </c>
      <c r="C84" s="1" t="s">
        <v>12</v>
      </c>
      <c r="D84" s="2">
        <v>492</v>
      </c>
      <c r="E84" s="2">
        <v>584.15366334097496</v>
      </c>
      <c r="F84" s="2">
        <v>532.17004835883938</v>
      </c>
      <c r="N84" s="1"/>
      <c r="AR84"/>
      <c r="BQ84" s="17"/>
    </row>
    <row r="85" spans="1:69" ht="15.75" customHeight="1" x14ac:dyDescent="0.2">
      <c r="A85" s="1" t="s">
        <v>2</v>
      </c>
      <c r="B85" s="1">
        <v>12</v>
      </c>
      <c r="C85" s="1" t="s">
        <v>12</v>
      </c>
      <c r="D85" s="2">
        <v>466</v>
      </c>
      <c r="E85" s="2">
        <v>533.34443373603108</v>
      </c>
      <c r="F85" s="2">
        <v>505.02701334701055</v>
      </c>
      <c r="N85" s="1"/>
      <c r="AR85"/>
      <c r="BQ85" s="17"/>
    </row>
    <row r="86" spans="1:69" ht="15.75" customHeight="1" x14ac:dyDescent="0.2">
      <c r="A86" s="1" t="s">
        <v>2</v>
      </c>
      <c r="B86" s="1">
        <v>13</v>
      </c>
      <c r="C86" s="1" t="s">
        <v>12</v>
      </c>
      <c r="D86" s="2">
        <v>515</v>
      </c>
      <c r="E86" s="2">
        <v>593.39848507966792</v>
      </c>
      <c r="F86" s="2">
        <v>523.32885318529509</v>
      </c>
      <c r="N86" s="1"/>
      <c r="AR86"/>
      <c r="BQ86" s="17"/>
    </row>
    <row r="87" spans="1:69" ht="15.75" customHeight="1" x14ac:dyDescent="0.2">
      <c r="A87" s="1" t="s">
        <v>2</v>
      </c>
      <c r="B87" s="1">
        <v>14</v>
      </c>
      <c r="C87" s="1" t="s">
        <v>12</v>
      </c>
      <c r="D87" s="2">
        <v>476</v>
      </c>
      <c r="E87" s="2">
        <v>550.34355293403962</v>
      </c>
      <c r="F87" s="2">
        <v>508.06998545836092</v>
      </c>
      <c r="N87" s="1"/>
      <c r="AR87"/>
      <c r="BQ87" s="17"/>
    </row>
    <row r="88" spans="1:69" ht="15.75" customHeight="1" x14ac:dyDescent="0.2">
      <c r="A88" s="1" t="s">
        <v>2</v>
      </c>
      <c r="B88" s="1">
        <v>15</v>
      </c>
      <c r="C88" s="1" t="s">
        <v>12</v>
      </c>
      <c r="D88" s="2">
        <v>440</v>
      </c>
      <c r="E88" s="2">
        <v>506.14960932360856</v>
      </c>
      <c r="F88" s="2">
        <v>496.27884148675508</v>
      </c>
      <c r="N88" s="1"/>
      <c r="AR88"/>
      <c r="BQ88" s="17"/>
    </row>
    <row r="89" spans="1:69" ht="15.75" customHeight="1" x14ac:dyDescent="0.2">
      <c r="A89" s="1" t="s">
        <v>2</v>
      </c>
      <c r="B89" s="1">
        <v>16</v>
      </c>
      <c r="C89" s="1" t="s">
        <v>12</v>
      </c>
      <c r="D89" s="2">
        <v>460</v>
      </c>
      <c r="E89" s="2">
        <v>522.37522734724769</v>
      </c>
      <c r="F89" s="2">
        <v>512.31429096519446</v>
      </c>
      <c r="N89" s="1"/>
      <c r="AR89"/>
      <c r="BQ89" s="17"/>
    </row>
    <row r="90" spans="1:69" ht="15.75" customHeight="1" x14ac:dyDescent="0.2">
      <c r="A90" s="1" t="s">
        <v>2</v>
      </c>
      <c r="B90" s="1">
        <v>17</v>
      </c>
      <c r="C90" s="1" t="s">
        <v>12</v>
      </c>
      <c r="D90" s="2">
        <v>449</v>
      </c>
      <c r="E90" s="2">
        <v>493.10206771531142</v>
      </c>
      <c r="F90" s="2">
        <v>554.0394346457249</v>
      </c>
      <c r="N90" s="1"/>
      <c r="AR90"/>
      <c r="BQ90" s="17"/>
    </row>
    <row r="91" spans="1:69" ht="15.75" customHeight="1" x14ac:dyDescent="0.2">
      <c r="A91" s="1" t="s">
        <v>2</v>
      </c>
      <c r="B91" s="1">
        <v>18</v>
      </c>
      <c r="C91" s="1" t="s">
        <v>12</v>
      </c>
      <c r="D91" s="2">
        <v>339</v>
      </c>
      <c r="E91" s="2">
        <v>407.16503767332301</v>
      </c>
      <c r="F91" s="2">
        <v>378.88316142868132</v>
      </c>
      <c r="N91" s="1"/>
      <c r="AR91"/>
      <c r="BQ91" s="17"/>
    </row>
    <row r="92" spans="1:69" ht="15.75" customHeight="1" x14ac:dyDescent="0.2">
      <c r="A92" s="1" t="s">
        <v>2</v>
      </c>
      <c r="B92" s="1">
        <v>19</v>
      </c>
      <c r="C92" s="1" t="s">
        <v>12</v>
      </c>
      <c r="D92" s="2">
        <v>295</v>
      </c>
      <c r="E92" s="2">
        <v>388.90405086834801</v>
      </c>
      <c r="F92" s="2">
        <v>516.01538984950719</v>
      </c>
      <c r="N92" s="1"/>
      <c r="AR92"/>
      <c r="BQ92" s="17"/>
    </row>
    <row r="93" spans="1:69" ht="15.75" customHeight="1" x14ac:dyDescent="0.2">
      <c r="A93" s="1" t="s">
        <v>2</v>
      </c>
      <c r="B93" s="1">
        <v>20</v>
      </c>
      <c r="C93" s="1" t="s">
        <v>12</v>
      </c>
      <c r="D93" s="2">
        <v>319</v>
      </c>
      <c r="E93" s="2">
        <v>427.30598172048252</v>
      </c>
      <c r="F93" s="2">
        <v>397.3999810458368</v>
      </c>
      <c r="N93" s="1"/>
      <c r="AR93"/>
      <c r="BQ93" s="17"/>
    </row>
    <row r="94" spans="1:69" ht="15.75" customHeight="1" x14ac:dyDescent="0.2">
      <c r="A94" s="1" t="s">
        <v>2</v>
      </c>
      <c r="B94" s="1">
        <v>21</v>
      </c>
      <c r="C94" s="1" t="s">
        <v>12</v>
      </c>
      <c r="D94" s="2">
        <v>312</v>
      </c>
      <c r="E94" s="2">
        <v>414.67621877866395</v>
      </c>
      <c r="F94" s="2">
        <v>316.74610750021446</v>
      </c>
      <c r="N94" s="1"/>
      <c r="AR94"/>
      <c r="BQ94" s="17"/>
    </row>
    <row r="95" spans="1:69" ht="15.75" customHeight="1" x14ac:dyDescent="0.2">
      <c r="A95" s="1" t="s">
        <v>2</v>
      </c>
      <c r="B95" s="1">
        <v>22</v>
      </c>
      <c r="C95" s="1" t="s">
        <v>12</v>
      </c>
      <c r="D95" s="2">
        <v>315</v>
      </c>
      <c r="E95" s="2">
        <v>340.84426658471426</v>
      </c>
      <c r="F95" s="2">
        <v>333.47920792695612</v>
      </c>
      <c r="N95" s="1"/>
      <c r="AR95"/>
      <c r="BQ95" s="17"/>
    </row>
    <row r="96" spans="1:69" ht="15.75" customHeight="1" x14ac:dyDescent="0.2">
      <c r="A96" s="1" t="s">
        <v>2</v>
      </c>
      <c r="B96" s="1">
        <v>23</v>
      </c>
      <c r="C96" s="1" t="s">
        <v>12</v>
      </c>
      <c r="D96" s="2">
        <v>381</v>
      </c>
      <c r="E96" s="2">
        <v>416.83894658501941</v>
      </c>
      <c r="F96" s="2">
        <v>272.24606562409457</v>
      </c>
      <c r="N96" s="1"/>
      <c r="AR96"/>
      <c r="BQ96" s="17"/>
    </row>
    <row r="97" spans="1:69" ht="15.75" customHeight="1" x14ac:dyDescent="0.2">
      <c r="A97" s="1" t="s">
        <v>2</v>
      </c>
      <c r="B97" s="1">
        <v>24</v>
      </c>
      <c r="C97" s="1" t="s">
        <v>12</v>
      </c>
      <c r="D97" s="2">
        <v>390</v>
      </c>
      <c r="E97" s="2">
        <v>389.46047997355464</v>
      </c>
      <c r="F97" s="2">
        <v>292.38761664325227</v>
      </c>
      <c r="N97" s="1"/>
      <c r="AR97"/>
      <c r="BQ97" s="17"/>
    </row>
    <row r="98" spans="1:69" x14ac:dyDescent="0.2">
      <c r="A98" s="1" t="s">
        <v>3</v>
      </c>
      <c r="B98" s="1">
        <v>1</v>
      </c>
      <c r="C98" s="1" t="s">
        <v>11</v>
      </c>
      <c r="D98" s="2">
        <v>275</v>
      </c>
      <c r="E98" s="2">
        <v>262.89071959972381</v>
      </c>
      <c r="F98" s="2">
        <v>361.77058870624603</v>
      </c>
      <c r="N98" s="1"/>
      <c r="AR98"/>
      <c r="BQ98" s="17"/>
    </row>
    <row r="99" spans="1:69" x14ac:dyDescent="0.2">
      <c r="A99" s="1" t="s">
        <v>3</v>
      </c>
      <c r="B99" s="1">
        <v>2</v>
      </c>
      <c r="C99" s="1" t="s">
        <v>11</v>
      </c>
      <c r="D99" s="2">
        <v>256</v>
      </c>
      <c r="E99" s="2">
        <v>266.37519975376131</v>
      </c>
      <c r="F99" s="2">
        <v>360.82375579110419</v>
      </c>
      <c r="N99" s="1"/>
      <c r="AR99"/>
      <c r="BQ99" s="17"/>
    </row>
    <row r="100" spans="1:69" x14ac:dyDescent="0.2">
      <c r="A100" s="1" t="s">
        <v>3</v>
      </c>
      <c r="B100" s="1">
        <v>3</v>
      </c>
      <c r="C100" s="1" t="s">
        <v>11</v>
      </c>
      <c r="D100" s="2">
        <v>230</v>
      </c>
      <c r="E100" s="2">
        <v>250.98256674067179</v>
      </c>
      <c r="F100" s="2">
        <v>287.66788777632149</v>
      </c>
      <c r="N100" s="1"/>
      <c r="AR100"/>
      <c r="BQ100" s="17"/>
    </row>
    <row r="101" spans="1:69" x14ac:dyDescent="0.2">
      <c r="A101" s="1" t="s">
        <v>3</v>
      </c>
      <c r="B101" s="1">
        <v>4</v>
      </c>
      <c r="C101" s="1" t="s">
        <v>11</v>
      </c>
      <c r="D101" s="2">
        <v>287</v>
      </c>
      <c r="E101" s="2">
        <v>273.10969306914012</v>
      </c>
      <c r="F101" s="2">
        <v>308.79414490159883</v>
      </c>
      <c r="N101" s="1"/>
      <c r="AR101"/>
      <c r="BQ101" s="17"/>
    </row>
    <row r="102" spans="1:69" x14ac:dyDescent="0.2">
      <c r="A102" s="1" t="s">
        <v>3</v>
      </c>
      <c r="B102" s="1">
        <v>5</v>
      </c>
      <c r="C102" s="1" t="s">
        <v>11</v>
      </c>
      <c r="D102" s="2">
        <v>320</v>
      </c>
      <c r="E102" s="2">
        <v>337.56519313398996</v>
      </c>
      <c r="F102" s="2">
        <v>301.86680217846566</v>
      </c>
      <c r="N102" s="1"/>
      <c r="AR102"/>
      <c r="BQ102" s="17"/>
    </row>
    <row r="103" spans="1:69" x14ac:dyDescent="0.2">
      <c r="A103" s="1" t="s">
        <v>3</v>
      </c>
      <c r="B103" s="1">
        <v>6</v>
      </c>
      <c r="C103" s="1" t="s">
        <v>11</v>
      </c>
      <c r="D103" s="2">
        <v>490</v>
      </c>
      <c r="E103" s="2">
        <v>459.29065491491235</v>
      </c>
      <c r="F103" s="2">
        <v>318.37337833667834</v>
      </c>
      <c r="N103" s="1"/>
      <c r="AR103"/>
      <c r="BQ103" s="17"/>
    </row>
    <row r="104" spans="1:69" x14ac:dyDescent="0.2">
      <c r="A104" s="1" t="s">
        <v>3</v>
      </c>
      <c r="B104" s="1">
        <v>7</v>
      </c>
      <c r="C104" s="1" t="s">
        <v>11</v>
      </c>
      <c r="D104" s="2">
        <v>608</v>
      </c>
      <c r="E104" s="2">
        <v>523.59463186126629</v>
      </c>
      <c r="F104" s="2">
        <v>295.17592164380369</v>
      </c>
      <c r="N104" s="1"/>
      <c r="AR104"/>
      <c r="BQ104" s="17"/>
    </row>
    <row r="105" spans="1:69" x14ac:dyDescent="0.2">
      <c r="A105" s="1" t="s">
        <v>3</v>
      </c>
      <c r="B105" s="1">
        <v>8</v>
      </c>
      <c r="C105" s="1" t="s">
        <v>11</v>
      </c>
      <c r="D105" s="2">
        <v>396</v>
      </c>
      <c r="E105" s="2">
        <v>483.92496019505529</v>
      </c>
      <c r="F105" s="2">
        <v>348.02791738031874</v>
      </c>
      <c r="N105" s="1"/>
      <c r="AR105"/>
      <c r="BQ105" s="17"/>
    </row>
    <row r="106" spans="1:69" x14ac:dyDescent="0.2">
      <c r="A106" s="1" t="s">
        <v>3</v>
      </c>
      <c r="B106" s="1">
        <v>9</v>
      </c>
      <c r="C106" s="1" t="s">
        <v>11</v>
      </c>
      <c r="D106" s="2">
        <v>352</v>
      </c>
      <c r="E106" s="2">
        <v>423.6362753418627</v>
      </c>
      <c r="F106" s="2">
        <v>499.64993846543734</v>
      </c>
      <c r="N106" s="1"/>
      <c r="AR106"/>
      <c r="BQ106" s="17"/>
    </row>
    <row r="107" spans="1:69" x14ac:dyDescent="0.2">
      <c r="A107" s="1" t="s">
        <v>3</v>
      </c>
      <c r="B107" s="1">
        <v>10</v>
      </c>
      <c r="C107" s="1" t="s">
        <v>11</v>
      </c>
      <c r="D107" s="2">
        <v>406</v>
      </c>
      <c r="E107" s="2">
        <v>535.79413352511108</v>
      </c>
      <c r="F107" s="2">
        <v>650.3486172475865</v>
      </c>
      <c r="N107" s="1"/>
      <c r="AR107"/>
      <c r="BQ107" s="17"/>
    </row>
    <row r="108" spans="1:69" x14ac:dyDescent="0.2">
      <c r="A108" s="1" t="s">
        <v>3</v>
      </c>
      <c r="B108" s="1">
        <v>11</v>
      </c>
      <c r="C108" s="1" t="s">
        <v>11</v>
      </c>
      <c r="D108" s="2">
        <v>461</v>
      </c>
      <c r="E108" s="2">
        <v>524.76466069555738</v>
      </c>
      <c r="F108" s="2">
        <v>556.65496147208967</v>
      </c>
      <c r="N108" s="1"/>
      <c r="AR108"/>
      <c r="BQ108" s="17"/>
    </row>
    <row r="109" spans="1:69" x14ac:dyDescent="0.2">
      <c r="A109" s="1" t="s">
        <v>3</v>
      </c>
      <c r="B109" s="1">
        <v>12</v>
      </c>
      <c r="C109" s="1" t="s">
        <v>11</v>
      </c>
      <c r="D109" s="2">
        <v>475</v>
      </c>
      <c r="E109" s="2">
        <v>553.05244778288625</v>
      </c>
      <c r="F109" s="2">
        <v>558.42336063206983</v>
      </c>
      <c r="N109" s="1"/>
      <c r="AR109"/>
      <c r="BQ109" s="17"/>
    </row>
    <row r="110" spans="1:69" x14ac:dyDescent="0.2">
      <c r="A110" s="1" t="s">
        <v>3</v>
      </c>
      <c r="B110" s="1">
        <v>13</v>
      </c>
      <c r="C110" s="1" t="s">
        <v>11</v>
      </c>
      <c r="D110" s="2">
        <v>454</v>
      </c>
      <c r="E110" s="2">
        <v>522.5534734205612</v>
      </c>
      <c r="F110" s="2">
        <v>570.81923667564013</v>
      </c>
      <c r="N110" s="1"/>
      <c r="AR110"/>
      <c r="BQ110" s="17"/>
    </row>
    <row r="111" spans="1:69" x14ac:dyDescent="0.2">
      <c r="A111" s="1" t="s">
        <v>3</v>
      </c>
      <c r="B111" s="1">
        <v>14</v>
      </c>
      <c r="C111" s="1" t="s">
        <v>11</v>
      </c>
      <c r="D111" s="2">
        <v>470</v>
      </c>
      <c r="E111" s="2">
        <v>526.8198672076702</v>
      </c>
      <c r="F111" s="2">
        <v>529.40570527828538</v>
      </c>
      <c r="AR111"/>
      <c r="BQ111" s="17"/>
    </row>
    <row r="112" spans="1:69" x14ac:dyDescent="0.2">
      <c r="A112" s="1" t="s">
        <v>3</v>
      </c>
      <c r="B112" s="1">
        <v>15</v>
      </c>
      <c r="C112" s="1" t="s">
        <v>11</v>
      </c>
      <c r="D112" s="2">
        <v>506</v>
      </c>
      <c r="E112" s="2">
        <v>590.09082078444987</v>
      </c>
      <c r="F112" s="2">
        <v>625.65779055142559</v>
      </c>
      <c r="AR112"/>
      <c r="BQ112" s="17"/>
    </row>
    <row r="113" spans="1:69" x14ac:dyDescent="0.2">
      <c r="A113" s="1" t="s">
        <v>3</v>
      </c>
      <c r="B113" s="1">
        <v>16</v>
      </c>
      <c r="C113" s="1" t="s">
        <v>11</v>
      </c>
      <c r="D113" s="2">
        <v>526</v>
      </c>
      <c r="E113" s="2">
        <v>664.56420403757136</v>
      </c>
      <c r="F113" s="2">
        <v>609.19978398316732</v>
      </c>
      <c r="AR113"/>
      <c r="BQ113" s="17"/>
    </row>
    <row r="114" spans="1:69" x14ac:dyDescent="0.2">
      <c r="A114" s="1" t="s">
        <v>3</v>
      </c>
      <c r="B114" s="1">
        <v>17</v>
      </c>
      <c r="C114" s="1" t="s">
        <v>11</v>
      </c>
      <c r="D114" s="2">
        <v>553</v>
      </c>
      <c r="E114" s="2">
        <v>748.91508279214486</v>
      </c>
      <c r="F114" s="2">
        <v>659.51479472900542</v>
      </c>
      <c r="AR114"/>
      <c r="BQ114" s="17"/>
    </row>
    <row r="115" spans="1:69" x14ac:dyDescent="0.2">
      <c r="A115" s="1" t="s">
        <v>3</v>
      </c>
      <c r="B115" s="1">
        <v>18</v>
      </c>
      <c r="C115" s="1" t="s">
        <v>11</v>
      </c>
      <c r="D115" s="2">
        <v>748</v>
      </c>
      <c r="E115" s="2">
        <v>1033.0955761329672</v>
      </c>
      <c r="F115" s="2">
        <v>744.5801719951894</v>
      </c>
      <c r="AR115"/>
      <c r="BQ115" s="17"/>
    </row>
    <row r="116" spans="1:69" x14ac:dyDescent="0.2">
      <c r="A116" s="1" t="s">
        <v>3</v>
      </c>
      <c r="B116" s="1">
        <v>19</v>
      </c>
      <c r="C116" s="1" t="s">
        <v>11</v>
      </c>
      <c r="D116" s="2">
        <v>820</v>
      </c>
      <c r="E116" s="2">
        <v>1034.9177036697174</v>
      </c>
      <c r="F116" s="2">
        <v>739.22869853428051</v>
      </c>
      <c r="AR116"/>
      <c r="BQ116" s="17"/>
    </row>
    <row r="117" spans="1:69" x14ac:dyDescent="0.2">
      <c r="A117" s="1" t="s">
        <v>3</v>
      </c>
      <c r="B117" s="1">
        <v>20</v>
      </c>
      <c r="C117" s="1" t="s">
        <v>11</v>
      </c>
      <c r="D117" s="2">
        <v>719</v>
      </c>
      <c r="E117" s="2">
        <v>864.32867630160581</v>
      </c>
      <c r="F117" s="2">
        <v>549.41796641955852</v>
      </c>
      <c r="AR117"/>
      <c r="BQ117" s="17"/>
    </row>
    <row r="118" spans="1:69" x14ac:dyDescent="0.2">
      <c r="A118" s="1" t="s">
        <v>3</v>
      </c>
      <c r="B118" s="1">
        <v>21</v>
      </c>
      <c r="C118" s="1" t="s">
        <v>11</v>
      </c>
      <c r="D118" s="2">
        <v>305</v>
      </c>
      <c r="E118" s="2">
        <v>319.2370727448033</v>
      </c>
      <c r="F118" s="2">
        <v>340.95338531030455</v>
      </c>
      <c r="AR118"/>
      <c r="BQ118" s="17"/>
    </row>
    <row r="119" spans="1:69" x14ac:dyDescent="0.2">
      <c r="A119" s="1" t="s">
        <v>3</v>
      </c>
      <c r="B119" s="1">
        <v>22</v>
      </c>
      <c r="C119" s="1" t="s">
        <v>11</v>
      </c>
      <c r="D119" s="2">
        <v>262</v>
      </c>
      <c r="E119" s="2">
        <v>245.87796355517705</v>
      </c>
      <c r="F119" s="2">
        <v>308.81940161364855</v>
      </c>
      <c r="AR119"/>
      <c r="BQ119" s="17"/>
    </row>
    <row r="120" spans="1:69" x14ac:dyDescent="0.2">
      <c r="A120" s="1" t="s">
        <v>3</v>
      </c>
      <c r="B120" s="1">
        <v>23</v>
      </c>
      <c r="C120" s="1" t="s">
        <v>11</v>
      </c>
      <c r="D120" s="2">
        <v>257</v>
      </c>
      <c r="E120" s="2">
        <v>238.73994000498453</v>
      </c>
      <c r="F120" s="2">
        <v>294.06061625390441</v>
      </c>
      <c r="AR120"/>
      <c r="BQ120" s="17"/>
    </row>
    <row r="121" spans="1:69" x14ac:dyDescent="0.2">
      <c r="A121" s="1" t="s">
        <v>3</v>
      </c>
      <c r="B121" s="1">
        <v>24</v>
      </c>
      <c r="C121" s="1" t="s">
        <v>11</v>
      </c>
      <c r="D121" s="2">
        <v>192</v>
      </c>
      <c r="E121" s="2">
        <v>178.75239992014568</v>
      </c>
      <c r="F121" s="2">
        <v>271.24657790605778</v>
      </c>
      <c r="AR121"/>
      <c r="BQ121" s="17"/>
    </row>
    <row r="122" spans="1:69" ht="15.75" customHeight="1" x14ac:dyDescent="0.2">
      <c r="A122" s="1" t="s">
        <v>3</v>
      </c>
      <c r="B122" s="1">
        <v>1</v>
      </c>
      <c r="C122" s="1" t="s">
        <v>12</v>
      </c>
      <c r="D122" s="2">
        <v>369</v>
      </c>
      <c r="E122" s="2">
        <v>366.59594653701782</v>
      </c>
      <c r="F122" s="2">
        <v>378.47998442323978</v>
      </c>
      <c r="AR122"/>
      <c r="BQ122" s="17"/>
    </row>
    <row r="123" spans="1:69" ht="15.75" customHeight="1" x14ac:dyDescent="0.2">
      <c r="A123" s="1" t="s">
        <v>3</v>
      </c>
      <c r="B123" s="1">
        <v>2</v>
      </c>
      <c r="C123" s="1" t="s">
        <v>12</v>
      </c>
      <c r="D123" s="2">
        <v>326</v>
      </c>
      <c r="E123" s="2">
        <v>321.26677317714689</v>
      </c>
      <c r="F123" s="2">
        <v>317.60329606829555</v>
      </c>
      <c r="AR123"/>
      <c r="BQ123" s="17"/>
    </row>
    <row r="124" spans="1:69" ht="15.75" customHeight="1" x14ac:dyDescent="0.2">
      <c r="A124" s="1" t="s">
        <v>3</v>
      </c>
      <c r="B124" s="1">
        <v>3</v>
      </c>
      <c r="C124" s="1" t="s">
        <v>12</v>
      </c>
      <c r="D124" s="2">
        <v>253</v>
      </c>
      <c r="E124" s="2">
        <v>273.49717297744752</v>
      </c>
      <c r="F124" s="2">
        <v>273.12610332066942</v>
      </c>
      <c r="AR124"/>
      <c r="BQ124" s="17"/>
    </row>
    <row r="125" spans="1:69" ht="15.75" customHeight="1" x14ac:dyDescent="0.2">
      <c r="A125" s="1" t="s">
        <v>3</v>
      </c>
      <c r="B125" s="1">
        <v>4</v>
      </c>
      <c r="C125" s="1" t="s">
        <v>12</v>
      </c>
      <c r="D125" s="2">
        <v>256</v>
      </c>
      <c r="E125" s="2">
        <v>248.35829333909354</v>
      </c>
      <c r="F125" s="2">
        <v>310.53309657800452</v>
      </c>
      <c r="AR125"/>
      <c r="BQ125" s="17"/>
    </row>
    <row r="126" spans="1:69" ht="15.75" customHeight="1" x14ac:dyDescent="0.2">
      <c r="A126" s="1" t="s">
        <v>3</v>
      </c>
      <c r="B126" s="1">
        <v>5</v>
      </c>
      <c r="C126" s="1" t="s">
        <v>12</v>
      </c>
      <c r="D126" s="2">
        <v>237</v>
      </c>
      <c r="E126" s="2">
        <v>230.93727993917466</v>
      </c>
      <c r="F126" s="2">
        <v>281.07970447903858</v>
      </c>
      <c r="AR126"/>
      <c r="BQ126" s="17"/>
    </row>
    <row r="127" spans="1:69" ht="15.75" customHeight="1" x14ac:dyDescent="0.2">
      <c r="A127" s="1" t="s">
        <v>3</v>
      </c>
      <c r="B127" s="1">
        <v>6</v>
      </c>
      <c r="C127" s="1" t="s">
        <v>12</v>
      </c>
      <c r="D127" s="2">
        <v>277</v>
      </c>
      <c r="E127" s="2">
        <v>265.71898001050948</v>
      </c>
      <c r="F127" s="2">
        <v>307.37062813491764</v>
      </c>
      <c r="AR127"/>
      <c r="BQ127" s="17"/>
    </row>
    <row r="128" spans="1:69" ht="15.75" customHeight="1" x14ac:dyDescent="0.2">
      <c r="A128" s="1" t="s">
        <v>3</v>
      </c>
      <c r="B128" s="1">
        <v>7</v>
      </c>
      <c r="C128" s="1" t="s">
        <v>12</v>
      </c>
      <c r="D128" s="2">
        <v>236</v>
      </c>
      <c r="E128" s="2">
        <v>230.77333334287007</v>
      </c>
      <c r="F128" s="2">
        <v>310.00744414725204</v>
      </c>
      <c r="AR128"/>
      <c r="BQ128" s="17"/>
    </row>
    <row r="129" spans="1:69" ht="15.75" customHeight="1" x14ac:dyDescent="0.2">
      <c r="A129" s="1" t="s">
        <v>3</v>
      </c>
      <c r="B129" s="1">
        <v>8</v>
      </c>
      <c r="C129" s="1" t="s">
        <v>12</v>
      </c>
      <c r="D129" s="2">
        <v>662</v>
      </c>
      <c r="E129" s="2">
        <v>690.72275920631489</v>
      </c>
      <c r="F129" s="2">
        <v>418.19853399002091</v>
      </c>
      <c r="AR129"/>
      <c r="BQ129" s="17"/>
    </row>
    <row r="130" spans="1:69" ht="15.75" customHeight="1" x14ac:dyDescent="0.2">
      <c r="A130" s="1" t="s">
        <v>3</v>
      </c>
      <c r="B130" s="1">
        <v>9</v>
      </c>
      <c r="C130" s="1" t="s">
        <v>12</v>
      </c>
      <c r="D130" s="2">
        <v>768</v>
      </c>
      <c r="E130" s="2">
        <v>1094.993110479485</v>
      </c>
      <c r="F130" s="2">
        <v>676.34986132541053</v>
      </c>
      <c r="AR130"/>
      <c r="BQ130" s="17"/>
    </row>
    <row r="131" spans="1:69" ht="15.75" customHeight="1" x14ac:dyDescent="0.2">
      <c r="A131" s="1" t="s">
        <v>3</v>
      </c>
      <c r="B131" s="1">
        <v>10</v>
      </c>
      <c r="C131" s="1" t="s">
        <v>12</v>
      </c>
      <c r="D131" s="2">
        <v>560</v>
      </c>
      <c r="E131" s="2">
        <v>784.68057631768727</v>
      </c>
      <c r="F131" s="2">
        <v>555.57014214565822</v>
      </c>
      <c r="AR131"/>
      <c r="BQ131" s="17"/>
    </row>
    <row r="132" spans="1:69" ht="15.75" customHeight="1" x14ac:dyDescent="0.2">
      <c r="A132" s="1" t="s">
        <v>3</v>
      </c>
      <c r="B132" s="1">
        <v>11</v>
      </c>
      <c r="C132" s="1" t="s">
        <v>12</v>
      </c>
      <c r="D132" s="2">
        <v>500</v>
      </c>
      <c r="E132" s="2">
        <v>654.10621758480693</v>
      </c>
      <c r="F132" s="2">
        <v>483.17725055352167</v>
      </c>
      <c r="AR132"/>
      <c r="BQ132" s="17"/>
    </row>
    <row r="133" spans="1:69" ht="15.75" customHeight="1" x14ac:dyDescent="0.2">
      <c r="A133" s="1" t="s">
        <v>3</v>
      </c>
      <c r="B133" s="1">
        <v>12</v>
      </c>
      <c r="C133" s="1" t="s">
        <v>12</v>
      </c>
      <c r="D133" s="2">
        <v>481</v>
      </c>
      <c r="E133" s="2">
        <v>548.99836205701138</v>
      </c>
      <c r="F133" s="2">
        <v>541.48013524754629</v>
      </c>
      <c r="AR133"/>
      <c r="BQ133" s="17"/>
    </row>
    <row r="134" spans="1:69" ht="15.75" customHeight="1" x14ac:dyDescent="0.2">
      <c r="A134" s="1" t="s">
        <v>3</v>
      </c>
      <c r="B134" s="1">
        <v>13</v>
      </c>
      <c r="C134" s="1" t="s">
        <v>12</v>
      </c>
      <c r="D134" s="2">
        <v>508</v>
      </c>
      <c r="E134" s="2">
        <v>568.11239315666546</v>
      </c>
      <c r="F134" s="2">
        <v>454.26229375461759</v>
      </c>
      <c r="AR134"/>
      <c r="BQ134" s="17"/>
    </row>
    <row r="135" spans="1:69" ht="15.75" customHeight="1" x14ac:dyDescent="0.2">
      <c r="A135" s="1" t="s">
        <v>3</v>
      </c>
      <c r="B135" s="1">
        <v>14</v>
      </c>
      <c r="C135" s="1" t="s">
        <v>12</v>
      </c>
      <c r="D135" s="2">
        <v>516</v>
      </c>
      <c r="E135" s="2">
        <v>602.66771485015158</v>
      </c>
      <c r="F135" s="2">
        <v>498.09151166525345</v>
      </c>
      <c r="AR135"/>
      <c r="BQ135" s="17"/>
    </row>
    <row r="136" spans="1:69" ht="15.75" customHeight="1" x14ac:dyDescent="0.2">
      <c r="A136" s="1" t="s">
        <v>3</v>
      </c>
      <c r="B136" s="1">
        <v>15</v>
      </c>
      <c r="C136" s="1" t="s">
        <v>12</v>
      </c>
      <c r="D136" s="2">
        <v>471</v>
      </c>
      <c r="E136" s="2">
        <v>548.74739220963488</v>
      </c>
      <c r="F136" s="2">
        <v>509.57024763549254</v>
      </c>
      <c r="AR136"/>
      <c r="BQ136" s="17"/>
    </row>
    <row r="137" spans="1:69" ht="15.75" customHeight="1" x14ac:dyDescent="0.2">
      <c r="A137" s="1" t="s">
        <v>3</v>
      </c>
      <c r="B137" s="1">
        <v>16</v>
      </c>
      <c r="C137" s="1" t="s">
        <v>12</v>
      </c>
      <c r="D137" s="2">
        <v>476</v>
      </c>
      <c r="E137" s="2">
        <v>550.12539328377056</v>
      </c>
      <c r="F137" s="2">
        <v>547.01102847703737</v>
      </c>
      <c r="AR137"/>
      <c r="BQ137" s="17"/>
    </row>
    <row r="138" spans="1:69" ht="15.75" customHeight="1" x14ac:dyDescent="0.2">
      <c r="A138" s="1" t="s">
        <v>3</v>
      </c>
      <c r="B138" s="1">
        <v>17</v>
      </c>
      <c r="C138" s="1" t="s">
        <v>12</v>
      </c>
      <c r="D138" s="2">
        <v>497</v>
      </c>
      <c r="E138" s="2">
        <v>579.87034932932033</v>
      </c>
      <c r="F138" s="2">
        <v>500.96179240409202</v>
      </c>
      <c r="AR138"/>
      <c r="BQ138" s="17"/>
    </row>
    <row r="139" spans="1:69" ht="15.75" customHeight="1" x14ac:dyDescent="0.2">
      <c r="A139" s="1" t="s">
        <v>3</v>
      </c>
      <c r="B139" s="1">
        <v>18</v>
      </c>
      <c r="C139" s="1" t="s">
        <v>12</v>
      </c>
      <c r="D139" s="2">
        <v>514</v>
      </c>
      <c r="E139" s="2">
        <v>594.26276786311109</v>
      </c>
      <c r="F139" s="2">
        <v>606.30580269692325</v>
      </c>
      <c r="AR139"/>
      <c r="BQ139" s="17"/>
    </row>
    <row r="140" spans="1:69" ht="15.75" customHeight="1" x14ac:dyDescent="0.2">
      <c r="A140" s="1" t="s">
        <v>3</v>
      </c>
      <c r="B140" s="1">
        <v>19</v>
      </c>
      <c r="C140" s="1" t="s">
        <v>12</v>
      </c>
      <c r="D140" s="2">
        <v>400</v>
      </c>
      <c r="E140" s="2">
        <v>458.69305928607884</v>
      </c>
      <c r="F140" s="2">
        <v>555.50664929035838</v>
      </c>
    </row>
    <row r="141" spans="1:69" ht="15.75" customHeight="1" x14ac:dyDescent="0.2">
      <c r="A141" s="1" t="s">
        <v>3</v>
      </c>
      <c r="B141" s="1">
        <v>20</v>
      </c>
      <c r="C141" s="1" t="s">
        <v>12</v>
      </c>
      <c r="D141" s="2">
        <v>404</v>
      </c>
      <c r="E141" s="2">
        <v>499.97785025094913</v>
      </c>
      <c r="F141" s="2">
        <v>457.83256018990573</v>
      </c>
    </row>
    <row r="142" spans="1:69" ht="15.75" customHeight="1" x14ac:dyDescent="0.2">
      <c r="A142" s="1" t="s">
        <v>3</v>
      </c>
      <c r="B142" s="1">
        <v>21</v>
      </c>
      <c r="C142" s="1" t="s">
        <v>12</v>
      </c>
      <c r="D142" s="2">
        <v>374</v>
      </c>
      <c r="E142" s="2">
        <v>458.25979822812923</v>
      </c>
      <c r="F142" s="2">
        <v>415.39061624872124</v>
      </c>
    </row>
    <row r="143" spans="1:69" ht="15.75" customHeight="1" x14ac:dyDescent="0.2">
      <c r="A143" s="1" t="s">
        <v>3</v>
      </c>
      <c r="B143" s="1">
        <v>22</v>
      </c>
      <c r="C143" s="1" t="s">
        <v>12</v>
      </c>
      <c r="D143" s="2">
        <v>382</v>
      </c>
      <c r="E143" s="2">
        <v>389.10703992271425</v>
      </c>
      <c r="F143" s="2">
        <v>310.63314560553664</v>
      </c>
    </row>
    <row r="144" spans="1:69" ht="15.75" customHeight="1" x14ac:dyDescent="0.2">
      <c r="A144" s="1" t="s">
        <v>3</v>
      </c>
      <c r="B144" s="1">
        <v>23</v>
      </c>
      <c r="C144" s="1" t="s">
        <v>12</v>
      </c>
      <c r="D144" s="2">
        <v>425</v>
      </c>
      <c r="E144" s="2">
        <v>429.53760005950926</v>
      </c>
      <c r="F144" s="2">
        <v>343.48927057343053</v>
      </c>
    </row>
    <row r="145" spans="1:6" ht="15.75" customHeight="1" x14ac:dyDescent="0.2">
      <c r="A145" s="1" t="s">
        <v>3</v>
      </c>
      <c r="B145" s="1">
        <v>24</v>
      </c>
      <c r="C145" s="1" t="s">
        <v>12</v>
      </c>
      <c r="D145" s="2">
        <v>421</v>
      </c>
      <c r="E145" s="2">
        <v>395.7200000090599</v>
      </c>
      <c r="F145" s="2">
        <v>317.64936552801453</v>
      </c>
    </row>
    <row r="146" spans="1:6" x14ac:dyDescent="0.2">
      <c r="A146" s="1" t="s">
        <v>4</v>
      </c>
      <c r="B146" s="1">
        <v>1</v>
      </c>
      <c r="C146" s="1" t="s">
        <v>11</v>
      </c>
      <c r="D146" s="2">
        <v>213</v>
      </c>
      <c r="E146" s="2">
        <v>198.05748683230081</v>
      </c>
      <c r="F146" s="2">
        <v>373.586112538446</v>
      </c>
    </row>
    <row r="147" spans="1:6" x14ac:dyDescent="0.2">
      <c r="A147" s="1" t="s">
        <v>4</v>
      </c>
      <c r="B147" s="1">
        <v>2</v>
      </c>
      <c r="C147" s="1" t="s">
        <v>11</v>
      </c>
      <c r="D147" s="2">
        <v>239</v>
      </c>
      <c r="E147" s="2">
        <v>227.577839761734</v>
      </c>
      <c r="F147" s="2">
        <v>344.73558704576618</v>
      </c>
    </row>
    <row r="148" spans="1:6" x14ac:dyDescent="0.2">
      <c r="A148" s="1" t="s">
        <v>4</v>
      </c>
      <c r="B148" s="1">
        <v>3</v>
      </c>
      <c r="C148" s="1" t="s">
        <v>11</v>
      </c>
      <c r="D148" s="2">
        <v>189</v>
      </c>
      <c r="E148" s="2">
        <v>219.69047927379609</v>
      </c>
      <c r="F148" s="2">
        <v>280.28242973289355</v>
      </c>
    </row>
    <row r="149" spans="1:6" x14ac:dyDescent="0.2">
      <c r="A149" s="1" t="s">
        <v>4</v>
      </c>
      <c r="B149" s="1">
        <v>4</v>
      </c>
      <c r="C149" s="1" t="s">
        <v>11</v>
      </c>
      <c r="D149" s="2">
        <v>283</v>
      </c>
      <c r="E149" s="2">
        <v>295.56959976196288</v>
      </c>
      <c r="F149" s="2">
        <v>289.24717025499046</v>
      </c>
    </row>
    <row r="150" spans="1:6" x14ac:dyDescent="0.2">
      <c r="A150" s="1" t="s">
        <v>4</v>
      </c>
      <c r="B150" s="1">
        <v>5</v>
      </c>
      <c r="C150" s="1" t="s">
        <v>11</v>
      </c>
      <c r="D150" s="2">
        <v>291</v>
      </c>
      <c r="E150" s="2">
        <v>282.40479976654052</v>
      </c>
      <c r="F150" s="2">
        <v>269.21357467500485</v>
      </c>
    </row>
    <row r="151" spans="1:6" x14ac:dyDescent="0.2">
      <c r="A151" s="1" t="s">
        <v>4</v>
      </c>
      <c r="B151" s="1">
        <v>6</v>
      </c>
      <c r="C151" s="1" t="s">
        <v>11</v>
      </c>
      <c r="D151" s="2">
        <v>419</v>
      </c>
      <c r="E151" s="2">
        <v>407.55179415353138</v>
      </c>
      <c r="F151" s="2">
        <v>327.95198985614451</v>
      </c>
    </row>
    <row r="152" spans="1:6" x14ac:dyDescent="0.2">
      <c r="A152" s="1" t="s">
        <v>4</v>
      </c>
      <c r="B152" s="1">
        <v>7</v>
      </c>
      <c r="C152" s="1" t="s">
        <v>11</v>
      </c>
      <c r="D152" s="2">
        <v>522</v>
      </c>
      <c r="E152" s="2">
        <v>509.22847751108804</v>
      </c>
      <c r="F152" s="2">
        <v>322.07415137799643</v>
      </c>
    </row>
    <row r="153" spans="1:6" x14ac:dyDescent="0.2">
      <c r="A153" s="1" t="s">
        <v>4</v>
      </c>
      <c r="B153" s="1">
        <v>8</v>
      </c>
      <c r="C153" s="1" t="s">
        <v>11</v>
      </c>
      <c r="D153" s="2">
        <v>307</v>
      </c>
      <c r="E153" s="2">
        <v>377.96220602574272</v>
      </c>
      <c r="F153" s="2">
        <v>323.91877574530594</v>
      </c>
    </row>
    <row r="154" spans="1:6" x14ac:dyDescent="0.2">
      <c r="A154" s="1" t="s">
        <v>4</v>
      </c>
      <c r="B154" s="1">
        <v>9</v>
      </c>
      <c r="C154" s="1" t="s">
        <v>11</v>
      </c>
      <c r="D154" s="2">
        <v>322</v>
      </c>
      <c r="E154" s="2">
        <v>442.01535232808408</v>
      </c>
      <c r="F154" s="2">
        <v>431.90216499922377</v>
      </c>
    </row>
    <row r="155" spans="1:6" x14ac:dyDescent="0.2">
      <c r="A155" s="1" t="s">
        <v>4</v>
      </c>
      <c r="B155" s="1">
        <v>10</v>
      </c>
      <c r="C155" s="1" t="s">
        <v>11</v>
      </c>
      <c r="D155" s="2">
        <v>473</v>
      </c>
      <c r="E155" s="2">
        <v>521.5150728783799</v>
      </c>
      <c r="F155" s="2">
        <v>613.953151707806</v>
      </c>
    </row>
    <row r="156" spans="1:6" x14ac:dyDescent="0.2">
      <c r="A156" s="1" t="s">
        <v>4</v>
      </c>
      <c r="B156" s="1">
        <v>11</v>
      </c>
      <c r="C156" s="1" t="s">
        <v>11</v>
      </c>
      <c r="D156" s="2">
        <v>422</v>
      </c>
      <c r="E156" s="2">
        <v>508.63789594463196</v>
      </c>
      <c r="F156" s="2">
        <v>561.75299753032743</v>
      </c>
    </row>
    <row r="157" spans="1:6" x14ac:dyDescent="0.2">
      <c r="A157" s="1" t="s">
        <v>4</v>
      </c>
      <c r="B157" s="1">
        <v>12</v>
      </c>
      <c r="C157" s="1" t="s">
        <v>11</v>
      </c>
      <c r="D157" s="2">
        <v>443</v>
      </c>
      <c r="E157" s="2">
        <v>485.54165047883913</v>
      </c>
      <c r="F157" s="2">
        <v>505.32078966838259</v>
      </c>
    </row>
    <row r="158" spans="1:6" x14ac:dyDescent="0.2">
      <c r="A158" s="1" t="s">
        <v>4</v>
      </c>
      <c r="B158" s="1">
        <v>13</v>
      </c>
      <c r="C158" s="1" t="s">
        <v>11</v>
      </c>
      <c r="D158" s="2">
        <v>464</v>
      </c>
      <c r="E158" s="2">
        <v>664.03498106925099</v>
      </c>
      <c r="F158" s="2">
        <v>580.19386778565456</v>
      </c>
    </row>
    <row r="159" spans="1:6" x14ac:dyDescent="0.2">
      <c r="A159" s="1" t="s">
        <v>4</v>
      </c>
      <c r="B159" s="1">
        <v>14</v>
      </c>
      <c r="C159" s="1" t="s">
        <v>11</v>
      </c>
      <c r="D159" s="2">
        <v>519</v>
      </c>
      <c r="E159" s="2">
        <v>633.53619447330129</v>
      </c>
      <c r="F159" s="2">
        <v>527.03791849287234</v>
      </c>
    </row>
    <row r="160" spans="1:6" x14ac:dyDescent="0.2">
      <c r="A160" s="1" t="s">
        <v>4</v>
      </c>
      <c r="B160" s="1">
        <v>15</v>
      </c>
      <c r="C160" s="1" t="s">
        <v>11</v>
      </c>
      <c r="D160" s="2">
        <v>488</v>
      </c>
      <c r="E160" s="2">
        <v>649.69344584598707</v>
      </c>
      <c r="F160" s="2">
        <v>568.60862249380966</v>
      </c>
    </row>
    <row r="161" spans="1:6" x14ac:dyDescent="0.2">
      <c r="A161" s="1" t="s">
        <v>4</v>
      </c>
      <c r="B161" s="1">
        <v>16</v>
      </c>
      <c r="C161" s="1" t="s">
        <v>11</v>
      </c>
      <c r="D161" s="2">
        <v>551</v>
      </c>
      <c r="E161" s="2">
        <v>667.68050893839586</v>
      </c>
      <c r="F161" s="2">
        <v>650.09313889471605</v>
      </c>
    </row>
    <row r="162" spans="1:6" x14ac:dyDescent="0.2">
      <c r="A162" s="1" t="s">
        <v>4</v>
      </c>
      <c r="B162" s="1">
        <v>17</v>
      </c>
      <c r="C162" s="1" t="s">
        <v>11</v>
      </c>
      <c r="D162" s="2">
        <v>579</v>
      </c>
      <c r="E162" s="2">
        <v>669.58277990094848</v>
      </c>
      <c r="F162" s="2">
        <v>592.78826359170057</v>
      </c>
    </row>
    <row r="163" spans="1:6" x14ac:dyDescent="0.2">
      <c r="A163" s="1" t="s">
        <v>4</v>
      </c>
      <c r="B163" s="1">
        <v>18</v>
      </c>
      <c r="C163" s="1" t="s">
        <v>11</v>
      </c>
      <c r="D163" s="2">
        <v>503</v>
      </c>
      <c r="E163" s="2">
        <v>687.20474300514195</v>
      </c>
      <c r="F163" s="2">
        <v>655.13366585028086</v>
      </c>
    </row>
    <row r="164" spans="1:6" x14ac:dyDescent="0.2">
      <c r="A164" s="1" t="s">
        <v>4</v>
      </c>
      <c r="B164" s="1">
        <v>19</v>
      </c>
      <c r="C164" s="1" t="s">
        <v>11</v>
      </c>
      <c r="D164" s="2">
        <v>748</v>
      </c>
      <c r="E164" s="2">
        <v>1037.9146852261572</v>
      </c>
      <c r="F164" s="2">
        <v>752.86574711684091</v>
      </c>
    </row>
    <row r="165" spans="1:6" x14ac:dyDescent="0.2">
      <c r="A165" s="1" t="s">
        <v>4</v>
      </c>
      <c r="B165" s="1">
        <v>20</v>
      </c>
      <c r="C165" s="1" t="s">
        <v>11</v>
      </c>
      <c r="D165" s="2">
        <v>775</v>
      </c>
      <c r="E165" s="2">
        <v>972.59729070598212</v>
      </c>
      <c r="F165" s="2">
        <v>741.95509986383115</v>
      </c>
    </row>
    <row r="166" spans="1:6" x14ac:dyDescent="0.2">
      <c r="A166" s="1" t="s">
        <v>4</v>
      </c>
      <c r="B166" s="1">
        <v>21</v>
      </c>
      <c r="C166" s="1" t="s">
        <v>11</v>
      </c>
      <c r="D166" s="2">
        <v>388</v>
      </c>
      <c r="E166" s="2">
        <v>498.35290710188934</v>
      </c>
      <c r="F166" s="2">
        <v>336.77608850235981</v>
      </c>
    </row>
    <row r="167" spans="1:6" x14ac:dyDescent="0.2">
      <c r="A167" s="1" t="s">
        <v>4</v>
      </c>
      <c r="B167" s="1">
        <v>22</v>
      </c>
      <c r="C167" s="1" t="s">
        <v>11</v>
      </c>
      <c r="D167" s="2">
        <v>275</v>
      </c>
      <c r="E167" s="2">
        <v>259.87230682818097</v>
      </c>
      <c r="F167" s="2">
        <v>307.71970949389254</v>
      </c>
    </row>
    <row r="168" spans="1:6" x14ac:dyDescent="0.2">
      <c r="A168" s="1" t="s">
        <v>4</v>
      </c>
      <c r="B168" s="1">
        <v>23</v>
      </c>
      <c r="C168" s="1" t="s">
        <v>11</v>
      </c>
      <c r="D168" s="2">
        <v>196</v>
      </c>
      <c r="E168" s="2">
        <v>227.25511625136932</v>
      </c>
      <c r="F168" s="2">
        <v>294.57545344758483</v>
      </c>
    </row>
    <row r="169" spans="1:6" x14ac:dyDescent="0.2">
      <c r="A169" s="1" t="s">
        <v>4</v>
      </c>
      <c r="B169" s="1">
        <v>24</v>
      </c>
      <c r="C169" s="1" t="s">
        <v>11</v>
      </c>
      <c r="D169" s="2">
        <v>184</v>
      </c>
      <c r="E169" s="2">
        <v>241.14340451431272</v>
      </c>
      <c r="F169" s="2">
        <v>346.46699837222883</v>
      </c>
    </row>
    <row r="170" spans="1:6" x14ac:dyDescent="0.2">
      <c r="A170" s="1" t="s">
        <v>4</v>
      </c>
      <c r="B170" s="1">
        <v>1</v>
      </c>
      <c r="C170" s="1" t="s">
        <v>12</v>
      </c>
      <c r="D170" s="2">
        <v>384</v>
      </c>
      <c r="E170" s="2">
        <v>382.87115555389721</v>
      </c>
      <c r="F170" s="2">
        <v>354.22511662204909</v>
      </c>
    </row>
    <row r="171" spans="1:6" x14ac:dyDescent="0.2">
      <c r="A171" s="1" t="s">
        <v>4</v>
      </c>
      <c r="B171" s="1">
        <v>2</v>
      </c>
      <c r="C171" s="1" t="s">
        <v>12</v>
      </c>
      <c r="D171" s="2">
        <v>301</v>
      </c>
      <c r="E171" s="2">
        <v>343.34023968187967</v>
      </c>
      <c r="F171" s="2">
        <v>296.25067445361799</v>
      </c>
    </row>
    <row r="172" spans="1:6" x14ac:dyDescent="0.2">
      <c r="A172" s="1" t="s">
        <v>4</v>
      </c>
      <c r="B172" s="1">
        <v>3</v>
      </c>
      <c r="C172" s="1" t="s">
        <v>12</v>
      </c>
      <c r="D172" s="2">
        <v>248</v>
      </c>
      <c r="E172" s="2">
        <v>271.8090266772906</v>
      </c>
      <c r="F172" s="2">
        <v>301.34582157392839</v>
      </c>
    </row>
    <row r="173" spans="1:6" x14ac:dyDescent="0.2">
      <c r="A173" s="1" t="s">
        <v>4</v>
      </c>
      <c r="B173" s="1">
        <v>4</v>
      </c>
      <c r="C173" s="1" t="s">
        <v>12</v>
      </c>
      <c r="D173" s="2">
        <v>237</v>
      </c>
      <c r="E173" s="2">
        <v>258.40317333412167</v>
      </c>
      <c r="F173" s="2">
        <v>293.67135520231977</v>
      </c>
    </row>
    <row r="174" spans="1:6" x14ac:dyDescent="0.2">
      <c r="A174" s="1" t="s">
        <v>4</v>
      </c>
      <c r="B174" s="1">
        <v>5</v>
      </c>
      <c r="C174" s="1" t="s">
        <v>12</v>
      </c>
      <c r="D174" s="2">
        <v>193</v>
      </c>
      <c r="E174" s="2">
        <v>238.77422223170598</v>
      </c>
      <c r="F174" s="2">
        <v>273.40070111400405</v>
      </c>
    </row>
    <row r="175" spans="1:6" x14ac:dyDescent="0.2">
      <c r="A175" s="1" t="s">
        <v>4</v>
      </c>
      <c r="B175" s="1">
        <v>6</v>
      </c>
      <c r="C175" s="1" t="s">
        <v>12</v>
      </c>
      <c r="D175" s="2">
        <v>230</v>
      </c>
      <c r="E175" s="2">
        <v>222.49354665819803</v>
      </c>
      <c r="F175" s="2">
        <v>309.2452240807753</v>
      </c>
    </row>
    <row r="176" spans="1:6" x14ac:dyDescent="0.2">
      <c r="A176" s="1" t="s">
        <v>4</v>
      </c>
      <c r="B176" s="1">
        <v>7</v>
      </c>
      <c r="C176" s="1" t="s">
        <v>12</v>
      </c>
      <c r="D176" s="2">
        <v>211</v>
      </c>
      <c r="E176" s="2">
        <v>204.81405333391825</v>
      </c>
      <c r="F176" s="2">
        <v>267.36231355426884</v>
      </c>
    </row>
    <row r="177" spans="1:6" x14ac:dyDescent="0.2">
      <c r="A177" s="1" t="s">
        <v>4</v>
      </c>
      <c r="B177" s="1">
        <v>8</v>
      </c>
      <c r="C177" s="1" t="s">
        <v>12</v>
      </c>
      <c r="D177" s="2">
        <v>506</v>
      </c>
      <c r="E177" s="2">
        <v>672.4974774170438</v>
      </c>
      <c r="F177" s="2">
        <v>495.34959622862141</v>
      </c>
    </row>
    <row r="178" spans="1:6" x14ac:dyDescent="0.2">
      <c r="A178" s="1" t="s">
        <v>4</v>
      </c>
      <c r="B178" s="1">
        <v>9</v>
      </c>
      <c r="C178" s="1" t="s">
        <v>12</v>
      </c>
      <c r="D178" s="2">
        <v>626</v>
      </c>
      <c r="E178" s="2">
        <v>941.85299150168362</v>
      </c>
      <c r="F178" s="2">
        <v>670.32140921760856</v>
      </c>
    </row>
    <row r="179" spans="1:6" x14ac:dyDescent="0.2">
      <c r="A179" s="1" t="s">
        <v>4</v>
      </c>
      <c r="B179" s="1">
        <v>10</v>
      </c>
      <c r="C179" s="1" t="s">
        <v>12</v>
      </c>
      <c r="D179" s="2">
        <v>540</v>
      </c>
      <c r="E179" s="2">
        <v>637.94089127609425</v>
      </c>
      <c r="F179" s="2">
        <v>527.86605042242581</v>
      </c>
    </row>
    <row r="180" spans="1:6" x14ac:dyDescent="0.2">
      <c r="A180" s="1" t="s">
        <v>4</v>
      </c>
      <c r="B180" s="1">
        <v>11</v>
      </c>
      <c r="C180" s="1" t="s">
        <v>12</v>
      </c>
      <c r="D180" s="2">
        <v>465</v>
      </c>
      <c r="E180" s="2">
        <v>543.47372699419725</v>
      </c>
      <c r="F180" s="2">
        <v>469.1525769876306</v>
      </c>
    </row>
    <row r="181" spans="1:6" x14ac:dyDescent="0.2">
      <c r="A181" s="1" t="s">
        <v>4</v>
      </c>
      <c r="B181" s="1">
        <v>12</v>
      </c>
      <c r="C181" s="1" t="s">
        <v>12</v>
      </c>
      <c r="D181" s="2">
        <v>443</v>
      </c>
      <c r="E181" s="2">
        <v>525.47864914190438</v>
      </c>
      <c r="F181" s="2">
        <v>470.72250401525469</v>
      </c>
    </row>
    <row r="182" spans="1:6" x14ac:dyDescent="0.2">
      <c r="A182" s="1" t="s">
        <v>4</v>
      </c>
      <c r="B182" s="1">
        <v>13</v>
      </c>
      <c r="C182" s="1" t="s">
        <v>12</v>
      </c>
      <c r="D182" s="2">
        <v>426</v>
      </c>
      <c r="E182" s="2">
        <v>494.24190443400346</v>
      </c>
      <c r="F182" s="2">
        <v>484.5971799168916</v>
      </c>
    </row>
    <row r="183" spans="1:6" x14ac:dyDescent="0.2">
      <c r="A183" s="1" t="s">
        <v>4</v>
      </c>
      <c r="B183" s="1">
        <v>14</v>
      </c>
      <c r="C183" s="1" t="s">
        <v>12</v>
      </c>
      <c r="D183" s="2">
        <v>397</v>
      </c>
      <c r="E183" s="2">
        <v>595.53403378976361</v>
      </c>
      <c r="F183" s="2">
        <v>512.48132290961894</v>
      </c>
    </row>
    <row r="184" spans="1:6" x14ac:dyDescent="0.2">
      <c r="A184" s="1" t="s">
        <v>4</v>
      </c>
      <c r="B184" s="1">
        <v>15</v>
      </c>
      <c r="C184" s="1" t="s">
        <v>12</v>
      </c>
      <c r="D184" s="2">
        <v>449</v>
      </c>
      <c r="E184" s="2">
        <v>908.93509430860684</v>
      </c>
      <c r="F184" s="2">
        <v>568.67120589854574</v>
      </c>
    </row>
    <row r="185" spans="1:6" x14ac:dyDescent="0.2">
      <c r="A185" s="1" t="s">
        <v>4</v>
      </c>
      <c r="B185" s="1">
        <v>16</v>
      </c>
      <c r="C185" s="1" t="s">
        <v>12</v>
      </c>
      <c r="D185" s="2">
        <v>487</v>
      </c>
      <c r="E185" s="2">
        <v>526.40595994773173</v>
      </c>
      <c r="F185" s="2">
        <v>602.367933334545</v>
      </c>
    </row>
    <row r="186" spans="1:6" x14ac:dyDescent="0.2">
      <c r="A186" s="1" t="s">
        <v>4</v>
      </c>
      <c r="B186" s="1">
        <v>17</v>
      </c>
      <c r="C186" s="1" t="s">
        <v>12</v>
      </c>
      <c r="D186" s="2">
        <v>458</v>
      </c>
      <c r="E186" s="2">
        <v>537.76010258332599</v>
      </c>
      <c r="F186" s="2">
        <v>549.31053872598432</v>
      </c>
    </row>
    <row r="187" spans="1:6" x14ac:dyDescent="0.2">
      <c r="A187" s="1" t="s">
        <v>4</v>
      </c>
      <c r="B187" s="1">
        <v>18</v>
      </c>
      <c r="C187" s="1" t="s">
        <v>12</v>
      </c>
      <c r="D187" s="2">
        <v>502</v>
      </c>
      <c r="E187" s="2">
        <v>578.16111678242805</v>
      </c>
      <c r="F187" s="2">
        <v>575.95899898785626</v>
      </c>
    </row>
    <row r="188" spans="1:6" x14ac:dyDescent="0.2">
      <c r="A188" s="1" t="s">
        <v>4</v>
      </c>
      <c r="B188" s="1">
        <v>19</v>
      </c>
      <c r="C188" s="1" t="s">
        <v>12</v>
      </c>
      <c r="D188" s="2">
        <v>433</v>
      </c>
      <c r="E188" s="2">
        <v>501.19810605505563</v>
      </c>
      <c r="F188" s="2">
        <v>497.03234774695807</v>
      </c>
    </row>
    <row r="189" spans="1:6" x14ac:dyDescent="0.2">
      <c r="A189" s="1" t="s">
        <v>4</v>
      </c>
      <c r="B189" s="1">
        <v>20</v>
      </c>
      <c r="C189" s="1" t="s">
        <v>12</v>
      </c>
      <c r="D189" s="2">
        <v>254</v>
      </c>
      <c r="E189" s="2">
        <v>314.60160409447025</v>
      </c>
      <c r="F189" s="2">
        <v>600.52757014124995</v>
      </c>
    </row>
    <row r="190" spans="1:6" x14ac:dyDescent="0.2">
      <c r="A190" s="1" t="s">
        <v>4</v>
      </c>
      <c r="B190" s="1">
        <v>21</v>
      </c>
      <c r="C190" s="1" t="s">
        <v>12</v>
      </c>
      <c r="D190" s="2">
        <v>386</v>
      </c>
      <c r="E190" s="2">
        <v>514.38558520715969</v>
      </c>
      <c r="F190" s="2">
        <v>507.86698645491487</v>
      </c>
    </row>
    <row r="191" spans="1:6" x14ac:dyDescent="0.2">
      <c r="A191" s="1" t="s">
        <v>4</v>
      </c>
      <c r="B191" s="1">
        <v>22</v>
      </c>
      <c r="C191" s="1" t="s">
        <v>12</v>
      </c>
      <c r="D191" s="2">
        <v>444</v>
      </c>
      <c r="E191" s="2">
        <v>446.95623111041385</v>
      </c>
      <c r="F191" s="2">
        <v>345.2606858730656</v>
      </c>
    </row>
    <row r="192" spans="1:6" x14ac:dyDescent="0.2">
      <c r="A192" s="1" t="s">
        <v>4</v>
      </c>
      <c r="B192" s="1">
        <v>23</v>
      </c>
      <c r="C192" s="1" t="s">
        <v>12</v>
      </c>
      <c r="D192" s="2">
        <v>490</v>
      </c>
      <c r="E192" s="2">
        <v>490.56509335605301</v>
      </c>
      <c r="F192" s="2">
        <v>309.28133381078271</v>
      </c>
    </row>
    <row r="193" spans="1:6" x14ac:dyDescent="0.2">
      <c r="A193" s="1" t="s">
        <v>4</v>
      </c>
      <c r="B193" s="1">
        <v>24</v>
      </c>
      <c r="C193" s="1" t="s">
        <v>12</v>
      </c>
      <c r="D193" s="2">
        <v>472</v>
      </c>
      <c r="E193" s="2">
        <v>477.7733333428701</v>
      </c>
      <c r="F193" s="2">
        <v>303.83060987127294</v>
      </c>
    </row>
    <row r="194" spans="1:6" x14ac:dyDescent="0.2">
      <c r="A194" s="1" t="s">
        <v>5</v>
      </c>
      <c r="B194" s="1">
        <v>1</v>
      </c>
      <c r="C194" s="1" t="s">
        <v>11</v>
      </c>
      <c r="D194" s="2">
        <v>181</v>
      </c>
      <c r="E194" s="2">
        <v>200.56959976196288</v>
      </c>
      <c r="F194" s="2">
        <v>369.86273214128568</v>
      </c>
    </row>
    <row r="195" spans="1:6" x14ac:dyDescent="0.2">
      <c r="A195" s="1" t="s">
        <v>5</v>
      </c>
      <c r="B195" s="1">
        <v>2</v>
      </c>
      <c r="C195" s="1" t="s">
        <v>11</v>
      </c>
      <c r="D195" s="2">
        <v>223</v>
      </c>
      <c r="E195" s="2">
        <v>301.61278691876316</v>
      </c>
      <c r="F195" s="2">
        <v>295.95187399579214</v>
      </c>
    </row>
    <row r="196" spans="1:6" x14ac:dyDescent="0.2">
      <c r="A196" s="1" t="s">
        <v>5</v>
      </c>
      <c r="B196" s="1">
        <v>3</v>
      </c>
      <c r="C196" s="1" t="s">
        <v>11</v>
      </c>
      <c r="D196" s="2">
        <v>250</v>
      </c>
      <c r="E196" s="2">
        <v>239.03199969863891</v>
      </c>
      <c r="F196" s="2">
        <v>359.40415131131698</v>
      </c>
    </row>
    <row r="197" spans="1:6" x14ac:dyDescent="0.2">
      <c r="A197" s="1" t="s">
        <v>5</v>
      </c>
      <c r="B197" s="1">
        <v>4</v>
      </c>
      <c r="C197" s="1" t="s">
        <v>11</v>
      </c>
      <c r="D197" s="2">
        <v>256</v>
      </c>
      <c r="E197" s="2">
        <v>248.56959976196288</v>
      </c>
      <c r="F197" s="2">
        <v>316.587071845769</v>
      </c>
    </row>
    <row r="198" spans="1:6" x14ac:dyDescent="0.2">
      <c r="A198" s="1" t="s">
        <v>5</v>
      </c>
      <c r="B198" s="1">
        <v>5</v>
      </c>
      <c r="C198" s="1" t="s">
        <v>11</v>
      </c>
      <c r="D198" s="2">
        <v>301</v>
      </c>
      <c r="E198" s="2">
        <v>335.56959976196288</v>
      </c>
      <c r="F198" s="2">
        <v>281.89629119404088</v>
      </c>
    </row>
    <row r="199" spans="1:6" x14ac:dyDescent="0.2">
      <c r="A199" s="1" t="s">
        <v>5</v>
      </c>
      <c r="B199" s="1">
        <v>6</v>
      </c>
      <c r="C199" s="1" t="s">
        <v>11</v>
      </c>
      <c r="D199" s="2">
        <v>434</v>
      </c>
      <c r="E199" s="2">
        <v>424.73521827005567</v>
      </c>
      <c r="F199" s="2">
        <v>336.31902379129275</v>
      </c>
    </row>
    <row r="200" spans="1:6" x14ac:dyDescent="0.2">
      <c r="A200" s="1" t="s">
        <v>5</v>
      </c>
      <c r="B200" s="1">
        <v>7</v>
      </c>
      <c r="C200" s="1" t="s">
        <v>11</v>
      </c>
      <c r="D200" s="2">
        <v>477</v>
      </c>
      <c r="E200" s="2">
        <v>468.85128418176402</v>
      </c>
      <c r="F200" s="2">
        <v>375.5864696492784</v>
      </c>
    </row>
    <row r="201" spans="1:6" x14ac:dyDescent="0.2">
      <c r="A201" s="1" t="s">
        <v>5</v>
      </c>
      <c r="B201" s="1">
        <v>8</v>
      </c>
      <c r="C201" s="1" t="s">
        <v>11</v>
      </c>
      <c r="D201" s="2">
        <v>309</v>
      </c>
      <c r="E201" s="2">
        <v>379.34772071099718</v>
      </c>
      <c r="F201" s="2">
        <v>363.00782153503809</v>
      </c>
    </row>
    <row r="202" spans="1:6" x14ac:dyDescent="0.2">
      <c r="A202" s="1" t="s">
        <v>5</v>
      </c>
      <c r="B202" s="1">
        <v>9</v>
      </c>
      <c r="C202" s="1" t="s">
        <v>11</v>
      </c>
      <c r="D202" s="2">
        <v>387</v>
      </c>
      <c r="E202" s="2">
        <v>439.78750422355859</v>
      </c>
      <c r="F202" s="2">
        <v>493.67860333690305</v>
      </c>
    </row>
    <row r="203" spans="1:6" x14ac:dyDescent="0.2">
      <c r="A203" s="1" t="s">
        <v>5</v>
      </c>
      <c r="B203" s="1">
        <v>10</v>
      </c>
      <c r="C203" s="1" t="s">
        <v>11</v>
      </c>
      <c r="D203" s="2">
        <v>498</v>
      </c>
      <c r="E203" s="2">
        <v>485.40031128480996</v>
      </c>
      <c r="F203" s="2">
        <v>539.05904194239258</v>
      </c>
    </row>
    <row r="204" spans="1:6" x14ac:dyDescent="0.2">
      <c r="A204" s="1" t="s">
        <v>5</v>
      </c>
      <c r="B204" s="1">
        <v>11</v>
      </c>
      <c r="C204" s="1" t="s">
        <v>11</v>
      </c>
      <c r="D204" s="2">
        <v>588</v>
      </c>
      <c r="E204" s="2">
        <v>587.06986767260435</v>
      </c>
      <c r="F204" s="2">
        <v>528.47081581060968</v>
      </c>
    </row>
    <row r="205" spans="1:6" x14ac:dyDescent="0.2">
      <c r="A205" s="1" t="s">
        <v>5</v>
      </c>
      <c r="B205" s="1">
        <v>12</v>
      </c>
      <c r="C205" s="1" t="s">
        <v>11</v>
      </c>
      <c r="D205" s="2">
        <v>635</v>
      </c>
      <c r="E205" s="2">
        <v>627.3785528202053</v>
      </c>
      <c r="F205" s="2">
        <v>509.07937062886492</v>
      </c>
    </row>
    <row r="206" spans="1:6" x14ac:dyDescent="0.2">
      <c r="A206" s="1" t="s">
        <v>5</v>
      </c>
      <c r="B206" s="1">
        <v>13</v>
      </c>
      <c r="C206" s="1" t="s">
        <v>11</v>
      </c>
      <c r="D206" s="2">
        <v>572</v>
      </c>
      <c r="E206" s="2">
        <v>698.89164398670005</v>
      </c>
      <c r="F206" s="2">
        <v>610.06509960118274</v>
      </c>
    </row>
    <row r="207" spans="1:6" x14ac:dyDescent="0.2">
      <c r="A207" s="1" t="s">
        <v>5</v>
      </c>
      <c r="B207" s="1">
        <v>14</v>
      </c>
      <c r="C207" s="1" t="s">
        <v>11</v>
      </c>
      <c r="D207" s="2">
        <v>564</v>
      </c>
      <c r="E207" s="2">
        <v>685.1490451300906</v>
      </c>
      <c r="F207" s="2">
        <v>521.1425179946342</v>
      </c>
    </row>
    <row r="208" spans="1:6" x14ac:dyDescent="0.2">
      <c r="A208" s="1" t="s">
        <v>5</v>
      </c>
      <c r="B208" s="1">
        <v>15</v>
      </c>
      <c r="C208" s="1" t="s">
        <v>11</v>
      </c>
      <c r="D208" s="2">
        <v>513</v>
      </c>
      <c r="E208" s="2">
        <v>689.97207219184293</v>
      </c>
      <c r="F208" s="2">
        <v>603.90520185963305</v>
      </c>
    </row>
    <row r="209" spans="1:6" x14ac:dyDescent="0.2">
      <c r="A209" s="1" t="s">
        <v>5</v>
      </c>
      <c r="B209" s="1">
        <v>16</v>
      </c>
      <c r="C209" s="1" t="s">
        <v>11</v>
      </c>
      <c r="D209" s="2">
        <v>554</v>
      </c>
      <c r="E209" s="2">
        <v>715.44800958201949</v>
      </c>
      <c r="F209" s="2">
        <v>622.31723511518328</v>
      </c>
    </row>
    <row r="210" spans="1:6" x14ac:dyDescent="0.2">
      <c r="A210" s="1" t="s">
        <v>5</v>
      </c>
      <c r="B210" s="1">
        <v>17</v>
      </c>
      <c r="C210" s="1" t="s">
        <v>11</v>
      </c>
      <c r="D210" s="2">
        <v>573</v>
      </c>
      <c r="E210" s="2">
        <v>721.44555690542336</v>
      </c>
      <c r="F210" s="2">
        <v>616.65049349866445</v>
      </c>
    </row>
    <row r="211" spans="1:6" x14ac:dyDescent="0.2">
      <c r="A211" s="1" t="s">
        <v>5</v>
      </c>
      <c r="B211" s="1">
        <v>18</v>
      </c>
      <c r="C211" s="1" t="s">
        <v>11</v>
      </c>
      <c r="D211" s="2">
        <v>531</v>
      </c>
      <c r="E211" s="2">
        <v>649.72469511229781</v>
      </c>
      <c r="F211" s="2">
        <v>669.74232625754576</v>
      </c>
    </row>
    <row r="212" spans="1:6" x14ac:dyDescent="0.2">
      <c r="A212" s="1" t="s">
        <v>5</v>
      </c>
      <c r="B212" s="1">
        <v>19</v>
      </c>
      <c r="C212" s="1" t="s">
        <v>11</v>
      </c>
      <c r="D212" s="2">
        <v>517</v>
      </c>
      <c r="E212" s="2">
        <v>727.38974901860718</v>
      </c>
      <c r="F212" s="2">
        <v>577.97621796168403</v>
      </c>
    </row>
    <row r="213" spans="1:6" x14ac:dyDescent="0.2">
      <c r="A213" s="1" t="s">
        <v>5</v>
      </c>
      <c r="B213" s="1">
        <v>20</v>
      </c>
      <c r="C213" s="1" t="s">
        <v>11</v>
      </c>
      <c r="D213" s="2">
        <v>590</v>
      </c>
      <c r="E213" s="2">
        <v>753.49817121255842</v>
      </c>
      <c r="F213" s="2">
        <v>636.68317772971318</v>
      </c>
    </row>
    <row r="214" spans="1:6" x14ac:dyDescent="0.2">
      <c r="A214" s="1" t="s">
        <v>5</v>
      </c>
      <c r="B214" s="1">
        <v>21</v>
      </c>
      <c r="C214" s="1" t="s">
        <v>11</v>
      </c>
      <c r="D214" s="2">
        <v>386</v>
      </c>
      <c r="E214" s="2">
        <v>435.61776242825101</v>
      </c>
      <c r="F214" s="2">
        <v>416.90860717089151</v>
      </c>
    </row>
    <row r="215" spans="1:6" x14ac:dyDescent="0.2">
      <c r="A215" s="1" t="s">
        <v>5</v>
      </c>
      <c r="B215" s="1">
        <v>22</v>
      </c>
      <c r="C215" s="1" t="s">
        <v>11</v>
      </c>
      <c r="D215" s="2">
        <v>269</v>
      </c>
      <c r="E215" s="2">
        <v>271.02512040964763</v>
      </c>
      <c r="F215" s="2">
        <v>344.45664641272782</v>
      </c>
    </row>
    <row r="216" spans="1:6" x14ac:dyDescent="0.2">
      <c r="A216" s="1" t="s">
        <v>5</v>
      </c>
      <c r="B216" s="1">
        <v>23</v>
      </c>
      <c r="C216" s="1" t="s">
        <v>11</v>
      </c>
      <c r="D216" s="2">
        <v>204</v>
      </c>
      <c r="E216" s="2">
        <v>273.26542668217485</v>
      </c>
      <c r="F216" s="2">
        <v>359.12247816889584</v>
      </c>
    </row>
    <row r="217" spans="1:6" x14ac:dyDescent="0.2">
      <c r="A217" s="1" t="s">
        <v>5</v>
      </c>
      <c r="B217" s="1">
        <v>24</v>
      </c>
      <c r="C217" s="1" t="s">
        <v>11</v>
      </c>
      <c r="D217" s="2">
        <v>189</v>
      </c>
      <c r="E217" s="2">
        <v>248.56959976196288</v>
      </c>
      <c r="F217" s="2">
        <v>338.64686421430099</v>
      </c>
    </row>
    <row r="218" spans="1:6" x14ac:dyDescent="0.2">
      <c r="A218" s="1" t="s">
        <v>5</v>
      </c>
      <c r="B218" s="1">
        <v>1</v>
      </c>
      <c r="C218" s="1" t="s">
        <v>12</v>
      </c>
      <c r="D218" s="2">
        <v>478</v>
      </c>
      <c r="E218" s="2">
        <v>451.85455997419359</v>
      </c>
      <c r="F218" s="2">
        <v>337.76762260692317</v>
      </c>
    </row>
    <row r="219" spans="1:6" x14ac:dyDescent="0.2">
      <c r="A219" s="1" t="s">
        <v>5</v>
      </c>
      <c r="B219" s="1">
        <v>2</v>
      </c>
      <c r="C219" s="1" t="s">
        <v>12</v>
      </c>
      <c r="D219" s="2">
        <v>360</v>
      </c>
      <c r="E219" s="2">
        <v>363.30296003055571</v>
      </c>
      <c r="F219" s="2">
        <v>295.01732369947126</v>
      </c>
    </row>
    <row r="220" spans="1:6" x14ac:dyDescent="0.2">
      <c r="A220" s="1" t="s">
        <v>5</v>
      </c>
      <c r="B220" s="1">
        <v>3</v>
      </c>
      <c r="C220" s="1" t="s">
        <v>12</v>
      </c>
      <c r="D220" s="2">
        <v>267</v>
      </c>
      <c r="E220" s="2">
        <v>347.97333334143957</v>
      </c>
      <c r="F220" s="2">
        <v>262.75260646304963</v>
      </c>
    </row>
    <row r="221" spans="1:6" x14ac:dyDescent="0.2">
      <c r="A221" s="1" t="s">
        <v>5</v>
      </c>
      <c r="B221" s="1">
        <v>4</v>
      </c>
      <c r="C221" s="1" t="s">
        <v>12</v>
      </c>
      <c r="D221" s="2">
        <v>238</v>
      </c>
      <c r="E221" s="2">
        <v>267.27819999837874</v>
      </c>
      <c r="F221" s="2">
        <v>253.98145791027218</v>
      </c>
    </row>
    <row r="222" spans="1:6" x14ac:dyDescent="0.2">
      <c r="A222" s="1" t="s">
        <v>5</v>
      </c>
      <c r="B222" s="1">
        <v>5</v>
      </c>
      <c r="C222" s="1" t="s">
        <v>12</v>
      </c>
      <c r="D222" s="2">
        <v>222</v>
      </c>
      <c r="E222" s="2">
        <v>261.16319989585878</v>
      </c>
      <c r="F222" s="2">
        <v>273.22088206017474</v>
      </c>
    </row>
    <row r="223" spans="1:6" x14ac:dyDescent="0.2">
      <c r="A223" s="1" t="s">
        <v>5</v>
      </c>
      <c r="B223" s="1">
        <v>6</v>
      </c>
      <c r="C223" s="1" t="s">
        <v>12</v>
      </c>
      <c r="D223" s="2">
        <v>274</v>
      </c>
      <c r="E223" s="2">
        <v>250.38235999059677</v>
      </c>
      <c r="F223" s="2">
        <v>328.2803301356995</v>
      </c>
    </row>
    <row r="224" spans="1:6" x14ac:dyDescent="0.2">
      <c r="A224" s="1" t="s">
        <v>5</v>
      </c>
      <c r="B224" s="1">
        <v>7</v>
      </c>
      <c r="C224" s="1" t="s">
        <v>12</v>
      </c>
      <c r="D224" s="2">
        <v>232</v>
      </c>
      <c r="E224" s="2">
        <v>233.80148001050949</v>
      </c>
      <c r="F224" s="2">
        <v>309.0897271495931</v>
      </c>
    </row>
    <row r="225" spans="1:6" x14ac:dyDescent="0.2">
      <c r="A225" s="1" t="s">
        <v>5</v>
      </c>
      <c r="B225" s="1">
        <v>8</v>
      </c>
      <c r="C225" s="1" t="s">
        <v>12</v>
      </c>
      <c r="D225" s="2">
        <v>496</v>
      </c>
      <c r="E225" s="2">
        <v>639.31353476694835</v>
      </c>
      <c r="F225" s="2">
        <v>485.57961674588773</v>
      </c>
    </row>
    <row r="226" spans="1:6" x14ac:dyDescent="0.2">
      <c r="A226" s="1" t="s">
        <v>5</v>
      </c>
      <c r="B226" s="1">
        <v>9</v>
      </c>
      <c r="C226" s="1" t="s">
        <v>12</v>
      </c>
      <c r="D226" s="2">
        <v>618</v>
      </c>
      <c r="E226" s="2">
        <v>661.8108424597558</v>
      </c>
      <c r="F226" s="2">
        <v>576.84876483046685</v>
      </c>
    </row>
    <row r="227" spans="1:6" x14ac:dyDescent="0.2">
      <c r="A227" s="1" t="s">
        <v>5</v>
      </c>
      <c r="B227" s="1">
        <v>10</v>
      </c>
      <c r="C227" s="1" t="s">
        <v>12</v>
      </c>
      <c r="D227" s="2">
        <v>454</v>
      </c>
      <c r="E227" s="2">
        <v>520.27575578484243</v>
      </c>
      <c r="F227" s="2">
        <v>481.76243257558389</v>
      </c>
    </row>
    <row r="228" spans="1:6" x14ac:dyDescent="0.2">
      <c r="A228" s="1" t="s">
        <v>5</v>
      </c>
      <c r="B228" s="1">
        <v>11</v>
      </c>
      <c r="C228" s="1" t="s">
        <v>12</v>
      </c>
      <c r="D228" s="2">
        <v>474</v>
      </c>
      <c r="E228" s="2">
        <v>543.23259056151733</v>
      </c>
      <c r="F228" s="2">
        <v>532.22617539638088</v>
      </c>
    </row>
    <row r="229" spans="1:6" x14ac:dyDescent="0.2">
      <c r="A229" s="1" t="s">
        <v>5</v>
      </c>
      <c r="B229" s="1">
        <v>12</v>
      </c>
      <c r="C229" s="1" t="s">
        <v>12</v>
      </c>
      <c r="D229" s="2">
        <v>425</v>
      </c>
      <c r="E229" s="2">
        <v>486.9323800846044</v>
      </c>
      <c r="F229" s="2">
        <v>492.09877310649136</v>
      </c>
    </row>
    <row r="230" spans="1:6" x14ac:dyDescent="0.2">
      <c r="A230" s="1" t="s">
        <v>5</v>
      </c>
      <c r="B230" s="1">
        <v>13</v>
      </c>
      <c r="C230" s="1" t="s">
        <v>12</v>
      </c>
      <c r="D230" s="2">
        <v>445</v>
      </c>
      <c r="E230" s="2">
        <v>510.2585905691484</v>
      </c>
      <c r="F230" s="2">
        <v>531.25443747163445</v>
      </c>
    </row>
    <row r="231" spans="1:6" x14ac:dyDescent="0.2">
      <c r="A231" s="1" t="s">
        <v>5</v>
      </c>
      <c r="B231" s="1">
        <v>14</v>
      </c>
      <c r="C231" s="1" t="s">
        <v>12</v>
      </c>
      <c r="D231" s="2">
        <v>413</v>
      </c>
      <c r="E231" s="2">
        <v>480.29414993728847</v>
      </c>
      <c r="F231" s="2">
        <v>464.27692796821117</v>
      </c>
    </row>
    <row r="232" spans="1:6" x14ac:dyDescent="0.2">
      <c r="A232" s="1" t="s">
        <v>5</v>
      </c>
      <c r="B232" s="1">
        <v>15</v>
      </c>
      <c r="C232" s="1" t="s">
        <v>12</v>
      </c>
      <c r="D232" s="2">
        <v>396</v>
      </c>
      <c r="E232" s="2">
        <v>476.17094901221009</v>
      </c>
      <c r="F232" s="2">
        <v>545.34085381365855</v>
      </c>
    </row>
    <row r="233" spans="1:6" x14ac:dyDescent="0.2">
      <c r="A233" s="1" t="s">
        <v>5</v>
      </c>
      <c r="B233" s="1">
        <v>16</v>
      </c>
      <c r="C233" s="1" t="s">
        <v>12</v>
      </c>
      <c r="D233" s="2">
        <v>412</v>
      </c>
      <c r="E233" s="2">
        <v>491.03877265615813</v>
      </c>
      <c r="F233" s="2">
        <v>543.0064965441311</v>
      </c>
    </row>
    <row r="234" spans="1:6" x14ac:dyDescent="0.2">
      <c r="A234" s="1" t="s">
        <v>5</v>
      </c>
      <c r="B234" s="1">
        <v>17</v>
      </c>
      <c r="C234" s="1" t="s">
        <v>12</v>
      </c>
      <c r="D234" s="2">
        <v>437</v>
      </c>
      <c r="E234" s="2">
        <v>506.03614412813795</v>
      </c>
      <c r="F234" s="2">
        <v>558.39524118920531</v>
      </c>
    </row>
    <row r="235" spans="1:6" x14ac:dyDescent="0.2">
      <c r="A235" s="1" t="s">
        <v>5</v>
      </c>
      <c r="B235" s="1">
        <v>18</v>
      </c>
      <c r="C235" s="1" t="s">
        <v>12</v>
      </c>
      <c r="D235" s="2">
        <v>495</v>
      </c>
      <c r="E235" s="2">
        <v>570.0698794630141</v>
      </c>
      <c r="F235" s="2">
        <v>561.22677005802734</v>
      </c>
    </row>
    <row r="236" spans="1:6" x14ac:dyDescent="0.2">
      <c r="A236" s="1" t="s">
        <v>5</v>
      </c>
      <c r="B236" s="1">
        <v>19</v>
      </c>
      <c r="C236" s="1" t="s">
        <v>12</v>
      </c>
      <c r="D236" s="2">
        <v>470</v>
      </c>
      <c r="E236" s="2">
        <v>559.44148127699032</v>
      </c>
      <c r="F236" s="2">
        <v>541.47898878097305</v>
      </c>
    </row>
    <row r="237" spans="1:6" x14ac:dyDescent="0.2">
      <c r="A237" s="1" t="s">
        <v>5</v>
      </c>
      <c r="B237" s="1">
        <v>20</v>
      </c>
      <c r="C237" s="1" t="s">
        <v>12</v>
      </c>
      <c r="D237" s="2">
        <v>330</v>
      </c>
      <c r="E237" s="2">
        <v>392.28888211750433</v>
      </c>
      <c r="F237" s="2">
        <v>408.19474977994838</v>
      </c>
    </row>
    <row r="238" spans="1:6" x14ac:dyDescent="0.2">
      <c r="A238" s="1" t="s">
        <v>5</v>
      </c>
      <c r="B238" s="1">
        <v>21</v>
      </c>
      <c r="C238" s="1" t="s">
        <v>12</v>
      </c>
      <c r="D238" s="2">
        <v>373</v>
      </c>
      <c r="E238" s="2">
        <v>504.07429182966308</v>
      </c>
      <c r="F238" s="2">
        <v>463.30686927709183</v>
      </c>
    </row>
    <row r="239" spans="1:6" x14ac:dyDescent="0.2">
      <c r="A239" s="1" t="s">
        <v>5</v>
      </c>
      <c r="B239" s="1">
        <v>22</v>
      </c>
      <c r="C239" s="1" t="s">
        <v>12</v>
      </c>
      <c r="D239" s="2">
        <v>521</v>
      </c>
      <c r="E239" s="2">
        <v>515</v>
      </c>
      <c r="F239" s="2">
        <v>406.78118032039157</v>
      </c>
    </row>
    <row r="240" spans="1:6" x14ac:dyDescent="0.2">
      <c r="A240" s="1" t="s">
        <v>5</v>
      </c>
      <c r="B240" s="1">
        <v>23</v>
      </c>
      <c r="C240" s="1" t="s">
        <v>12</v>
      </c>
      <c r="D240" s="2">
        <v>546</v>
      </c>
      <c r="E240" s="2">
        <v>549</v>
      </c>
      <c r="F240" s="2">
        <v>326.97302978072724</v>
      </c>
    </row>
    <row r="241" spans="1:6" x14ac:dyDescent="0.2">
      <c r="A241" s="1" t="s">
        <v>5</v>
      </c>
      <c r="B241" s="1">
        <v>24</v>
      </c>
      <c r="C241" s="1" t="s">
        <v>12</v>
      </c>
      <c r="D241" s="2">
        <v>554</v>
      </c>
      <c r="E241" s="2">
        <v>524</v>
      </c>
      <c r="F241" s="2">
        <v>314.91034198048823</v>
      </c>
    </row>
    <row r="242" spans="1:6" x14ac:dyDescent="0.2">
      <c r="A242" s="1" t="s">
        <v>6</v>
      </c>
      <c r="B242" s="1">
        <v>1</v>
      </c>
      <c r="C242" s="1" t="s">
        <v>11</v>
      </c>
      <c r="D242" s="2">
        <v>462</v>
      </c>
      <c r="E242" s="2">
        <v>449.73759927113849</v>
      </c>
      <c r="F242" s="2">
        <v>333.56724082924228</v>
      </c>
    </row>
    <row r="243" spans="1:6" x14ac:dyDescent="0.2">
      <c r="A243" s="1" t="s">
        <v>6</v>
      </c>
      <c r="B243" s="1">
        <v>2</v>
      </c>
      <c r="C243" s="1" t="s">
        <v>11</v>
      </c>
      <c r="D243" s="2">
        <v>229</v>
      </c>
      <c r="E243" s="2">
        <v>222.29342020448047</v>
      </c>
      <c r="F243" s="2">
        <v>299.67464113171019</v>
      </c>
    </row>
    <row r="244" spans="1:6" x14ac:dyDescent="0.2">
      <c r="A244" s="1" t="s">
        <v>6</v>
      </c>
      <c r="B244" s="1">
        <v>3</v>
      </c>
      <c r="C244" s="1" t="s">
        <v>11</v>
      </c>
      <c r="D244" s="2">
        <v>243</v>
      </c>
      <c r="E244" s="2">
        <v>236.43543982124328</v>
      </c>
      <c r="F244" s="2">
        <v>289.6548326730944</v>
      </c>
    </row>
    <row r="245" spans="1:6" x14ac:dyDescent="0.2">
      <c r="A245" s="1" t="s">
        <v>6</v>
      </c>
      <c r="B245" s="1">
        <v>4</v>
      </c>
      <c r="C245" s="1" t="s">
        <v>11</v>
      </c>
      <c r="D245" s="2">
        <v>240</v>
      </c>
      <c r="E245" s="2">
        <v>308.73759927113849</v>
      </c>
      <c r="F245" s="2">
        <v>333.02954398723938</v>
      </c>
    </row>
    <row r="246" spans="1:6" x14ac:dyDescent="0.2">
      <c r="A246" s="1" t="s">
        <v>6</v>
      </c>
      <c r="B246" s="1">
        <v>5</v>
      </c>
      <c r="C246" s="1" t="s">
        <v>11</v>
      </c>
      <c r="D246" s="2">
        <v>243</v>
      </c>
      <c r="E246" s="2">
        <v>310.73759927113849</v>
      </c>
      <c r="F246" s="2">
        <v>289.69884377652062</v>
      </c>
    </row>
    <row r="247" spans="1:6" x14ac:dyDescent="0.2">
      <c r="A247" s="1" t="s">
        <v>6</v>
      </c>
      <c r="B247" s="1">
        <v>6</v>
      </c>
      <c r="C247" s="1" t="s">
        <v>11</v>
      </c>
      <c r="D247" s="2">
        <v>335</v>
      </c>
      <c r="E247" s="2">
        <v>348.95653280067444</v>
      </c>
      <c r="F247" s="2">
        <v>273.53984335723243</v>
      </c>
    </row>
    <row r="248" spans="1:6" x14ac:dyDescent="0.2">
      <c r="A248" s="1" t="s">
        <v>6</v>
      </c>
      <c r="B248" s="1">
        <v>7</v>
      </c>
      <c r="C248" s="1" t="s">
        <v>11</v>
      </c>
      <c r="D248" s="2">
        <v>402</v>
      </c>
      <c r="E248" s="2">
        <v>365.73759927113849</v>
      </c>
      <c r="F248" s="2">
        <v>356.81326173715416</v>
      </c>
    </row>
    <row r="249" spans="1:6" x14ac:dyDescent="0.2">
      <c r="A249" s="1" t="s">
        <v>6</v>
      </c>
      <c r="B249" s="1">
        <v>8</v>
      </c>
      <c r="C249" s="1" t="s">
        <v>11</v>
      </c>
      <c r="D249" s="2">
        <v>224</v>
      </c>
      <c r="E249" s="2">
        <v>351.38415777992702</v>
      </c>
      <c r="F249" s="2">
        <v>351.8158155080128</v>
      </c>
    </row>
    <row r="250" spans="1:6" x14ac:dyDescent="0.2">
      <c r="A250" s="1" t="s">
        <v>6</v>
      </c>
      <c r="B250" s="1">
        <v>9</v>
      </c>
      <c r="C250" s="1" t="s">
        <v>11</v>
      </c>
      <c r="D250" s="2">
        <v>387</v>
      </c>
      <c r="E250" s="2">
        <v>531.96877392966519</v>
      </c>
      <c r="F250" s="2">
        <v>551.02628057920958</v>
      </c>
    </row>
    <row r="251" spans="1:6" x14ac:dyDescent="0.2">
      <c r="A251" s="1" t="s">
        <v>6</v>
      </c>
      <c r="B251" s="1">
        <v>10</v>
      </c>
      <c r="C251" s="1" t="s">
        <v>11</v>
      </c>
      <c r="D251" s="2">
        <v>587</v>
      </c>
      <c r="E251" s="2">
        <v>719.95781325712085</v>
      </c>
      <c r="F251" s="2">
        <v>597.22334356613612</v>
      </c>
    </row>
    <row r="252" spans="1:6" x14ac:dyDescent="0.2">
      <c r="A252" s="1" t="s">
        <v>6</v>
      </c>
      <c r="B252" s="1">
        <v>11</v>
      </c>
      <c r="C252" s="1" t="s">
        <v>11</v>
      </c>
      <c r="D252" s="2">
        <v>618</v>
      </c>
      <c r="E252" s="2">
        <v>799.84096464237155</v>
      </c>
      <c r="F252" s="2">
        <v>545.02512961950606</v>
      </c>
    </row>
    <row r="253" spans="1:6" x14ac:dyDescent="0.2">
      <c r="A253" s="1" t="s">
        <v>6</v>
      </c>
      <c r="B253" s="1">
        <v>12</v>
      </c>
      <c r="C253" s="1" t="s">
        <v>11</v>
      </c>
      <c r="D253" s="2">
        <v>651</v>
      </c>
      <c r="E253" s="2">
        <v>782.24320411237863</v>
      </c>
      <c r="F253" s="2">
        <v>580.85556821664022</v>
      </c>
    </row>
    <row r="254" spans="1:6" x14ac:dyDescent="0.2">
      <c r="A254" s="1" t="s">
        <v>6</v>
      </c>
      <c r="B254" s="1">
        <v>13</v>
      </c>
      <c r="C254" s="1" t="s">
        <v>11</v>
      </c>
      <c r="D254" s="2">
        <v>628</v>
      </c>
      <c r="E254" s="2">
        <v>767.86124814420282</v>
      </c>
      <c r="F254" s="2">
        <v>544.40131371649238</v>
      </c>
    </row>
    <row r="255" spans="1:6" x14ac:dyDescent="0.2">
      <c r="A255" s="1" t="s">
        <v>6</v>
      </c>
      <c r="B255" s="1">
        <v>14</v>
      </c>
      <c r="C255" s="1" t="s">
        <v>11</v>
      </c>
      <c r="D255" s="2">
        <v>592</v>
      </c>
      <c r="E255" s="2">
        <v>670.8927946127161</v>
      </c>
      <c r="F255" s="2">
        <v>534.87201661845347</v>
      </c>
    </row>
    <row r="256" spans="1:6" x14ac:dyDescent="0.2">
      <c r="A256" s="1" t="s">
        <v>6</v>
      </c>
      <c r="B256" s="1">
        <v>15</v>
      </c>
      <c r="C256" s="1" t="s">
        <v>11</v>
      </c>
      <c r="D256" s="2">
        <v>515</v>
      </c>
      <c r="E256" s="2">
        <v>609.38296527981458</v>
      </c>
      <c r="F256" s="2">
        <v>522.11812836702973</v>
      </c>
    </row>
    <row r="257" spans="1:6" x14ac:dyDescent="0.2">
      <c r="A257" s="1" t="s">
        <v>6</v>
      </c>
      <c r="B257" s="1">
        <v>16</v>
      </c>
      <c r="C257" s="1" t="s">
        <v>11</v>
      </c>
      <c r="D257" s="2">
        <v>523</v>
      </c>
      <c r="E257" s="2">
        <v>652.49397400218618</v>
      </c>
      <c r="F257" s="2">
        <v>570.10167433418553</v>
      </c>
    </row>
    <row r="258" spans="1:6" x14ac:dyDescent="0.2">
      <c r="A258" s="1" t="s">
        <v>6</v>
      </c>
      <c r="B258" s="1">
        <v>17</v>
      </c>
      <c r="C258" s="1" t="s">
        <v>11</v>
      </c>
      <c r="D258" s="2">
        <v>511</v>
      </c>
      <c r="E258" s="2">
        <v>591.51462815943955</v>
      </c>
      <c r="F258" s="2">
        <v>565.839742239467</v>
      </c>
    </row>
    <row r="259" spans="1:6" x14ac:dyDescent="0.2">
      <c r="A259" s="1" t="s">
        <v>6</v>
      </c>
      <c r="B259" s="1">
        <v>18</v>
      </c>
      <c r="C259" s="1" t="s">
        <v>11</v>
      </c>
      <c r="D259" s="2">
        <v>488</v>
      </c>
      <c r="E259" s="2">
        <v>567.8934761526076</v>
      </c>
      <c r="F259" s="2">
        <v>622.44306587651192</v>
      </c>
    </row>
    <row r="260" spans="1:6" x14ac:dyDescent="0.2">
      <c r="A260" s="1" t="s">
        <v>6</v>
      </c>
      <c r="B260" s="1">
        <v>19</v>
      </c>
      <c r="C260" s="1" t="s">
        <v>11</v>
      </c>
      <c r="D260" s="2">
        <v>574</v>
      </c>
      <c r="E260" s="2">
        <v>757.62730912021505</v>
      </c>
      <c r="F260" s="2">
        <v>632.55853675407843</v>
      </c>
    </row>
    <row r="261" spans="1:6" x14ac:dyDescent="0.2">
      <c r="A261" s="1" t="s">
        <v>6</v>
      </c>
      <c r="B261" s="1">
        <v>20</v>
      </c>
      <c r="C261" s="1" t="s">
        <v>11</v>
      </c>
      <c r="D261" s="2">
        <v>600</v>
      </c>
      <c r="E261" s="2">
        <v>867.69648972404013</v>
      </c>
      <c r="F261" s="2">
        <v>665.8328369647877</v>
      </c>
    </row>
    <row r="262" spans="1:6" x14ac:dyDescent="0.2">
      <c r="A262" s="1" t="s">
        <v>6</v>
      </c>
      <c r="B262" s="1">
        <v>21</v>
      </c>
      <c r="C262" s="1" t="s">
        <v>11</v>
      </c>
      <c r="D262" s="2">
        <v>380</v>
      </c>
      <c r="E262" s="2">
        <v>508.51442630420195</v>
      </c>
      <c r="F262" s="2">
        <v>406.9129902293069</v>
      </c>
    </row>
    <row r="263" spans="1:6" x14ac:dyDescent="0.2">
      <c r="A263" s="1" t="s">
        <v>6</v>
      </c>
      <c r="B263" s="1">
        <v>22</v>
      </c>
      <c r="C263" s="1" t="s">
        <v>11</v>
      </c>
      <c r="D263" s="2">
        <v>239</v>
      </c>
      <c r="E263" s="2">
        <v>257.56959976196288</v>
      </c>
      <c r="F263" s="2">
        <v>347.81181398140757</v>
      </c>
    </row>
    <row r="264" spans="1:6" x14ac:dyDescent="0.2">
      <c r="A264" s="1" t="s">
        <v>6</v>
      </c>
      <c r="B264" s="1">
        <v>23</v>
      </c>
      <c r="C264" s="1" t="s">
        <v>11</v>
      </c>
      <c r="D264" s="2">
        <v>217</v>
      </c>
      <c r="E264" s="2">
        <v>171.55516019852956</v>
      </c>
      <c r="F264" s="2">
        <v>322.12413884726345</v>
      </c>
    </row>
    <row r="265" spans="1:6" x14ac:dyDescent="0.2">
      <c r="A265" s="1" t="s">
        <v>6</v>
      </c>
      <c r="B265" s="1">
        <v>24</v>
      </c>
      <c r="C265" s="1" t="s">
        <v>11</v>
      </c>
      <c r="D265" s="2">
        <v>134</v>
      </c>
      <c r="E265" s="2">
        <v>112.63002642695109</v>
      </c>
      <c r="F265" s="2">
        <v>314.06372649510189</v>
      </c>
    </row>
    <row r="266" spans="1:6" x14ac:dyDescent="0.2">
      <c r="A266" s="1" t="s">
        <v>6</v>
      </c>
      <c r="B266" s="1">
        <v>1</v>
      </c>
      <c r="C266" s="1" t="s">
        <v>12</v>
      </c>
      <c r="D266" s="2">
        <v>491</v>
      </c>
      <c r="E266" s="2">
        <v>494</v>
      </c>
      <c r="F266" s="2">
        <v>328.70334857457271</v>
      </c>
    </row>
    <row r="267" spans="1:6" x14ac:dyDescent="0.2">
      <c r="A267" s="1" t="s">
        <v>6</v>
      </c>
      <c r="B267" s="1">
        <v>2</v>
      </c>
      <c r="C267" s="1" t="s">
        <v>12</v>
      </c>
      <c r="D267" s="2">
        <v>385</v>
      </c>
      <c r="E267" s="2">
        <v>388</v>
      </c>
      <c r="F267" s="2">
        <v>302.28917174463146</v>
      </c>
    </row>
    <row r="268" spans="1:6" x14ac:dyDescent="0.2">
      <c r="A268" s="1" t="s">
        <v>6</v>
      </c>
      <c r="B268" s="1">
        <v>3</v>
      </c>
      <c r="C268" s="1" t="s">
        <v>12</v>
      </c>
      <c r="D268" s="2">
        <v>309</v>
      </c>
      <c r="E268" s="2">
        <v>368</v>
      </c>
      <c r="F268" s="2">
        <v>303.82163653937391</v>
      </c>
    </row>
    <row r="269" spans="1:6" x14ac:dyDescent="0.2">
      <c r="A269" s="1" t="s">
        <v>6</v>
      </c>
      <c r="B269" s="1">
        <v>4</v>
      </c>
      <c r="C269" s="1" t="s">
        <v>12</v>
      </c>
      <c r="D269" s="2">
        <v>261</v>
      </c>
      <c r="E269" s="2">
        <v>304</v>
      </c>
      <c r="F269" s="2">
        <v>282.62327072865867</v>
      </c>
    </row>
    <row r="270" spans="1:6" x14ac:dyDescent="0.2">
      <c r="A270" s="1" t="s">
        <v>6</v>
      </c>
      <c r="B270" s="1">
        <v>5</v>
      </c>
      <c r="C270" s="1" t="s">
        <v>12</v>
      </c>
      <c r="D270" s="2">
        <v>236</v>
      </c>
      <c r="E270" s="2">
        <v>221</v>
      </c>
      <c r="F270" s="2">
        <v>278.13055847492535</v>
      </c>
    </row>
    <row r="271" spans="1:6" x14ac:dyDescent="0.2">
      <c r="A271" s="1" t="s">
        <v>6</v>
      </c>
      <c r="B271" s="1">
        <v>6</v>
      </c>
      <c r="C271" s="1" t="s">
        <v>12</v>
      </c>
      <c r="D271" s="2">
        <v>212</v>
      </c>
      <c r="E271" s="2">
        <v>209.60040001026789</v>
      </c>
      <c r="F271" s="2">
        <v>239.94914285417275</v>
      </c>
    </row>
    <row r="272" spans="1:6" x14ac:dyDescent="0.2">
      <c r="A272" s="1" t="s">
        <v>6</v>
      </c>
      <c r="B272" s="1">
        <v>7</v>
      </c>
      <c r="C272" s="1" t="s">
        <v>12</v>
      </c>
      <c r="D272" s="2">
        <v>274</v>
      </c>
      <c r="E272" s="2">
        <v>295</v>
      </c>
      <c r="F272" s="2">
        <v>223.50452667499127</v>
      </c>
    </row>
    <row r="273" spans="1:6" x14ac:dyDescent="0.2">
      <c r="A273" s="1" t="s">
        <v>6</v>
      </c>
      <c r="B273" s="1">
        <v>8</v>
      </c>
      <c r="C273" s="1" t="s">
        <v>12</v>
      </c>
      <c r="D273" s="2">
        <v>474</v>
      </c>
      <c r="E273" s="2">
        <v>680.74538022206707</v>
      </c>
      <c r="F273" s="2">
        <v>499.65623614977096</v>
      </c>
    </row>
    <row r="274" spans="1:6" x14ac:dyDescent="0.2">
      <c r="A274" s="1" t="s">
        <v>6</v>
      </c>
      <c r="B274" s="1">
        <v>9</v>
      </c>
      <c r="C274" s="1" t="s">
        <v>12</v>
      </c>
      <c r="D274" s="2">
        <v>490</v>
      </c>
      <c r="E274" s="2">
        <v>596.84950480152145</v>
      </c>
      <c r="F274" s="2">
        <v>566.04802705390955</v>
      </c>
    </row>
    <row r="275" spans="1:6" x14ac:dyDescent="0.2">
      <c r="A275" s="1" t="s">
        <v>6</v>
      </c>
      <c r="B275" s="1">
        <v>10</v>
      </c>
      <c r="C275" s="1" t="s">
        <v>12</v>
      </c>
      <c r="D275" s="2">
        <v>420</v>
      </c>
      <c r="E275" s="2">
        <v>500.47458327618745</v>
      </c>
      <c r="F275" s="2">
        <v>437.74706268959562</v>
      </c>
    </row>
    <row r="276" spans="1:6" x14ac:dyDescent="0.2">
      <c r="A276" s="1" t="s">
        <v>6</v>
      </c>
      <c r="B276" s="1">
        <v>11</v>
      </c>
      <c r="C276" s="1" t="s">
        <v>12</v>
      </c>
      <c r="D276" s="2">
        <v>303</v>
      </c>
      <c r="E276" s="2">
        <v>367.63752945531297</v>
      </c>
      <c r="F276" s="2">
        <v>431.45784045632092</v>
      </c>
    </row>
    <row r="277" spans="1:6" x14ac:dyDescent="0.2">
      <c r="A277" s="1" t="s">
        <v>6</v>
      </c>
      <c r="B277" s="1">
        <v>12</v>
      </c>
      <c r="C277" s="1" t="s">
        <v>12</v>
      </c>
      <c r="D277" s="2">
        <v>318</v>
      </c>
      <c r="E277" s="2">
        <v>381.10653441134832</v>
      </c>
      <c r="F277" s="2">
        <v>488.02324849646828</v>
      </c>
    </row>
    <row r="278" spans="1:6" x14ac:dyDescent="0.2">
      <c r="A278" s="1" t="s">
        <v>6</v>
      </c>
      <c r="B278" s="1">
        <v>13</v>
      </c>
      <c r="C278" s="1" t="s">
        <v>12</v>
      </c>
      <c r="D278" s="2">
        <v>290</v>
      </c>
      <c r="E278" s="2">
        <v>351.52665636991503</v>
      </c>
      <c r="F278" s="2">
        <v>429.7541634028359</v>
      </c>
    </row>
    <row r="279" spans="1:6" x14ac:dyDescent="0.2">
      <c r="A279" s="1" t="s">
        <v>6</v>
      </c>
      <c r="B279" s="1">
        <v>14</v>
      </c>
      <c r="C279" s="1" t="s">
        <v>12</v>
      </c>
      <c r="D279" s="2">
        <v>314</v>
      </c>
      <c r="E279" s="2">
        <v>377.08453497757921</v>
      </c>
      <c r="F279" s="2">
        <v>512.19053704636326</v>
      </c>
    </row>
    <row r="280" spans="1:6" x14ac:dyDescent="0.2">
      <c r="A280" s="1" t="s">
        <v>6</v>
      </c>
      <c r="B280" s="1">
        <v>15</v>
      </c>
      <c r="C280" s="1" t="s">
        <v>12</v>
      </c>
      <c r="D280" s="2">
        <v>321</v>
      </c>
      <c r="E280" s="2">
        <v>386.6888202386001</v>
      </c>
      <c r="F280" s="2">
        <v>507.85750346170636</v>
      </c>
    </row>
    <row r="281" spans="1:6" x14ac:dyDescent="0.2">
      <c r="A281" s="1" t="s">
        <v>6</v>
      </c>
      <c r="B281" s="1">
        <v>16</v>
      </c>
      <c r="C281" s="1" t="s">
        <v>12</v>
      </c>
      <c r="D281" s="2">
        <v>390</v>
      </c>
      <c r="E281" s="2">
        <v>456.19085858013898</v>
      </c>
      <c r="F281" s="2">
        <v>600.75511474660857</v>
      </c>
    </row>
    <row r="282" spans="1:6" x14ac:dyDescent="0.2">
      <c r="A282" s="1" t="s">
        <v>6</v>
      </c>
      <c r="B282" s="1">
        <v>17</v>
      </c>
      <c r="C282" s="1" t="s">
        <v>12</v>
      </c>
      <c r="D282" s="2">
        <v>457</v>
      </c>
      <c r="E282" s="2">
        <v>530.5421160002544</v>
      </c>
      <c r="F282" s="2">
        <v>585.60705956451875</v>
      </c>
    </row>
    <row r="283" spans="1:6" x14ac:dyDescent="0.2">
      <c r="A283" s="1" t="s">
        <v>6</v>
      </c>
      <c r="B283" s="1">
        <v>18</v>
      </c>
      <c r="C283" s="1" t="s">
        <v>12</v>
      </c>
      <c r="D283" s="2">
        <v>468</v>
      </c>
      <c r="E283" s="2">
        <v>541.38102224127056</v>
      </c>
      <c r="F283" s="2">
        <v>614.40798438912338</v>
      </c>
    </row>
    <row r="284" spans="1:6" x14ac:dyDescent="0.2">
      <c r="A284" s="1" t="s">
        <v>6</v>
      </c>
      <c r="B284" s="1">
        <v>19</v>
      </c>
      <c r="C284" s="1" t="s">
        <v>12</v>
      </c>
      <c r="D284" s="2">
        <v>427</v>
      </c>
      <c r="E284" s="2">
        <v>510.58986256546575</v>
      </c>
      <c r="F284" s="2">
        <v>544.68707088281633</v>
      </c>
    </row>
    <row r="285" spans="1:6" x14ac:dyDescent="0.2">
      <c r="A285" s="1" t="s">
        <v>6</v>
      </c>
      <c r="B285" s="1">
        <v>20</v>
      </c>
      <c r="C285" s="1" t="s">
        <v>12</v>
      </c>
      <c r="D285" s="2">
        <v>348</v>
      </c>
      <c r="E285" s="2">
        <v>415.90698491046589</v>
      </c>
      <c r="F285" s="2">
        <v>451.19760188756317</v>
      </c>
    </row>
    <row r="286" spans="1:6" x14ac:dyDescent="0.2">
      <c r="A286" s="1" t="s">
        <v>6</v>
      </c>
      <c r="B286" s="1">
        <v>21</v>
      </c>
      <c r="C286" s="1" t="s">
        <v>12</v>
      </c>
      <c r="D286" s="2">
        <v>445</v>
      </c>
      <c r="E286" s="2">
        <v>565.08648712623653</v>
      </c>
      <c r="F286" s="2">
        <v>425.7185512639274</v>
      </c>
    </row>
    <row r="287" spans="1:6" x14ac:dyDescent="0.2">
      <c r="A287" s="1" t="s">
        <v>6</v>
      </c>
      <c r="B287" s="1">
        <v>22</v>
      </c>
      <c r="C287" s="1" t="s">
        <v>12</v>
      </c>
      <c r="D287" s="2">
        <v>548</v>
      </c>
      <c r="E287" s="2">
        <v>525</v>
      </c>
      <c r="F287" s="2">
        <v>362.51745007008441</v>
      </c>
    </row>
    <row r="288" spans="1:6" x14ac:dyDescent="0.2">
      <c r="A288" s="1" t="s">
        <v>6</v>
      </c>
      <c r="B288" s="1">
        <v>23</v>
      </c>
      <c r="C288" s="1" t="s">
        <v>12</v>
      </c>
      <c r="D288" s="2">
        <v>590</v>
      </c>
      <c r="E288" s="2">
        <v>568</v>
      </c>
      <c r="F288" s="2">
        <v>343.28539063501051</v>
      </c>
    </row>
    <row r="289" spans="1:6" x14ac:dyDescent="0.2">
      <c r="A289" s="1" t="s">
        <v>6</v>
      </c>
      <c r="B289" s="1">
        <v>24</v>
      </c>
      <c r="C289" s="1" t="s">
        <v>12</v>
      </c>
      <c r="D289" s="2">
        <v>534</v>
      </c>
      <c r="E289" s="2">
        <v>552</v>
      </c>
      <c r="F289" s="2">
        <v>316.31080167166522</v>
      </c>
    </row>
    <row r="290" spans="1:6" x14ac:dyDescent="0.2">
      <c r="A290" s="1" t="s">
        <v>7</v>
      </c>
      <c r="B290" s="1">
        <v>1</v>
      </c>
      <c r="C290" s="1" t="s">
        <v>11</v>
      </c>
      <c r="D290" s="2">
        <v>145</v>
      </c>
      <c r="E290" s="2">
        <v>180.73759927113852</v>
      </c>
      <c r="F290" s="2">
        <v>311.95345297612346</v>
      </c>
    </row>
    <row r="291" spans="1:6" x14ac:dyDescent="0.2">
      <c r="A291" s="1" t="s">
        <v>7</v>
      </c>
      <c r="B291" s="1">
        <v>2</v>
      </c>
      <c r="C291" s="1" t="s">
        <v>11</v>
      </c>
      <c r="D291" s="2">
        <v>183</v>
      </c>
      <c r="E291" s="2">
        <v>186.7003992732366</v>
      </c>
      <c r="F291" s="2">
        <v>294.59445569231468</v>
      </c>
    </row>
    <row r="292" spans="1:6" x14ac:dyDescent="0.2">
      <c r="A292" s="1" t="s">
        <v>7</v>
      </c>
      <c r="B292" s="1">
        <v>3</v>
      </c>
      <c r="C292" s="1" t="s">
        <v>11</v>
      </c>
      <c r="D292" s="2">
        <v>168</v>
      </c>
      <c r="E292" s="2">
        <v>167.43999930063885</v>
      </c>
      <c r="F292" s="2">
        <v>285.25328947262688</v>
      </c>
    </row>
    <row r="293" spans="1:6" x14ac:dyDescent="0.2">
      <c r="A293" s="1" t="s">
        <v>7</v>
      </c>
      <c r="B293" s="1">
        <v>4</v>
      </c>
      <c r="C293" s="1" t="s">
        <v>11</v>
      </c>
      <c r="D293" s="2">
        <v>201</v>
      </c>
      <c r="E293" s="2">
        <v>199.16839957300823</v>
      </c>
      <c r="F293" s="2">
        <v>249.98123678497487</v>
      </c>
    </row>
    <row r="294" spans="1:6" x14ac:dyDescent="0.2">
      <c r="A294" s="1" t="s">
        <v>7</v>
      </c>
      <c r="B294" s="1">
        <v>5</v>
      </c>
      <c r="C294" s="1" t="s">
        <v>11</v>
      </c>
      <c r="D294" s="2">
        <v>226</v>
      </c>
      <c r="E294" s="2">
        <v>297.53735971450806</v>
      </c>
      <c r="F294" s="2">
        <v>298.5497764115272</v>
      </c>
    </row>
    <row r="295" spans="1:6" x14ac:dyDescent="0.2">
      <c r="A295" s="1" t="s">
        <v>7</v>
      </c>
      <c r="B295" s="1">
        <v>6</v>
      </c>
      <c r="C295" s="1" t="s">
        <v>11</v>
      </c>
      <c r="D295" s="2">
        <v>298</v>
      </c>
      <c r="E295" s="2">
        <v>318.73759927113849</v>
      </c>
      <c r="F295" s="2">
        <v>269.9450917325151</v>
      </c>
    </row>
    <row r="296" spans="1:6" x14ac:dyDescent="0.2">
      <c r="A296" s="1" t="s">
        <v>7</v>
      </c>
      <c r="B296" s="1">
        <v>7</v>
      </c>
      <c r="C296" s="1" t="s">
        <v>11</v>
      </c>
      <c r="D296" s="2">
        <v>356</v>
      </c>
      <c r="E296" s="2">
        <v>418.79025289335561</v>
      </c>
      <c r="F296" s="2">
        <v>411.24696248264547</v>
      </c>
    </row>
    <row r="297" spans="1:6" x14ac:dyDescent="0.2">
      <c r="A297" s="1" t="s">
        <v>7</v>
      </c>
      <c r="B297" s="1">
        <v>8</v>
      </c>
      <c r="C297" s="1" t="s">
        <v>11</v>
      </c>
      <c r="D297" s="2">
        <v>269</v>
      </c>
      <c r="E297" s="2">
        <v>392.7625429747921</v>
      </c>
      <c r="F297" s="2">
        <v>296.65073293948353</v>
      </c>
    </row>
    <row r="298" spans="1:6" x14ac:dyDescent="0.2">
      <c r="A298" s="1" t="s">
        <v>7</v>
      </c>
      <c r="B298" s="1">
        <v>9</v>
      </c>
      <c r="C298" s="1" t="s">
        <v>11</v>
      </c>
      <c r="D298" s="2">
        <v>368</v>
      </c>
      <c r="E298" s="2">
        <v>580.96874300379375</v>
      </c>
      <c r="F298" s="2">
        <v>497.49091306309356</v>
      </c>
    </row>
    <row r="299" spans="1:6" x14ac:dyDescent="0.2">
      <c r="A299" s="1" t="s">
        <v>7</v>
      </c>
      <c r="B299" s="1">
        <v>10</v>
      </c>
      <c r="C299" s="1" t="s">
        <v>11</v>
      </c>
      <c r="D299" s="2">
        <v>602</v>
      </c>
      <c r="E299" s="2">
        <v>605.81378701642325</v>
      </c>
      <c r="F299" s="2">
        <v>609.02624736646442</v>
      </c>
    </row>
    <row r="300" spans="1:6" x14ac:dyDescent="0.2">
      <c r="A300" s="1" t="s">
        <v>7</v>
      </c>
      <c r="B300" s="1">
        <v>11</v>
      </c>
      <c r="C300" s="1" t="s">
        <v>11</v>
      </c>
      <c r="D300" s="2">
        <v>678</v>
      </c>
      <c r="E300" s="2">
        <v>708.6932982480356</v>
      </c>
      <c r="F300" s="2">
        <v>495.62923204317553</v>
      </c>
    </row>
    <row r="301" spans="1:6" x14ac:dyDescent="0.2">
      <c r="A301" s="1" t="s">
        <v>7</v>
      </c>
      <c r="B301" s="1">
        <v>12</v>
      </c>
      <c r="C301" s="1" t="s">
        <v>11</v>
      </c>
      <c r="D301" s="2">
        <v>699</v>
      </c>
      <c r="E301" s="2">
        <v>758.31498534145658</v>
      </c>
      <c r="F301" s="2">
        <v>476.81578711877722</v>
      </c>
    </row>
    <row r="302" spans="1:6" x14ac:dyDescent="0.2">
      <c r="A302" s="1" t="s">
        <v>7</v>
      </c>
      <c r="B302" s="1">
        <v>13</v>
      </c>
      <c r="C302" s="1" t="s">
        <v>11</v>
      </c>
      <c r="D302" s="2">
        <v>623</v>
      </c>
      <c r="E302" s="2">
        <v>685.19765788346183</v>
      </c>
      <c r="F302" s="2">
        <v>477.84947113335471</v>
      </c>
    </row>
    <row r="303" spans="1:6" x14ac:dyDescent="0.2">
      <c r="A303" s="1" t="s">
        <v>7</v>
      </c>
      <c r="B303" s="1">
        <v>14</v>
      </c>
      <c r="C303" s="1" t="s">
        <v>11</v>
      </c>
      <c r="D303" s="2">
        <v>582</v>
      </c>
      <c r="E303" s="2">
        <v>632.81452192819575</v>
      </c>
      <c r="F303" s="2">
        <v>471.64748765874981</v>
      </c>
    </row>
    <row r="304" spans="1:6" x14ac:dyDescent="0.2">
      <c r="A304" s="1" t="s">
        <v>7</v>
      </c>
      <c r="B304" s="1">
        <v>15</v>
      </c>
      <c r="C304" s="1" t="s">
        <v>11</v>
      </c>
      <c r="D304" s="2">
        <v>525</v>
      </c>
      <c r="E304" s="2">
        <v>588.07052456521569</v>
      </c>
      <c r="F304" s="2">
        <v>522.42286398788826</v>
      </c>
    </row>
    <row r="305" spans="1:6" x14ac:dyDescent="0.2">
      <c r="A305" s="1" t="s">
        <v>7</v>
      </c>
      <c r="B305" s="1">
        <v>16</v>
      </c>
      <c r="C305" s="1" t="s">
        <v>11</v>
      </c>
      <c r="D305" s="2">
        <v>544</v>
      </c>
      <c r="E305" s="2">
        <v>700.17280244756478</v>
      </c>
      <c r="F305" s="2">
        <v>645.0421263813015</v>
      </c>
    </row>
    <row r="306" spans="1:6" x14ac:dyDescent="0.2">
      <c r="A306" s="1" t="s">
        <v>7</v>
      </c>
      <c r="B306" s="1">
        <v>17</v>
      </c>
      <c r="C306" s="1" t="s">
        <v>11</v>
      </c>
      <c r="D306" s="2">
        <v>496</v>
      </c>
      <c r="E306" s="2">
        <v>606.96701446823386</v>
      </c>
      <c r="F306" s="2">
        <v>645.19893004401399</v>
      </c>
    </row>
    <row r="307" spans="1:6" x14ac:dyDescent="0.2">
      <c r="A307" s="1" t="s">
        <v>7</v>
      </c>
      <c r="B307" s="1">
        <v>18</v>
      </c>
      <c r="C307" s="1" t="s">
        <v>11</v>
      </c>
      <c r="D307" s="2">
        <v>449</v>
      </c>
      <c r="E307" s="2">
        <v>584.8298069920238</v>
      </c>
      <c r="F307" s="2">
        <v>626.87419088162505</v>
      </c>
    </row>
    <row r="308" spans="1:6" x14ac:dyDescent="0.2">
      <c r="A308" s="1" t="s">
        <v>7</v>
      </c>
      <c r="B308" s="1">
        <v>19</v>
      </c>
      <c r="C308" s="1" t="s">
        <v>11</v>
      </c>
      <c r="D308" s="2">
        <v>492</v>
      </c>
      <c r="E308" s="2">
        <v>679.70263979637502</v>
      </c>
      <c r="F308" s="2">
        <v>547.85532014053797</v>
      </c>
    </row>
    <row r="309" spans="1:6" x14ac:dyDescent="0.2">
      <c r="A309" s="1" t="s">
        <v>7</v>
      </c>
      <c r="B309" s="1">
        <v>20</v>
      </c>
      <c r="C309" s="1" t="s">
        <v>11</v>
      </c>
      <c r="D309" s="2">
        <v>652</v>
      </c>
      <c r="E309" s="2">
        <v>805.42302624588183</v>
      </c>
      <c r="F309" s="2">
        <v>599.87631726821201</v>
      </c>
    </row>
    <row r="310" spans="1:6" x14ac:dyDescent="0.2">
      <c r="A310" s="1" t="s">
        <v>7</v>
      </c>
      <c r="B310" s="1">
        <v>21</v>
      </c>
      <c r="C310" s="1" t="s">
        <v>11</v>
      </c>
      <c r="D310" s="2">
        <v>401</v>
      </c>
      <c r="E310" s="2">
        <v>474.42396461172211</v>
      </c>
      <c r="F310" s="2">
        <v>328.02451580495824</v>
      </c>
    </row>
    <row r="311" spans="1:6" x14ac:dyDescent="0.2">
      <c r="A311" s="1" t="s">
        <v>7</v>
      </c>
      <c r="B311" s="1">
        <v>22</v>
      </c>
      <c r="C311" s="1" t="s">
        <v>11</v>
      </c>
      <c r="D311" s="2">
        <v>103</v>
      </c>
      <c r="E311" s="2">
        <v>187.06488265316463</v>
      </c>
      <c r="F311" s="2">
        <v>295.08013319537019</v>
      </c>
    </row>
    <row r="312" spans="1:6" x14ac:dyDescent="0.2">
      <c r="A312" s="1" t="s">
        <v>7</v>
      </c>
      <c r="B312" s="1">
        <v>23</v>
      </c>
      <c r="C312" s="1" t="s">
        <v>11</v>
      </c>
      <c r="D312" s="2">
        <v>167</v>
      </c>
      <c r="E312" s="2">
        <v>156.79109303983051</v>
      </c>
      <c r="F312" s="2">
        <v>260.74891190980424</v>
      </c>
    </row>
    <row r="313" spans="1:6" x14ac:dyDescent="0.2">
      <c r="A313" s="1" t="s">
        <v>7</v>
      </c>
      <c r="B313" s="1">
        <v>24</v>
      </c>
      <c r="C313" s="1" t="s">
        <v>11</v>
      </c>
      <c r="D313" s="2">
        <v>55</v>
      </c>
      <c r="E313" s="2">
        <v>152.88622166252136</v>
      </c>
      <c r="F313" s="2">
        <v>253.83373702914352</v>
      </c>
    </row>
    <row r="314" spans="1:6" x14ac:dyDescent="0.2">
      <c r="A314" s="1" t="s">
        <v>7</v>
      </c>
      <c r="B314" s="1">
        <v>1</v>
      </c>
      <c r="C314" s="1" t="s">
        <v>12</v>
      </c>
      <c r="D314" s="2">
        <v>470</v>
      </c>
      <c r="E314" s="2">
        <v>472</v>
      </c>
      <c r="F314" s="2">
        <v>284.83873689685896</v>
      </c>
    </row>
    <row r="315" spans="1:6" x14ac:dyDescent="0.2">
      <c r="A315" s="1" t="s">
        <v>7</v>
      </c>
      <c r="B315" s="1">
        <v>2</v>
      </c>
      <c r="C315" s="1" t="s">
        <v>12</v>
      </c>
      <c r="D315" s="2">
        <v>384</v>
      </c>
      <c r="E315" s="2">
        <v>384</v>
      </c>
      <c r="F315" s="2">
        <v>262.16035701865889</v>
      </c>
    </row>
    <row r="316" spans="1:6" x14ac:dyDescent="0.2">
      <c r="A316" s="1" t="s">
        <v>7</v>
      </c>
      <c r="B316" s="1">
        <v>3</v>
      </c>
      <c r="C316" s="1" t="s">
        <v>12</v>
      </c>
      <c r="D316" s="2">
        <v>310</v>
      </c>
      <c r="E316" s="2">
        <v>318</v>
      </c>
      <c r="F316" s="2">
        <v>253.07133730554267</v>
      </c>
    </row>
    <row r="317" spans="1:6" x14ac:dyDescent="0.2">
      <c r="A317" s="1" t="s">
        <v>7</v>
      </c>
      <c r="B317" s="1">
        <v>4</v>
      </c>
      <c r="C317" s="1" t="s">
        <v>12</v>
      </c>
      <c r="D317" s="2">
        <v>266</v>
      </c>
      <c r="E317" s="2">
        <v>276</v>
      </c>
      <c r="F317" s="2">
        <v>232.60762320127947</v>
      </c>
    </row>
    <row r="318" spans="1:6" x14ac:dyDescent="0.2">
      <c r="A318" s="1" t="s">
        <v>7</v>
      </c>
      <c r="B318" s="1">
        <v>5</v>
      </c>
      <c r="C318" s="1" t="s">
        <v>12</v>
      </c>
      <c r="D318" s="2">
        <v>239</v>
      </c>
      <c r="E318" s="2">
        <v>251</v>
      </c>
      <c r="F318" s="2">
        <v>261.95045722396662</v>
      </c>
    </row>
    <row r="319" spans="1:6" x14ac:dyDescent="0.2">
      <c r="A319" s="1" t="s">
        <v>7</v>
      </c>
      <c r="B319" s="1">
        <v>6</v>
      </c>
      <c r="C319" s="1" t="s">
        <v>12</v>
      </c>
      <c r="D319" s="2">
        <v>194</v>
      </c>
      <c r="E319" s="2">
        <v>193</v>
      </c>
      <c r="F319" s="2">
        <v>260.83311937596187</v>
      </c>
    </row>
    <row r="320" spans="1:6" x14ac:dyDescent="0.2">
      <c r="A320" s="1" t="s">
        <v>7</v>
      </c>
      <c r="B320" s="1">
        <v>7</v>
      </c>
      <c r="C320" s="1" t="s">
        <v>12</v>
      </c>
      <c r="D320" s="2">
        <v>233</v>
      </c>
      <c r="E320" s="2">
        <v>283</v>
      </c>
      <c r="F320" s="2">
        <v>255.22682533642683</v>
      </c>
    </row>
    <row r="321" spans="1:6" x14ac:dyDescent="0.2">
      <c r="A321" s="1" t="s">
        <v>7</v>
      </c>
      <c r="B321" s="1">
        <v>8</v>
      </c>
      <c r="C321" s="1" t="s">
        <v>12</v>
      </c>
      <c r="D321" s="2">
        <v>467</v>
      </c>
      <c r="E321" s="2">
        <v>658.76725275437411</v>
      </c>
      <c r="F321" s="2">
        <v>376.55363767149822</v>
      </c>
    </row>
    <row r="322" spans="1:6" x14ac:dyDescent="0.2">
      <c r="A322" s="1" t="s">
        <v>7</v>
      </c>
      <c r="B322" s="1">
        <v>9</v>
      </c>
      <c r="C322" s="1" t="s">
        <v>12</v>
      </c>
      <c r="D322" s="2">
        <v>461</v>
      </c>
      <c r="E322" s="2">
        <v>643.08773730583698</v>
      </c>
      <c r="F322" s="2">
        <v>528.37493690820236</v>
      </c>
    </row>
    <row r="323" spans="1:6" x14ac:dyDescent="0.2">
      <c r="A323" s="1" t="s">
        <v>7</v>
      </c>
      <c r="B323" s="1">
        <v>10</v>
      </c>
      <c r="C323" s="1" t="s">
        <v>12</v>
      </c>
      <c r="D323" s="2">
        <v>384</v>
      </c>
      <c r="E323" s="2">
        <v>443.64896082438048</v>
      </c>
      <c r="F323" s="2">
        <v>513.94315011361766</v>
      </c>
    </row>
    <row r="324" spans="1:6" x14ac:dyDescent="0.2">
      <c r="A324" s="1" t="s">
        <v>7</v>
      </c>
      <c r="B324" s="1">
        <v>11</v>
      </c>
      <c r="C324" s="1" t="s">
        <v>12</v>
      </c>
      <c r="D324" s="2">
        <v>182</v>
      </c>
      <c r="E324" s="2">
        <v>391.50613824855083</v>
      </c>
      <c r="F324" s="2">
        <v>449.58309799058969</v>
      </c>
    </row>
    <row r="325" spans="1:6" x14ac:dyDescent="0.2">
      <c r="A325" s="1" t="s">
        <v>7</v>
      </c>
      <c r="B325" s="1">
        <v>12</v>
      </c>
      <c r="C325" s="1" t="s">
        <v>12</v>
      </c>
      <c r="D325" s="2">
        <v>255</v>
      </c>
      <c r="E325" s="2">
        <v>389.21471088559895</v>
      </c>
      <c r="F325" s="2">
        <v>435.10572986916441</v>
      </c>
    </row>
    <row r="326" spans="1:6" x14ac:dyDescent="0.2">
      <c r="A326" s="1" t="s">
        <v>7</v>
      </c>
      <c r="B326" s="1">
        <v>13</v>
      </c>
      <c r="C326" s="1" t="s">
        <v>12</v>
      </c>
      <c r="D326" s="2">
        <v>190</v>
      </c>
      <c r="E326" s="2">
        <v>320.31803960563536</v>
      </c>
      <c r="F326" s="2">
        <v>446.92036066268975</v>
      </c>
    </row>
    <row r="327" spans="1:6" x14ac:dyDescent="0.2">
      <c r="A327" s="1" t="s">
        <v>7</v>
      </c>
      <c r="B327" s="1">
        <v>14</v>
      </c>
      <c r="C327" s="1" t="s">
        <v>12</v>
      </c>
      <c r="D327" s="2">
        <v>269</v>
      </c>
      <c r="E327" s="2">
        <v>401.71743122639947</v>
      </c>
      <c r="F327" s="2">
        <v>450.66859248048439</v>
      </c>
    </row>
    <row r="328" spans="1:6" x14ac:dyDescent="0.2">
      <c r="A328" s="1" t="s">
        <v>7</v>
      </c>
      <c r="B328" s="1">
        <v>15</v>
      </c>
      <c r="C328" s="1" t="s">
        <v>12</v>
      </c>
      <c r="D328" s="2">
        <v>322</v>
      </c>
      <c r="E328" s="2">
        <v>384.41348565009656</v>
      </c>
      <c r="F328" s="2">
        <v>456.69192977864941</v>
      </c>
    </row>
    <row r="329" spans="1:6" x14ac:dyDescent="0.2">
      <c r="A329" s="1" t="s">
        <v>7</v>
      </c>
      <c r="B329" s="1">
        <v>16</v>
      </c>
      <c r="C329" s="1" t="s">
        <v>12</v>
      </c>
      <c r="D329" s="2">
        <v>390</v>
      </c>
      <c r="E329" s="2">
        <v>433.33654115461189</v>
      </c>
      <c r="F329" s="2">
        <v>554.75789515705674</v>
      </c>
    </row>
    <row r="330" spans="1:6" x14ac:dyDescent="0.2">
      <c r="A330" s="1" t="s">
        <v>7</v>
      </c>
      <c r="B330" s="1">
        <v>17</v>
      </c>
      <c r="C330" s="1" t="s">
        <v>12</v>
      </c>
      <c r="D330" s="2">
        <v>405</v>
      </c>
      <c r="E330" s="2">
        <v>455.21394501807549</v>
      </c>
      <c r="F330" s="2">
        <v>541.5615914727922</v>
      </c>
    </row>
    <row r="331" spans="1:6" x14ac:dyDescent="0.2">
      <c r="A331" s="1" t="s">
        <v>7</v>
      </c>
      <c r="B331" s="1">
        <v>18</v>
      </c>
      <c r="C331" s="1" t="s">
        <v>12</v>
      </c>
      <c r="D331" s="2">
        <v>453</v>
      </c>
      <c r="E331" s="2">
        <v>491.02649783466143</v>
      </c>
      <c r="F331" s="2">
        <v>548.75181612162203</v>
      </c>
    </row>
    <row r="332" spans="1:6" x14ac:dyDescent="0.2">
      <c r="A332" s="1" t="s">
        <v>7</v>
      </c>
      <c r="B332" s="1">
        <v>19</v>
      </c>
      <c r="C332" s="1" t="s">
        <v>12</v>
      </c>
      <c r="D332" s="2">
        <v>416</v>
      </c>
      <c r="E332" s="2">
        <v>433.54588275943848</v>
      </c>
      <c r="F332" s="2">
        <v>501.74519899045742</v>
      </c>
    </row>
    <row r="333" spans="1:6" x14ac:dyDescent="0.2">
      <c r="A333" s="1" t="s">
        <v>7</v>
      </c>
      <c r="B333" s="1">
        <v>20</v>
      </c>
      <c r="C333" s="1" t="s">
        <v>12</v>
      </c>
      <c r="D333" s="2">
        <v>265</v>
      </c>
      <c r="E333" s="2">
        <v>261.93916613516063</v>
      </c>
      <c r="F333" s="2">
        <v>350.17102599280071</v>
      </c>
    </row>
    <row r="334" spans="1:6" x14ac:dyDescent="0.2">
      <c r="A334" s="1" t="s">
        <v>7</v>
      </c>
      <c r="B334" s="1">
        <v>21</v>
      </c>
      <c r="C334" s="1" t="s">
        <v>12</v>
      </c>
      <c r="D334" s="2">
        <v>404</v>
      </c>
      <c r="E334" s="2">
        <v>504.49667732158065</v>
      </c>
      <c r="F334" s="2">
        <v>434.85543486685339</v>
      </c>
    </row>
    <row r="335" spans="1:6" x14ac:dyDescent="0.2">
      <c r="A335" s="1" t="s">
        <v>7</v>
      </c>
      <c r="B335" s="1">
        <v>22</v>
      </c>
      <c r="C335" s="1" t="s">
        <v>12</v>
      </c>
      <c r="D335" s="2">
        <v>555</v>
      </c>
      <c r="E335" s="2">
        <v>549</v>
      </c>
      <c r="F335" s="2">
        <v>352.88045573237264</v>
      </c>
    </row>
    <row r="336" spans="1:6" x14ac:dyDescent="0.2">
      <c r="A336" s="1" t="s">
        <v>7</v>
      </c>
      <c r="B336" s="1">
        <v>23</v>
      </c>
      <c r="C336" s="1" t="s">
        <v>12</v>
      </c>
      <c r="D336" s="2">
        <v>586</v>
      </c>
      <c r="E336" s="2">
        <v>569</v>
      </c>
      <c r="F336" s="2">
        <v>289.94355833625957</v>
      </c>
    </row>
    <row r="337" spans="1:6" x14ac:dyDescent="0.2">
      <c r="A337" s="1" t="s">
        <v>7</v>
      </c>
      <c r="B337" s="1">
        <v>24</v>
      </c>
      <c r="C337" s="1" t="s">
        <v>12</v>
      </c>
      <c r="D337" s="2">
        <v>554</v>
      </c>
      <c r="E337" s="2">
        <v>559</v>
      </c>
      <c r="F337" s="2">
        <v>280.74763320871227</v>
      </c>
    </row>
    <row r="338" spans="1:6" x14ac:dyDescent="0.2">
      <c r="A338" s="1" t="s">
        <v>8</v>
      </c>
      <c r="B338" s="1">
        <v>1</v>
      </c>
      <c r="C338" s="1" t="s">
        <v>11</v>
      </c>
      <c r="D338" s="2">
        <v>191</v>
      </c>
      <c r="E338" s="2">
        <v>174.73759927113852</v>
      </c>
      <c r="F338" s="2">
        <v>298.68518720832401</v>
      </c>
    </row>
    <row r="339" spans="1:6" x14ac:dyDescent="0.2">
      <c r="A339" s="1" t="s">
        <v>8</v>
      </c>
      <c r="B339" s="1">
        <v>2</v>
      </c>
      <c r="C339" s="1" t="s">
        <v>11</v>
      </c>
      <c r="D339" s="2">
        <v>134</v>
      </c>
      <c r="E339" s="2">
        <v>272.9321593325933</v>
      </c>
      <c r="F339" s="2">
        <v>248.21661559626043</v>
      </c>
    </row>
    <row r="340" spans="1:6" x14ac:dyDescent="0.2">
      <c r="A340" s="1" t="s">
        <v>8</v>
      </c>
      <c r="B340" s="1">
        <v>3</v>
      </c>
      <c r="C340" s="1" t="s">
        <v>11</v>
      </c>
      <c r="D340" s="2">
        <v>152</v>
      </c>
      <c r="E340" s="2">
        <v>144.41631950124105</v>
      </c>
      <c r="F340" s="2">
        <v>240.15368857841236</v>
      </c>
    </row>
    <row r="341" spans="1:6" x14ac:dyDescent="0.2">
      <c r="A341" s="1" t="s">
        <v>8</v>
      </c>
      <c r="B341" s="1">
        <v>4</v>
      </c>
      <c r="C341" s="1" t="s">
        <v>11</v>
      </c>
      <c r="D341" s="2">
        <v>210</v>
      </c>
      <c r="E341" s="2">
        <v>250.33893313725792</v>
      </c>
      <c r="F341" s="2">
        <v>243.09556695807655</v>
      </c>
    </row>
    <row r="342" spans="1:6" x14ac:dyDescent="0.2">
      <c r="A342" s="1" t="s">
        <v>8</v>
      </c>
      <c r="B342" s="1">
        <v>5</v>
      </c>
      <c r="C342" s="1" t="s">
        <v>11</v>
      </c>
      <c r="D342" s="2">
        <v>241</v>
      </c>
      <c r="E342" s="2">
        <v>244.7476797466278</v>
      </c>
      <c r="F342" s="2">
        <v>264.15864624949916</v>
      </c>
    </row>
    <row r="343" spans="1:6" x14ac:dyDescent="0.2">
      <c r="A343" s="1" t="s">
        <v>8</v>
      </c>
      <c r="B343" s="1">
        <v>6</v>
      </c>
      <c r="C343" s="1" t="s">
        <v>11</v>
      </c>
      <c r="D343" s="2">
        <v>339</v>
      </c>
      <c r="E343" s="2">
        <v>361.06167980384828</v>
      </c>
      <c r="F343" s="2">
        <v>284.64028387114524</v>
      </c>
    </row>
    <row r="344" spans="1:6" x14ac:dyDescent="0.2">
      <c r="A344" s="1" t="s">
        <v>8</v>
      </c>
      <c r="B344" s="1">
        <v>7</v>
      </c>
      <c r="C344" s="1" t="s">
        <v>11</v>
      </c>
      <c r="D344" s="2">
        <v>412</v>
      </c>
      <c r="E344" s="2">
        <v>441.63298645464579</v>
      </c>
      <c r="F344" s="2">
        <v>317.77545893944404</v>
      </c>
    </row>
    <row r="345" spans="1:6" x14ac:dyDescent="0.2">
      <c r="A345" s="1" t="s">
        <v>8</v>
      </c>
      <c r="B345" s="1">
        <v>8</v>
      </c>
      <c r="C345" s="1" t="s">
        <v>11</v>
      </c>
      <c r="D345" s="2">
        <v>270</v>
      </c>
      <c r="E345" s="2">
        <v>284.94224428197293</v>
      </c>
      <c r="F345" s="2">
        <v>283.24600969969993</v>
      </c>
    </row>
    <row r="346" spans="1:6" x14ac:dyDescent="0.2">
      <c r="A346" s="1" t="s">
        <v>8</v>
      </c>
      <c r="B346" s="1">
        <v>9</v>
      </c>
      <c r="C346" s="1" t="s">
        <v>11</v>
      </c>
      <c r="D346" s="2">
        <v>310</v>
      </c>
      <c r="E346" s="2">
        <v>355.23060008801787</v>
      </c>
      <c r="F346" s="2">
        <v>365.76319964582098</v>
      </c>
    </row>
    <row r="347" spans="1:6" x14ac:dyDescent="0.2">
      <c r="A347" s="1" t="s">
        <v>8</v>
      </c>
      <c r="B347" s="1">
        <v>10</v>
      </c>
      <c r="C347" s="1" t="s">
        <v>11</v>
      </c>
      <c r="D347" s="2">
        <v>524</v>
      </c>
      <c r="E347" s="2">
        <v>581.2652675735759</v>
      </c>
      <c r="F347" s="2">
        <v>520.19860632429186</v>
      </c>
    </row>
    <row r="348" spans="1:6" x14ac:dyDescent="0.2">
      <c r="A348" s="1" t="s">
        <v>8</v>
      </c>
      <c r="B348" s="1">
        <v>11</v>
      </c>
      <c r="C348" s="1" t="s">
        <v>11</v>
      </c>
      <c r="D348" s="2">
        <v>716</v>
      </c>
      <c r="E348" s="2">
        <v>806.40187637438112</v>
      </c>
      <c r="F348" s="2">
        <v>508.74040562006104</v>
      </c>
    </row>
    <row r="349" spans="1:6" x14ac:dyDescent="0.2">
      <c r="A349" s="1" t="s">
        <v>8</v>
      </c>
      <c r="B349" s="1">
        <v>12</v>
      </c>
      <c r="C349" s="1" t="s">
        <v>11</v>
      </c>
      <c r="D349" s="2">
        <v>730</v>
      </c>
      <c r="E349" s="2">
        <v>842.84543704940791</v>
      </c>
      <c r="F349" s="2">
        <v>474.22936037054103</v>
      </c>
    </row>
    <row r="350" spans="1:6" x14ac:dyDescent="0.2">
      <c r="A350" s="1" t="s">
        <v>8</v>
      </c>
      <c r="B350" s="1">
        <v>13</v>
      </c>
      <c r="C350" s="1" t="s">
        <v>11</v>
      </c>
      <c r="D350" s="2">
        <v>708</v>
      </c>
      <c r="E350" s="2">
        <v>799.0267537080116</v>
      </c>
      <c r="F350" s="2">
        <v>459.26813349536894</v>
      </c>
    </row>
    <row r="351" spans="1:6" x14ac:dyDescent="0.2">
      <c r="A351" s="1" t="s">
        <v>8</v>
      </c>
      <c r="B351" s="1">
        <v>14</v>
      </c>
      <c r="C351" s="1" t="s">
        <v>11</v>
      </c>
      <c r="D351" s="2">
        <v>619</v>
      </c>
      <c r="E351" s="2">
        <v>744.80207632472423</v>
      </c>
      <c r="F351" s="2">
        <v>471.79123312610079</v>
      </c>
    </row>
    <row r="352" spans="1:6" x14ac:dyDescent="0.2">
      <c r="A352" s="1" t="s">
        <v>8</v>
      </c>
      <c r="B352" s="1">
        <v>15</v>
      </c>
      <c r="C352" s="1" t="s">
        <v>11</v>
      </c>
      <c r="D352" s="2">
        <v>549</v>
      </c>
      <c r="E352" s="2">
        <v>662.44921522581035</v>
      </c>
      <c r="F352" s="2">
        <v>573.55232463854975</v>
      </c>
    </row>
    <row r="353" spans="1:6" x14ac:dyDescent="0.2">
      <c r="A353" s="1" t="s">
        <v>8</v>
      </c>
      <c r="B353" s="1">
        <v>16</v>
      </c>
      <c r="C353" s="1" t="s">
        <v>11</v>
      </c>
      <c r="D353" s="2">
        <v>526</v>
      </c>
      <c r="E353" s="2">
        <v>681.39133143203173</v>
      </c>
      <c r="F353" s="2">
        <v>564.72706334242685</v>
      </c>
    </row>
    <row r="354" spans="1:6" x14ac:dyDescent="0.2">
      <c r="A354" s="1" t="s">
        <v>8</v>
      </c>
      <c r="B354" s="1">
        <v>17</v>
      </c>
      <c r="C354" s="1" t="s">
        <v>11</v>
      </c>
      <c r="D354" s="2">
        <v>566</v>
      </c>
      <c r="E354" s="2">
        <v>651.14554245713816</v>
      </c>
      <c r="F354" s="2">
        <v>593.47883701071078</v>
      </c>
    </row>
    <row r="355" spans="1:6" x14ac:dyDescent="0.2">
      <c r="A355" s="1" t="s">
        <v>8</v>
      </c>
      <c r="B355" s="1">
        <v>18</v>
      </c>
      <c r="C355" s="1" t="s">
        <v>11</v>
      </c>
      <c r="D355" s="2">
        <v>512</v>
      </c>
      <c r="E355" s="2">
        <v>614.81268991154934</v>
      </c>
      <c r="F355" s="2">
        <v>614.27870975184487</v>
      </c>
    </row>
    <row r="356" spans="1:6" x14ac:dyDescent="0.2">
      <c r="A356" s="1" t="s">
        <v>8</v>
      </c>
      <c r="B356" s="1">
        <v>19</v>
      </c>
      <c r="C356" s="1" t="s">
        <v>11</v>
      </c>
      <c r="D356" s="2">
        <v>585</v>
      </c>
      <c r="E356" s="2">
        <v>907.61691222363447</v>
      </c>
      <c r="F356" s="2">
        <v>624.15180087739486</v>
      </c>
    </row>
    <row r="357" spans="1:6" x14ac:dyDescent="0.2">
      <c r="A357" s="1" t="s">
        <v>8</v>
      </c>
      <c r="B357" s="1">
        <v>20</v>
      </c>
      <c r="C357" s="1" t="s">
        <v>11</v>
      </c>
      <c r="D357" s="2">
        <v>604</v>
      </c>
      <c r="E357" s="2">
        <v>886.59989788447058</v>
      </c>
      <c r="F357" s="2">
        <v>598.20128774003479</v>
      </c>
    </row>
    <row r="358" spans="1:6" x14ac:dyDescent="0.2">
      <c r="A358" s="1" t="s">
        <v>8</v>
      </c>
      <c r="B358" s="1">
        <v>21</v>
      </c>
      <c r="C358" s="1" t="s">
        <v>11</v>
      </c>
      <c r="D358" s="2">
        <v>369</v>
      </c>
      <c r="E358" s="2">
        <v>436.16858042545203</v>
      </c>
      <c r="F358" s="2">
        <v>294.00086842149091</v>
      </c>
    </row>
    <row r="359" spans="1:6" x14ac:dyDescent="0.2">
      <c r="A359" s="1" t="s">
        <v>8</v>
      </c>
      <c r="B359" s="1">
        <v>22</v>
      </c>
      <c r="C359" s="1" t="s">
        <v>11</v>
      </c>
      <c r="D359" s="2">
        <v>125</v>
      </c>
      <c r="E359" s="2">
        <v>214.60640361299824</v>
      </c>
      <c r="F359" s="2">
        <v>389.23568401870483</v>
      </c>
    </row>
    <row r="360" spans="1:6" x14ac:dyDescent="0.2">
      <c r="A360" s="1" t="s">
        <v>8</v>
      </c>
      <c r="B360" s="1">
        <v>23</v>
      </c>
      <c r="C360" s="1" t="s">
        <v>11</v>
      </c>
      <c r="D360" s="2">
        <v>104</v>
      </c>
      <c r="E360" s="2">
        <v>167.62987597383483</v>
      </c>
      <c r="F360" s="2">
        <v>314.13697797606835</v>
      </c>
    </row>
    <row r="361" spans="1:6" x14ac:dyDescent="0.2">
      <c r="A361" s="1" t="s">
        <v>8</v>
      </c>
      <c r="B361" s="1">
        <v>24</v>
      </c>
      <c r="C361" s="1" t="s">
        <v>11</v>
      </c>
      <c r="D361" s="2">
        <v>124</v>
      </c>
      <c r="E361" s="2">
        <v>191.45973309834798</v>
      </c>
      <c r="F361" s="2">
        <v>257.53902336521901</v>
      </c>
    </row>
    <row r="362" spans="1:6" x14ac:dyDescent="0.2">
      <c r="A362" s="1" t="s">
        <v>8</v>
      </c>
      <c r="B362" s="1">
        <v>1</v>
      </c>
      <c r="C362" s="1" t="s">
        <v>12</v>
      </c>
      <c r="D362" s="2">
        <v>473</v>
      </c>
      <c r="E362" s="2">
        <v>469</v>
      </c>
      <c r="F362" s="2">
        <v>286.48294058686685</v>
      </c>
    </row>
    <row r="363" spans="1:6" x14ac:dyDescent="0.2">
      <c r="A363" s="1" t="s">
        <v>8</v>
      </c>
      <c r="B363" s="1">
        <v>2</v>
      </c>
      <c r="C363" s="1" t="s">
        <v>12</v>
      </c>
      <c r="D363" s="2">
        <v>348</v>
      </c>
      <c r="E363" s="2">
        <v>370</v>
      </c>
      <c r="F363" s="2">
        <v>234.7669597161993</v>
      </c>
    </row>
    <row r="364" spans="1:6" x14ac:dyDescent="0.2">
      <c r="A364" s="1" t="s">
        <v>8</v>
      </c>
      <c r="B364" s="1">
        <v>3</v>
      </c>
      <c r="C364" s="1" t="s">
        <v>12</v>
      </c>
      <c r="D364" s="2">
        <v>323</v>
      </c>
      <c r="E364" s="2">
        <v>322</v>
      </c>
      <c r="F364" s="2">
        <v>263.65225276104047</v>
      </c>
    </row>
    <row r="365" spans="1:6" x14ac:dyDescent="0.2">
      <c r="A365" s="1" t="s">
        <v>8</v>
      </c>
      <c r="B365" s="1">
        <v>4</v>
      </c>
      <c r="C365" s="1" t="s">
        <v>12</v>
      </c>
      <c r="D365" s="2">
        <v>290</v>
      </c>
      <c r="E365" s="2">
        <v>284</v>
      </c>
      <c r="F365" s="2">
        <v>279.23091214966786</v>
      </c>
    </row>
    <row r="366" spans="1:6" x14ac:dyDescent="0.2">
      <c r="A366" s="1" t="s">
        <v>8</v>
      </c>
      <c r="B366" s="1">
        <v>5</v>
      </c>
      <c r="C366" s="1" t="s">
        <v>12</v>
      </c>
      <c r="D366" s="2">
        <v>212</v>
      </c>
      <c r="E366" s="2">
        <v>237</v>
      </c>
      <c r="F366" s="2">
        <v>256.15123186763509</v>
      </c>
    </row>
    <row r="367" spans="1:6" x14ac:dyDescent="0.2">
      <c r="A367" s="1" t="s">
        <v>8</v>
      </c>
      <c r="B367" s="1">
        <v>6</v>
      </c>
      <c r="C367" s="1" t="s">
        <v>12</v>
      </c>
      <c r="D367" s="2">
        <v>185</v>
      </c>
      <c r="E367" s="2">
        <v>258.91552334594729</v>
      </c>
      <c r="F367" s="2">
        <v>269.52883112296462</v>
      </c>
    </row>
    <row r="368" spans="1:6" x14ac:dyDescent="0.2">
      <c r="A368" s="1" t="s">
        <v>8</v>
      </c>
      <c r="B368" s="1">
        <v>7</v>
      </c>
      <c r="C368" s="1" t="s">
        <v>12</v>
      </c>
      <c r="D368" s="2">
        <v>224</v>
      </c>
      <c r="E368" s="2">
        <v>224</v>
      </c>
      <c r="F368" s="2">
        <v>291.38253276275373</v>
      </c>
    </row>
    <row r="369" spans="1:6" x14ac:dyDescent="0.2">
      <c r="A369" s="1" t="s">
        <v>8</v>
      </c>
      <c r="B369" s="1">
        <v>8</v>
      </c>
      <c r="C369" s="1" t="s">
        <v>12</v>
      </c>
      <c r="D369" s="2">
        <v>466</v>
      </c>
      <c r="E369" s="2">
        <v>716.88450020086793</v>
      </c>
      <c r="F369" s="2">
        <v>372.29354505592175</v>
      </c>
    </row>
    <row r="370" spans="1:6" x14ac:dyDescent="0.2">
      <c r="A370" s="1" t="s">
        <v>8</v>
      </c>
      <c r="B370" s="1">
        <v>9</v>
      </c>
      <c r="C370" s="1" t="s">
        <v>12</v>
      </c>
      <c r="D370" s="2">
        <v>493</v>
      </c>
      <c r="E370" s="2">
        <v>788.445414937755</v>
      </c>
      <c r="F370" s="2">
        <v>506.09695087172395</v>
      </c>
    </row>
    <row r="371" spans="1:6" x14ac:dyDescent="0.2">
      <c r="A371" s="1" t="s">
        <v>8</v>
      </c>
      <c r="B371" s="1">
        <v>10</v>
      </c>
      <c r="C371" s="1" t="s">
        <v>12</v>
      </c>
      <c r="D371" s="2">
        <v>320</v>
      </c>
      <c r="E371" s="2">
        <v>543.21378806969187</v>
      </c>
      <c r="F371" s="2">
        <v>448.00163676956834</v>
      </c>
    </row>
    <row r="372" spans="1:6" x14ac:dyDescent="0.2">
      <c r="A372" s="1" t="s">
        <v>8</v>
      </c>
      <c r="B372" s="1">
        <v>11</v>
      </c>
      <c r="C372" s="1" t="s">
        <v>12</v>
      </c>
      <c r="D372" s="2">
        <v>330</v>
      </c>
      <c r="E372" s="2">
        <v>382.32256589966869</v>
      </c>
      <c r="F372" s="2">
        <v>429.81591398686254</v>
      </c>
    </row>
    <row r="373" spans="1:6" x14ac:dyDescent="0.2">
      <c r="A373" s="1" t="s">
        <v>8</v>
      </c>
      <c r="B373" s="1">
        <v>12</v>
      </c>
      <c r="C373" s="1" t="s">
        <v>12</v>
      </c>
      <c r="D373" s="2">
        <v>237</v>
      </c>
      <c r="E373" s="2">
        <v>279.90849243786971</v>
      </c>
      <c r="F373" s="2">
        <v>451.55259263368015</v>
      </c>
    </row>
    <row r="374" spans="1:6" x14ac:dyDescent="0.2">
      <c r="A374" s="1" t="s">
        <v>8</v>
      </c>
      <c r="B374" s="1">
        <v>13</v>
      </c>
      <c r="C374" s="1" t="s">
        <v>12</v>
      </c>
      <c r="D374" s="2">
        <v>279</v>
      </c>
      <c r="E374" s="2">
        <v>368.64258289639344</v>
      </c>
      <c r="F374" s="2">
        <v>501.83092498076269</v>
      </c>
    </row>
    <row r="375" spans="1:6" x14ac:dyDescent="0.2">
      <c r="A375" s="1" t="s">
        <v>8</v>
      </c>
      <c r="B375" s="1">
        <v>14</v>
      </c>
      <c r="C375" s="1" t="s">
        <v>12</v>
      </c>
      <c r="D375" s="2">
        <v>313</v>
      </c>
      <c r="E375" s="2">
        <v>366.38694785862998</v>
      </c>
      <c r="F375" s="2">
        <v>480.13278542518378</v>
      </c>
    </row>
    <row r="376" spans="1:6" x14ac:dyDescent="0.2">
      <c r="A376" s="1" t="s">
        <v>8</v>
      </c>
      <c r="B376" s="1">
        <v>15</v>
      </c>
      <c r="C376" s="1" t="s">
        <v>12</v>
      </c>
      <c r="D376" s="2">
        <v>344</v>
      </c>
      <c r="E376" s="2">
        <v>399.43362891939762</v>
      </c>
      <c r="F376" s="2">
        <v>547.4391062904574</v>
      </c>
    </row>
    <row r="377" spans="1:6" x14ac:dyDescent="0.2">
      <c r="A377" s="1" t="s">
        <v>8</v>
      </c>
      <c r="B377" s="1">
        <v>16</v>
      </c>
      <c r="C377" s="1" t="s">
        <v>12</v>
      </c>
      <c r="D377" s="2">
        <v>329</v>
      </c>
      <c r="E377" s="2">
        <v>409.88663183103915</v>
      </c>
      <c r="F377" s="2">
        <v>574.59154945777777</v>
      </c>
    </row>
    <row r="378" spans="1:6" x14ac:dyDescent="0.2">
      <c r="A378" s="1" t="s">
        <v>8</v>
      </c>
      <c r="B378" s="1">
        <v>17</v>
      </c>
      <c r="C378" s="1" t="s">
        <v>12</v>
      </c>
      <c r="D378" s="2">
        <v>428</v>
      </c>
      <c r="E378" s="2">
        <v>412.84634116660129</v>
      </c>
      <c r="F378" s="2">
        <v>573.68772878329605</v>
      </c>
    </row>
    <row r="379" spans="1:6" x14ac:dyDescent="0.2">
      <c r="A379" s="1" t="s">
        <v>8</v>
      </c>
      <c r="B379" s="1">
        <v>18</v>
      </c>
      <c r="C379" s="1" t="s">
        <v>12</v>
      </c>
      <c r="D379" s="2">
        <v>457</v>
      </c>
      <c r="E379" s="2">
        <v>511.68173782671886</v>
      </c>
      <c r="F379" s="2">
        <v>620.90109433019848</v>
      </c>
    </row>
    <row r="380" spans="1:6" x14ac:dyDescent="0.2">
      <c r="A380" s="1" t="s">
        <v>8</v>
      </c>
      <c r="B380" s="1">
        <v>19</v>
      </c>
      <c r="C380" s="1" t="s">
        <v>12</v>
      </c>
      <c r="D380" s="2">
        <v>468</v>
      </c>
      <c r="E380" s="2">
        <v>471.28207954867304</v>
      </c>
      <c r="F380" s="2">
        <v>558.24493860155155</v>
      </c>
    </row>
    <row r="381" spans="1:6" x14ac:dyDescent="0.2">
      <c r="A381" s="1" t="s">
        <v>8</v>
      </c>
      <c r="B381" s="1">
        <v>20</v>
      </c>
      <c r="C381" s="1" t="s">
        <v>12</v>
      </c>
      <c r="D381" s="2">
        <v>315</v>
      </c>
      <c r="E381" s="2">
        <v>364.40553541964738</v>
      </c>
      <c r="F381" s="2">
        <v>382.23957320142046</v>
      </c>
    </row>
    <row r="382" spans="1:6" x14ac:dyDescent="0.2">
      <c r="A382" s="1" t="s">
        <v>8</v>
      </c>
      <c r="B382" s="1">
        <v>21</v>
      </c>
      <c r="C382" s="1" t="s">
        <v>12</v>
      </c>
      <c r="D382" s="2">
        <v>406</v>
      </c>
      <c r="E382" s="2">
        <v>528.78666298922735</v>
      </c>
      <c r="F382" s="2">
        <v>446.04862075986398</v>
      </c>
    </row>
    <row r="383" spans="1:6" x14ac:dyDescent="0.2">
      <c r="A383" s="1" t="s">
        <v>8</v>
      </c>
      <c r="B383" s="1">
        <v>22</v>
      </c>
      <c r="C383" s="1" t="s">
        <v>12</v>
      </c>
      <c r="D383" s="2">
        <v>567</v>
      </c>
      <c r="E383" s="2">
        <v>575</v>
      </c>
      <c r="F383" s="2">
        <v>300.66698961713655</v>
      </c>
    </row>
    <row r="384" spans="1:6" x14ac:dyDescent="0.2">
      <c r="A384" s="1" t="s">
        <v>8</v>
      </c>
      <c r="B384" s="1">
        <v>23</v>
      </c>
      <c r="C384" s="1" t="s">
        <v>12</v>
      </c>
      <c r="D384" s="2">
        <v>665</v>
      </c>
      <c r="E384" s="2">
        <v>668</v>
      </c>
      <c r="F384" s="2">
        <v>266.42466898728895</v>
      </c>
    </row>
    <row r="385" spans="1:6" x14ac:dyDescent="0.2">
      <c r="A385" s="1" t="s">
        <v>8</v>
      </c>
      <c r="B385" s="1">
        <v>24</v>
      </c>
      <c r="C385" s="1" t="s">
        <v>12</v>
      </c>
      <c r="D385" s="2">
        <v>534</v>
      </c>
      <c r="E385" s="2">
        <v>548</v>
      </c>
      <c r="F385" s="2">
        <v>245.76196682966949</v>
      </c>
    </row>
    <row r="386" spans="1:6" x14ac:dyDescent="0.2">
      <c r="A386" s="1" t="s">
        <v>9</v>
      </c>
      <c r="B386" s="1">
        <v>1</v>
      </c>
      <c r="C386" s="1" t="s">
        <v>11</v>
      </c>
      <c r="D386" s="2">
        <v>175</v>
      </c>
      <c r="E386" s="2">
        <v>237.18919577487307</v>
      </c>
      <c r="F386" s="2">
        <v>306.54951271730675</v>
      </c>
    </row>
    <row r="387" spans="1:6" x14ac:dyDescent="0.2">
      <c r="A387" s="1" t="s">
        <v>9</v>
      </c>
      <c r="B387" s="1">
        <v>2</v>
      </c>
      <c r="C387" s="1" t="s">
        <v>11</v>
      </c>
      <c r="D387" s="2">
        <v>151</v>
      </c>
      <c r="E387" s="2">
        <v>196.2972002779243</v>
      </c>
      <c r="F387" s="2">
        <v>266.52886415476382</v>
      </c>
    </row>
    <row r="388" spans="1:6" x14ac:dyDescent="0.2">
      <c r="A388" s="1" t="s">
        <v>9</v>
      </c>
      <c r="B388" s="1">
        <v>3</v>
      </c>
      <c r="C388" s="1" t="s">
        <v>11</v>
      </c>
      <c r="D388" s="2">
        <v>220</v>
      </c>
      <c r="E388" s="2">
        <v>226.33806069749764</v>
      </c>
      <c r="F388" s="2">
        <v>253.24943187108619</v>
      </c>
    </row>
    <row r="389" spans="1:6" x14ac:dyDescent="0.2">
      <c r="A389" s="1" t="s">
        <v>9</v>
      </c>
      <c r="B389" s="1">
        <v>4</v>
      </c>
      <c r="C389" s="1" t="s">
        <v>11</v>
      </c>
      <c r="D389" s="2">
        <v>203</v>
      </c>
      <c r="E389" s="2">
        <v>274.33952411472768</v>
      </c>
      <c r="F389" s="2">
        <v>258.49844917882729</v>
      </c>
    </row>
    <row r="390" spans="1:6" x14ac:dyDescent="0.2">
      <c r="A390" s="1" t="s">
        <v>9</v>
      </c>
      <c r="B390" s="1">
        <v>5</v>
      </c>
      <c r="C390" s="1" t="s">
        <v>11</v>
      </c>
      <c r="D390" s="2">
        <v>274</v>
      </c>
      <c r="E390" s="2">
        <v>275.12911972604275</v>
      </c>
      <c r="F390" s="2">
        <v>267.69862481917102</v>
      </c>
    </row>
    <row r="391" spans="1:6" x14ac:dyDescent="0.2">
      <c r="A391" s="1" t="s">
        <v>9</v>
      </c>
      <c r="B391" s="1">
        <v>6</v>
      </c>
      <c r="C391" s="1" t="s">
        <v>11</v>
      </c>
      <c r="D391" s="2">
        <v>408</v>
      </c>
      <c r="E391" s="2">
        <v>368.61654611796325</v>
      </c>
      <c r="F391" s="2">
        <v>258.95959935844644</v>
      </c>
    </row>
    <row r="392" spans="1:6" x14ac:dyDescent="0.2">
      <c r="A392" s="1" t="s">
        <v>9</v>
      </c>
      <c r="B392" s="1">
        <v>7</v>
      </c>
      <c r="C392" s="1" t="s">
        <v>11</v>
      </c>
      <c r="D392" s="2">
        <v>451</v>
      </c>
      <c r="E392" s="2">
        <v>457.60341438865652</v>
      </c>
      <c r="F392" s="2">
        <v>271.78497401162804</v>
      </c>
    </row>
    <row r="393" spans="1:6" x14ac:dyDescent="0.2">
      <c r="A393" s="1" t="s">
        <v>9</v>
      </c>
      <c r="B393" s="1">
        <v>8</v>
      </c>
      <c r="C393" s="1" t="s">
        <v>11</v>
      </c>
      <c r="D393" s="2">
        <v>250</v>
      </c>
      <c r="E393" s="2">
        <v>328.51935579248533</v>
      </c>
      <c r="F393" s="2">
        <v>363.6739776164498</v>
      </c>
    </row>
    <row r="394" spans="1:6" x14ac:dyDescent="0.2">
      <c r="A394" s="1" t="s">
        <v>9</v>
      </c>
      <c r="B394" s="1">
        <v>9</v>
      </c>
      <c r="C394" s="1" t="s">
        <v>11</v>
      </c>
      <c r="D394" s="2">
        <v>290</v>
      </c>
      <c r="E394" s="2">
        <v>485.92997789913892</v>
      </c>
      <c r="F394" s="2">
        <v>505.57155773814281</v>
      </c>
    </row>
    <row r="395" spans="1:6" x14ac:dyDescent="0.2">
      <c r="A395" s="1" t="s">
        <v>9</v>
      </c>
      <c r="B395" s="1">
        <v>10</v>
      </c>
      <c r="C395" s="1" t="s">
        <v>11</v>
      </c>
      <c r="D395" s="2">
        <v>480</v>
      </c>
      <c r="E395" s="2">
        <v>555.6546673954341</v>
      </c>
      <c r="F395" s="2">
        <v>501.88178108977127</v>
      </c>
    </row>
    <row r="396" spans="1:6" x14ac:dyDescent="0.2">
      <c r="A396" s="1" t="s">
        <v>9</v>
      </c>
      <c r="B396" s="1">
        <v>11</v>
      </c>
      <c r="C396" s="1" t="s">
        <v>11</v>
      </c>
      <c r="D396" s="2">
        <v>683</v>
      </c>
      <c r="E396" s="2">
        <v>759.063635239669</v>
      </c>
      <c r="F396" s="2">
        <v>504.54038548900667</v>
      </c>
    </row>
    <row r="397" spans="1:6" x14ac:dyDescent="0.2">
      <c r="A397" s="1" t="s">
        <v>9</v>
      </c>
      <c r="B397" s="1">
        <v>12</v>
      </c>
      <c r="C397" s="1" t="s">
        <v>11</v>
      </c>
      <c r="D397" s="2">
        <v>681</v>
      </c>
      <c r="E397" s="2">
        <v>768.77268250713928</v>
      </c>
      <c r="F397" s="2">
        <v>467.39464010848531</v>
      </c>
    </row>
    <row r="398" spans="1:6" x14ac:dyDescent="0.2">
      <c r="A398" s="1" t="s">
        <v>9</v>
      </c>
      <c r="B398" s="1">
        <v>13</v>
      </c>
      <c r="C398" s="1" t="s">
        <v>11</v>
      </c>
      <c r="D398" s="2">
        <v>695</v>
      </c>
      <c r="E398" s="2">
        <v>785.49472190773793</v>
      </c>
      <c r="F398" s="2">
        <v>548.03177191089117</v>
      </c>
    </row>
    <row r="399" spans="1:6" x14ac:dyDescent="0.2">
      <c r="A399" s="1" t="s">
        <v>9</v>
      </c>
      <c r="B399" s="1">
        <v>14</v>
      </c>
      <c r="C399" s="1" t="s">
        <v>11</v>
      </c>
      <c r="D399" s="2">
        <v>603</v>
      </c>
      <c r="E399" s="2">
        <v>690.36266312011367</v>
      </c>
      <c r="F399" s="2">
        <v>529.68937721043289</v>
      </c>
    </row>
    <row r="400" spans="1:6" x14ac:dyDescent="0.2">
      <c r="A400" s="1" t="s">
        <v>9</v>
      </c>
      <c r="B400" s="1">
        <v>15</v>
      </c>
      <c r="C400" s="1" t="s">
        <v>11</v>
      </c>
      <c r="D400" s="2">
        <v>547</v>
      </c>
      <c r="E400" s="2">
        <v>603.06490897053243</v>
      </c>
      <c r="F400" s="2">
        <v>630.20093121053901</v>
      </c>
    </row>
    <row r="401" spans="1:6" x14ac:dyDescent="0.2">
      <c r="A401" s="1" t="s">
        <v>9</v>
      </c>
      <c r="B401" s="1">
        <v>16</v>
      </c>
      <c r="C401" s="1" t="s">
        <v>11</v>
      </c>
      <c r="D401" s="2">
        <v>525</v>
      </c>
      <c r="E401" s="2">
        <v>743.17687415910586</v>
      </c>
      <c r="F401" s="2">
        <v>634.04528116491156</v>
      </c>
    </row>
    <row r="402" spans="1:6" x14ac:dyDescent="0.2">
      <c r="A402" s="1" t="s">
        <v>9</v>
      </c>
      <c r="B402" s="1">
        <v>17</v>
      </c>
      <c r="C402" s="1" t="s">
        <v>11</v>
      </c>
      <c r="D402" s="2">
        <v>484</v>
      </c>
      <c r="E402" s="2">
        <v>687.38530063113535</v>
      </c>
      <c r="F402" s="2">
        <v>664.72209721780496</v>
      </c>
    </row>
    <row r="403" spans="1:6" x14ac:dyDescent="0.2">
      <c r="A403" s="1" t="s">
        <v>9</v>
      </c>
      <c r="B403" s="1">
        <v>18</v>
      </c>
      <c r="C403" s="1" t="s">
        <v>11</v>
      </c>
      <c r="D403" s="2">
        <v>518</v>
      </c>
      <c r="E403" s="2">
        <v>849.34648377861913</v>
      </c>
      <c r="F403" s="2">
        <v>693.79072660734164</v>
      </c>
    </row>
    <row r="404" spans="1:6" x14ac:dyDescent="0.2">
      <c r="A404" s="1" t="s">
        <v>9</v>
      </c>
      <c r="B404" s="1">
        <v>19</v>
      </c>
      <c r="C404" s="1" t="s">
        <v>11</v>
      </c>
      <c r="D404" s="2">
        <v>750</v>
      </c>
      <c r="E404" s="2">
        <v>1168.975514919071</v>
      </c>
      <c r="F404" s="2">
        <v>636.77087991606606</v>
      </c>
    </row>
    <row r="405" spans="1:6" x14ac:dyDescent="0.2">
      <c r="A405" s="1" t="s">
        <v>9</v>
      </c>
      <c r="B405" s="1">
        <v>20</v>
      </c>
      <c r="C405" s="1" t="s">
        <v>11</v>
      </c>
      <c r="D405" s="2">
        <v>435</v>
      </c>
      <c r="E405" s="2">
        <v>750.11403287153837</v>
      </c>
      <c r="F405" s="2">
        <v>440.00621073969052</v>
      </c>
    </row>
    <row r="406" spans="1:6" x14ac:dyDescent="0.2">
      <c r="A406" s="1" t="s">
        <v>9</v>
      </c>
      <c r="B406" s="1">
        <v>21</v>
      </c>
      <c r="C406" s="1" t="s">
        <v>11</v>
      </c>
      <c r="D406" s="2">
        <v>147</v>
      </c>
      <c r="E406" s="2">
        <v>307.707469653229</v>
      </c>
      <c r="F406" s="2">
        <v>321.04607128569467</v>
      </c>
    </row>
    <row r="407" spans="1:6" x14ac:dyDescent="0.2">
      <c r="A407" s="1" t="s">
        <v>9</v>
      </c>
      <c r="B407" s="1">
        <v>22</v>
      </c>
      <c r="C407" s="1" t="s">
        <v>11</v>
      </c>
      <c r="D407" s="2">
        <v>191</v>
      </c>
      <c r="E407" s="2">
        <v>227.22642919083438</v>
      </c>
      <c r="F407" s="2">
        <v>258.53129987597993</v>
      </c>
    </row>
    <row r="408" spans="1:6" x14ac:dyDescent="0.2">
      <c r="A408" s="1" t="s">
        <v>9</v>
      </c>
      <c r="B408" s="1">
        <v>23</v>
      </c>
      <c r="C408" s="1" t="s">
        <v>11</v>
      </c>
      <c r="D408" s="2">
        <v>135</v>
      </c>
      <c r="E408" s="2">
        <v>110.39182578424611</v>
      </c>
      <c r="F408" s="2">
        <v>266.0310776042574</v>
      </c>
    </row>
    <row r="409" spans="1:6" x14ac:dyDescent="0.2">
      <c r="A409" s="1" t="s">
        <v>9</v>
      </c>
      <c r="B409" s="1">
        <v>24</v>
      </c>
      <c r="C409" s="1" t="s">
        <v>11</v>
      </c>
      <c r="D409" s="2">
        <v>135</v>
      </c>
      <c r="E409" s="2">
        <v>112.59046302020548</v>
      </c>
      <c r="F409" s="2">
        <v>259.26111061096793</v>
      </c>
    </row>
    <row r="410" spans="1:6" x14ac:dyDescent="0.2">
      <c r="A410" s="1" t="s">
        <v>9</v>
      </c>
      <c r="B410" s="1">
        <v>1</v>
      </c>
      <c r="C410" s="1" t="s">
        <v>12</v>
      </c>
      <c r="D410" s="2">
        <v>421</v>
      </c>
      <c r="E410" s="2">
        <v>445.80710338950115</v>
      </c>
      <c r="F410" s="2">
        <v>301.55297380752455</v>
      </c>
    </row>
    <row r="411" spans="1:6" x14ac:dyDescent="0.2">
      <c r="A411" s="1" t="s">
        <v>9</v>
      </c>
      <c r="B411" s="1">
        <v>2</v>
      </c>
      <c r="C411" s="1" t="s">
        <v>12</v>
      </c>
      <c r="D411" s="2">
        <v>329</v>
      </c>
      <c r="E411" s="2">
        <v>352.42045746743679</v>
      </c>
      <c r="F411" s="2">
        <v>230.34949970767786</v>
      </c>
    </row>
    <row r="412" spans="1:6" x14ac:dyDescent="0.2">
      <c r="A412" s="1" t="s">
        <v>9</v>
      </c>
      <c r="B412" s="1">
        <v>3</v>
      </c>
      <c r="C412" s="1" t="s">
        <v>12</v>
      </c>
      <c r="D412" s="2">
        <v>292</v>
      </c>
      <c r="E412" s="2">
        <v>304.23802114470732</v>
      </c>
      <c r="F412" s="2">
        <v>253.58809012839342</v>
      </c>
    </row>
    <row r="413" spans="1:6" x14ac:dyDescent="0.2">
      <c r="A413" s="1" t="s">
        <v>9</v>
      </c>
      <c r="B413" s="1">
        <v>4</v>
      </c>
      <c r="C413" s="1" t="s">
        <v>12</v>
      </c>
      <c r="D413" s="2">
        <v>226</v>
      </c>
      <c r="E413" s="2">
        <v>224.86688598549776</v>
      </c>
      <c r="F413" s="2">
        <v>263.82158753411801</v>
      </c>
    </row>
    <row r="414" spans="1:6" x14ac:dyDescent="0.2">
      <c r="A414" s="1" t="s">
        <v>9</v>
      </c>
      <c r="B414" s="1">
        <v>5</v>
      </c>
      <c r="C414" s="1" t="s">
        <v>12</v>
      </c>
      <c r="D414" s="2">
        <v>210</v>
      </c>
      <c r="E414" s="2">
        <v>226.61761974096288</v>
      </c>
      <c r="F414" s="2">
        <v>222.22198462078342</v>
      </c>
    </row>
    <row r="415" spans="1:6" x14ac:dyDescent="0.2">
      <c r="A415" s="1" t="s">
        <v>9</v>
      </c>
      <c r="B415" s="1">
        <v>6</v>
      </c>
      <c r="C415" s="1" t="s">
        <v>12</v>
      </c>
      <c r="D415" s="2">
        <v>192</v>
      </c>
      <c r="E415" s="2">
        <v>198.54976097494364</v>
      </c>
      <c r="F415" s="2">
        <v>227.34774986127925</v>
      </c>
    </row>
    <row r="416" spans="1:6" x14ac:dyDescent="0.2">
      <c r="A416" s="1" t="s">
        <v>9</v>
      </c>
      <c r="B416" s="1">
        <v>7</v>
      </c>
      <c r="C416" s="1" t="s">
        <v>12</v>
      </c>
      <c r="D416" s="2">
        <v>201</v>
      </c>
      <c r="E416" s="2">
        <v>212.58464263081549</v>
      </c>
      <c r="F416" s="2">
        <v>253.75977925055321</v>
      </c>
    </row>
    <row r="417" spans="1:6" x14ac:dyDescent="0.2">
      <c r="A417" s="1" t="s">
        <v>9</v>
      </c>
      <c r="B417" s="1">
        <v>8</v>
      </c>
      <c r="C417" s="1" t="s">
        <v>12</v>
      </c>
      <c r="D417" s="2">
        <v>388</v>
      </c>
      <c r="E417" s="2">
        <v>697.43559644663242</v>
      </c>
      <c r="F417" s="2">
        <v>325.6003136858493</v>
      </c>
    </row>
    <row r="418" spans="1:6" x14ac:dyDescent="0.2">
      <c r="A418" s="1" t="s">
        <v>9</v>
      </c>
      <c r="B418" s="1">
        <v>9</v>
      </c>
      <c r="C418" s="1" t="s">
        <v>12</v>
      </c>
      <c r="D418" s="2">
        <v>629</v>
      </c>
      <c r="E418" s="2">
        <v>1099.7016655152686</v>
      </c>
      <c r="F418" s="2">
        <v>563.89575805459822</v>
      </c>
    </row>
    <row r="419" spans="1:6" x14ac:dyDescent="0.2">
      <c r="A419" s="1" t="s">
        <v>9</v>
      </c>
      <c r="B419" s="1">
        <v>10</v>
      </c>
      <c r="C419" s="1" t="s">
        <v>12</v>
      </c>
      <c r="D419" s="2">
        <v>447</v>
      </c>
      <c r="E419" s="2">
        <v>548.48009990799403</v>
      </c>
      <c r="F419" s="2">
        <v>543.26432282146288</v>
      </c>
    </row>
    <row r="420" spans="1:6" x14ac:dyDescent="0.2">
      <c r="A420" s="1" t="s">
        <v>9</v>
      </c>
      <c r="B420" s="1">
        <v>11</v>
      </c>
      <c r="C420" s="1" t="s">
        <v>12</v>
      </c>
      <c r="D420" s="2">
        <v>364</v>
      </c>
      <c r="E420" s="2">
        <v>422.65337659504371</v>
      </c>
      <c r="F420" s="2">
        <v>511.09934988952466</v>
      </c>
    </row>
    <row r="421" spans="1:6" x14ac:dyDescent="0.2">
      <c r="A421" s="1" t="s">
        <v>9</v>
      </c>
      <c r="B421" s="1">
        <v>12</v>
      </c>
      <c r="C421" s="1" t="s">
        <v>12</v>
      </c>
      <c r="D421" s="2">
        <v>311</v>
      </c>
      <c r="E421" s="2">
        <v>355.66079775242542</v>
      </c>
      <c r="F421" s="2">
        <v>535.11452961725331</v>
      </c>
    </row>
    <row r="422" spans="1:6" x14ac:dyDescent="0.2">
      <c r="A422" s="1" t="s">
        <v>9</v>
      </c>
      <c r="B422" s="1">
        <v>13</v>
      </c>
      <c r="C422" s="1" t="s">
        <v>12</v>
      </c>
      <c r="D422" s="2">
        <v>289</v>
      </c>
      <c r="E422" s="2">
        <v>334.42164327507538</v>
      </c>
      <c r="F422" s="2">
        <v>490.52054193612304</v>
      </c>
    </row>
    <row r="423" spans="1:6" x14ac:dyDescent="0.2">
      <c r="A423" s="1" t="s">
        <v>9</v>
      </c>
      <c r="B423" s="1">
        <v>14</v>
      </c>
      <c r="C423" s="1" t="s">
        <v>12</v>
      </c>
      <c r="D423" s="2">
        <v>301</v>
      </c>
      <c r="E423" s="2">
        <v>363.87346170072965</v>
      </c>
      <c r="F423" s="2">
        <v>465.02697276609001</v>
      </c>
    </row>
    <row r="424" spans="1:6" x14ac:dyDescent="0.2">
      <c r="A424" s="1" t="s">
        <v>9</v>
      </c>
      <c r="B424" s="1">
        <v>15</v>
      </c>
      <c r="C424" s="1" t="s">
        <v>12</v>
      </c>
      <c r="D424" s="2">
        <v>375</v>
      </c>
      <c r="E424" s="2">
        <v>432.07583874551699</v>
      </c>
      <c r="F424" s="2">
        <v>518.3245413399278</v>
      </c>
    </row>
    <row r="425" spans="1:6" x14ac:dyDescent="0.2">
      <c r="A425" s="1" t="s">
        <v>9</v>
      </c>
      <c r="B425" s="1">
        <v>16</v>
      </c>
      <c r="C425" s="1" t="s">
        <v>12</v>
      </c>
      <c r="D425" s="2">
        <v>392</v>
      </c>
      <c r="E425" s="2">
        <v>485.34088042017362</v>
      </c>
      <c r="F425" s="2">
        <v>554.54886565285187</v>
      </c>
    </row>
    <row r="426" spans="1:6" x14ac:dyDescent="0.2">
      <c r="A426" s="1" t="s">
        <v>9</v>
      </c>
      <c r="B426" s="1">
        <v>17</v>
      </c>
      <c r="C426" s="1" t="s">
        <v>12</v>
      </c>
      <c r="D426" s="2">
        <v>417</v>
      </c>
      <c r="E426" s="2">
        <v>470.09810560341566</v>
      </c>
      <c r="F426" s="2">
        <v>504.06453048566249</v>
      </c>
    </row>
    <row r="427" spans="1:6" x14ac:dyDescent="0.2">
      <c r="A427" s="1" t="s">
        <v>9</v>
      </c>
      <c r="B427" s="1">
        <v>18</v>
      </c>
      <c r="C427" s="1" t="s">
        <v>12</v>
      </c>
      <c r="D427" s="2">
        <v>452</v>
      </c>
      <c r="E427" s="2">
        <v>523.08415415578065</v>
      </c>
      <c r="F427" s="2">
        <v>507.45052551669426</v>
      </c>
    </row>
    <row r="428" spans="1:6" x14ac:dyDescent="0.2">
      <c r="A428" s="1" t="s">
        <v>9</v>
      </c>
      <c r="B428" s="1">
        <v>19</v>
      </c>
      <c r="C428" s="1" t="s">
        <v>12</v>
      </c>
      <c r="D428" s="2">
        <v>326</v>
      </c>
      <c r="E428" s="2">
        <v>369.55229533590295</v>
      </c>
      <c r="F428" s="2">
        <v>432.38236182136018</v>
      </c>
    </row>
    <row r="429" spans="1:6" x14ac:dyDescent="0.2">
      <c r="A429" s="1" t="s">
        <v>9</v>
      </c>
      <c r="B429" s="1">
        <v>20</v>
      </c>
      <c r="C429" s="1" t="s">
        <v>12</v>
      </c>
      <c r="D429" s="2">
        <v>356</v>
      </c>
      <c r="E429" s="2">
        <v>459.41148965182629</v>
      </c>
      <c r="F429" s="2">
        <v>442.52620169213355</v>
      </c>
    </row>
    <row r="430" spans="1:6" x14ac:dyDescent="0.2">
      <c r="A430" s="1" t="s">
        <v>9</v>
      </c>
      <c r="B430" s="1">
        <v>21</v>
      </c>
      <c r="C430" s="1" t="s">
        <v>12</v>
      </c>
      <c r="D430" s="2">
        <v>518</v>
      </c>
      <c r="E430" s="2">
        <v>668.179253951276</v>
      </c>
      <c r="F430" s="2">
        <v>357.90896445192055</v>
      </c>
    </row>
    <row r="431" spans="1:6" x14ac:dyDescent="0.2">
      <c r="A431" s="1" t="s">
        <v>9</v>
      </c>
      <c r="B431" s="1">
        <v>22</v>
      </c>
      <c r="C431" s="1" t="s">
        <v>12</v>
      </c>
      <c r="D431" s="2">
        <v>551</v>
      </c>
      <c r="E431" s="2">
        <v>557.19373783091146</v>
      </c>
      <c r="F431" s="2">
        <v>284.97588808302345</v>
      </c>
    </row>
    <row r="432" spans="1:6" x14ac:dyDescent="0.2">
      <c r="A432" s="1" t="s">
        <v>9</v>
      </c>
      <c r="B432" s="1">
        <v>23</v>
      </c>
      <c r="C432" s="1" t="s">
        <v>12</v>
      </c>
      <c r="D432" s="2">
        <v>569</v>
      </c>
      <c r="E432" s="2">
        <v>574.13374218889135</v>
      </c>
      <c r="F432" s="2">
        <v>300.77127960344905</v>
      </c>
    </row>
    <row r="433" spans="1:6" x14ac:dyDescent="0.2">
      <c r="A433" s="1" t="s">
        <v>9</v>
      </c>
      <c r="B433" s="1">
        <v>24</v>
      </c>
      <c r="C433" s="1" t="s">
        <v>12</v>
      </c>
      <c r="D433" s="2">
        <v>480</v>
      </c>
      <c r="E433" s="2">
        <v>492.79681631922722</v>
      </c>
      <c r="F433" s="2">
        <v>234.37864765202019</v>
      </c>
    </row>
    <row r="434" spans="1:6" x14ac:dyDescent="0.2">
      <c r="A434" s="1" t="s">
        <v>15</v>
      </c>
      <c r="B434" s="1">
        <v>1</v>
      </c>
      <c r="C434" s="1" t="s">
        <v>11</v>
      </c>
      <c r="D434" s="2">
        <v>195</v>
      </c>
      <c r="E434" s="2">
        <v>276.22990466562902</v>
      </c>
      <c r="F434" s="2">
        <v>366.52505929626085</v>
      </c>
    </row>
    <row r="435" spans="1:6" x14ac:dyDescent="0.2">
      <c r="A435" s="1" t="s">
        <v>15</v>
      </c>
      <c r="B435" s="1">
        <v>2</v>
      </c>
      <c r="C435" s="1" t="s">
        <v>11</v>
      </c>
      <c r="D435" s="2">
        <v>179</v>
      </c>
      <c r="E435" s="2">
        <v>213.71583572912206</v>
      </c>
      <c r="F435" s="2">
        <v>284.39878163397162</v>
      </c>
    </row>
    <row r="436" spans="1:6" x14ac:dyDescent="0.2">
      <c r="A436" s="1" t="s">
        <v>15</v>
      </c>
      <c r="B436" s="1">
        <v>3</v>
      </c>
      <c r="C436" s="1" t="s">
        <v>11</v>
      </c>
      <c r="D436" s="2">
        <v>231</v>
      </c>
      <c r="E436" s="2">
        <v>283.88751650357239</v>
      </c>
      <c r="F436" s="2">
        <v>282.92821441867517</v>
      </c>
    </row>
    <row r="437" spans="1:6" x14ac:dyDescent="0.2">
      <c r="A437" s="1" t="s">
        <v>15</v>
      </c>
      <c r="B437" s="1">
        <v>4</v>
      </c>
      <c r="C437" s="1" t="s">
        <v>11</v>
      </c>
      <c r="D437" s="2">
        <v>239</v>
      </c>
      <c r="E437" s="2">
        <v>264.49952468097206</v>
      </c>
      <c r="F437" s="2">
        <v>305.77455692060272</v>
      </c>
    </row>
    <row r="438" spans="1:6" x14ac:dyDescent="0.2">
      <c r="A438" s="1" t="s">
        <v>15</v>
      </c>
      <c r="B438" s="1">
        <v>5</v>
      </c>
      <c r="C438" s="1" t="s">
        <v>11</v>
      </c>
      <c r="D438" s="2">
        <v>265</v>
      </c>
      <c r="E438" s="2">
        <v>351.41508518179319</v>
      </c>
      <c r="F438" s="2">
        <v>332.14091591381026</v>
      </c>
    </row>
    <row r="439" spans="1:6" x14ac:dyDescent="0.2">
      <c r="A439" s="1" t="s">
        <v>15</v>
      </c>
      <c r="B439" s="1">
        <v>6</v>
      </c>
      <c r="C439" s="1" t="s">
        <v>11</v>
      </c>
      <c r="D439" s="2">
        <v>403</v>
      </c>
      <c r="E439" s="2">
        <v>440.92690749547171</v>
      </c>
      <c r="F439" s="2">
        <v>330.69739005599303</v>
      </c>
    </row>
    <row r="440" spans="1:6" x14ac:dyDescent="0.2">
      <c r="A440" s="1" t="s">
        <v>15</v>
      </c>
      <c r="B440" s="1">
        <v>7</v>
      </c>
      <c r="C440" s="1" t="s">
        <v>11</v>
      </c>
      <c r="D440" s="2">
        <v>471</v>
      </c>
      <c r="E440" s="2">
        <v>477.42397888175003</v>
      </c>
      <c r="F440" s="2">
        <v>337.40099324853793</v>
      </c>
    </row>
    <row r="441" spans="1:6" x14ac:dyDescent="0.2">
      <c r="A441" s="1" t="s">
        <v>15</v>
      </c>
      <c r="B441" s="1">
        <v>8</v>
      </c>
      <c r="C441" s="1" t="s">
        <v>11</v>
      </c>
      <c r="D441" s="2">
        <v>304</v>
      </c>
      <c r="E441" s="2">
        <v>342.97984935776401</v>
      </c>
      <c r="F441" s="2">
        <v>334.664240159249</v>
      </c>
    </row>
    <row r="442" spans="1:6" x14ac:dyDescent="0.2">
      <c r="A442" s="1" t="s">
        <v>15</v>
      </c>
      <c r="B442" s="1">
        <v>9</v>
      </c>
      <c r="C442" s="1" t="s">
        <v>11</v>
      </c>
      <c r="D442" s="2">
        <v>263</v>
      </c>
      <c r="E442" s="2">
        <v>549.33028959030241</v>
      </c>
      <c r="F442" s="2">
        <v>467.10788132009861</v>
      </c>
    </row>
    <row r="443" spans="1:6" x14ac:dyDescent="0.2">
      <c r="A443" s="1" t="s">
        <v>15</v>
      </c>
      <c r="B443" s="1">
        <v>10</v>
      </c>
      <c r="C443" s="1" t="s">
        <v>11</v>
      </c>
      <c r="D443" s="2">
        <v>403</v>
      </c>
      <c r="E443" s="2">
        <v>498.38691749217435</v>
      </c>
      <c r="F443" s="2">
        <v>737.8791349060391</v>
      </c>
    </row>
    <row r="444" spans="1:6" x14ac:dyDescent="0.2">
      <c r="A444" s="1" t="s">
        <v>15</v>
      </c>
      <c r="B444" s="1">
        <v>11</v>
      </c>
      <c r="C444" s="1" t="s">
        <v>11</v>
      </c>
      <c r="D444" s="2">
        <v>533</v>
      </c>
      <c r="E444" s="2">
        <v>421.93680109944893</v>
      </c>
      <c r="F444" s="2">
        <v>534.54452542547403</v>
      </c>
    </row>
    <row r="445" spans="1:6" x14ac:dyDescent="0.2">
      <c r="A445" s="1" t="s">
        <v>15</v>
      </c>
      <c r="B445" s="1">
        <v>12</v>
      </c>
      <c r="C445" s="1" t="s">
        <v>11</v>
      </c>
      <c r="D445" s="2">
        <v>558</v>
      </c>
      <c r="E445" s="2">
        <v>496.40445677398355</v>
      </c>
      <c r="F445" s="2">
        <v>545.97550021098778</v>
      </c>
    </row>
    <row r="446" spans="1:6" x14ac:dyDescent="0.2">
      <c r="A446" s="1" t="s">
        <v>15</v>
      </c>
      <c r="B446" s="1">
        <v>13</v>
      </c>
      <c r="C446" s="1" t="s">
        <v>11</v>
      </c>
      <c r="D446" s="2">
        <v>534</v>
      </c>
      <c r="E446" s="2">
        <v>563.54814327367137</v>
      </c>
      <c r="F446" s="2">
        <v>486.05042899618525</v>
      </c>
    </row>
    <row r="447" spans="1:6" x14ac:dyDescent="0.2">
      <c r="A447" s="1" t="s">
        <v>15</v>
      </c>
      <c r="B447" s="1">
        <v>14</v>
      </c>
      <c r="C447" s="1" t="s">
        <v>11</v>
      </c>
      <c r="D447" s="2">
        <v>498</v>
      </c>
      <c r="E447" s="2">
        <v>501.1661449293731</v>
      </c>
      <c r="F447" s="2">
        <v>537.66454845701026</v>
      </c>
    </row>
    <row r="448" spans="1:6" x14ac:dyDescent="0.2">
      <c r="A448" s="1" t="s">
        <v>15</v>
      </c>
      <c r="B448" s="1">
        <v>15</v>
      </c>
      <c r="C448" s="1" t="s">
        <v>11</v>
      </c>
      <c r="D448" s="2">
        <v>523</v>
      </c>
      <c r="E448" s="2">
        <v>478.19932343852133</v>
      </c>
      <c r="F448" s="2">
        <v>558.7546043403338</v>
      </c>
    </row>
    <row r="449" spans="1:6" x14ac:dyDescent="0.2">
      <c r="A449" s="1" t="s">
        <v>15</v>
      </c>
      <c r="B449" s="1">
        <v>16</v>
      </c>
      <c r="C449" s="1" t="s">
        <v>11</v>
      </c>
      <c r="D449" s="2">
        <v>515</v>
      </c>
      <c r="E449" s="2">
        <v>453.72040583600256</v>
      </c>
      <c r="F449" s="2">
        <v>579.45390125242227</v>
      </c>
    </row>
    <row r="450" spans="1:6" x14ac:dyDescent="0.2">
      <c r="A450" s="1" t="s">
        <v>15</v>
      </c>
      <c r="B450" s="1">
        <v>17</v>
      </c>
      <c r="C450" s="1" t="s">
        <v>11</v>
      </c>
      <c r="D450" s="2">
        <v>590</v>
      </c>
      <c r="E450" s="2">
        <v>486.65882433887197</v>
      </c>
      <c r="F450" s="2">
        <v>655.29867070642877</v>
      </c>
    </row>
    <row r="451" spans="1:6" x14ac:dyDescent="0.2">
      <c r="A451" s="1" t="s">
        <v>15</v>
      </c>
      <c r="B451" s="1">
        <v>18</v>
      </c>
      <c r="C451" s="1" t="s">
        <v>11</v>
      </c>
      <c r="D451" s="2">
        <v>849</v>
      </c>
      <c r="E451" s="2">
        <v>965.97009768855162</v>
      </c>
      <c r="F451" s="2">
        <v>754.80775756965011</v>
      </c>
    </row>
    <row r="452" spans="1:6" x14ac:dyDescent="0.2">
      <c r="A452" s="1" t="s">
        <v>15</v>
      </c>
      <c r="B452" s="1">
        <v>19</v>
      </c>
      <c r="C452" s="1" t="s">
        <v>11</v>
      </c>
      <c r="D452" s="2">
        <v>884</v>
      </c>
      <c r="E452" s="2">
        <v>853.55690050125111</v>
      </c>
      <c r="F452" s="2">
        <v>616.68532615411289</v>
      </c>
    </row>
    <row r="453" spans="1:6" x14ac:dyDescent="0.2">
      <c r="A453" s="1" t="s">
        <v>15</v>
      </c>
      <c r="B453" s="1">
        <v>20</v>
      </c>
      <c r="C453" s="1" t="s">
        <v>11</v>
      </c>
      <c r="D453" s="2">
        <v>378</v>
      </c>
      <c r="E453" s="2">
        <v>365.4909451008304</v>
      </c>
      <c r="F453" s="2">
        <v>314.47826134658601</v>
      </c>
    </row>
    <row r="454" spans="1:6" x14ac:dyDescent="0.2">
      <c r="A454" s="1" t="s">
        <v>15</v>
      </c>
      <c r="B454" s="1">
        <v>21</v>
      </c>
      <c r="C454" s="1" t="s">
        <v>11</v>
      </c>
      <c r="D454" s="2">
        <v>176</v>
      </c>
      <c r="E454" s="2">
        <v>278.8340244077641</v>
      </c>
      <c r="F454" s="2">
        <v>340.98428397683472</v>
      </c>
    </row>
    <row r="455" spans="1:6" x14ac:dyDescent="0.2">
      <c r="A455" s="1" t="s">
        <v>15</v>
      </c>
      <c r="B455" s="1">
        <v>22</v>
      </c>
      <c r="C455" s="1" t="s">
        <v>11</v>
      </c>
      <c r="D455" s="2">
        <v>212</v>
      </c>
      <c r="E455" s="2">
        <v>252.83569288996867</v>
      </c>
      <c r="F455" s="2">
        <v>274.58670501582395</v>
      </c>
    </row>
    <row r="456" spans="1:6" x14ac:dyDescent="0.2">
      <c r="A456" s="1" t="s">
        <v>15</v>
      </c>
      <c r="B456" s="1">
        <v>23</v>
      </c>
      <c r="C456" s="1" t="s">
        <v>11</v>
      </c>
      <c r="D456" s="2">
        <v>167</v>
      </c>
      <c r="E456" s="2">
        <v>212.44323944715788</v>
      </c>
      <c r="F456" s="2">
        <v>307.13326967547653</v>
      </c>
    </row>
    <row r="457" spans="1:6" x14ac:dyDescent="0.2">
      <c r="A457" s="1" t="s">
        <v>15</v>
      </c>
      <c r="B457" s="1">
        <v>24</v>
      </c>
      <c r="C457" s="1" t="s">
        <v>11</v>
      </c>
      <c r="D457" s="2">
        <v>163</v>
      </c>
      <c r="E457" s="2">
        <v>197.91818573231075</v>
      </c>
      <c r="F457" s="2">
        <v>288.77947736617597</v>
      </c>
    </row>
    <row r="458" spans="1:6" x14ac:dyDescent="0.2">
      <c r="A458" s="1" t="s">
        <v>15</v>
      </c>
      <c r="B458" s="1">
        <v>1</v>
      </c>
      <c r="C458" s="1" t="s">
        <v>12</v>
      </c>
      <c r="D458" s="2">
        <v>376</v>
      </c>
      <c r="E458" s="2">
        <v>415.19775751829161</v>
      </c>
      <c r="F458" s="2">
        <v>343.79778693673944</v>
      </c>
    </row>
    <row r="459" spans="1:6" x14ac:dyDescent="0.2">
      <c r="A459" s="1" t="s">
        <v>15</v>
      </c>
      <c r="B459" s="1">
        <v>2</v>
      </c>
      <c r="C459" s="1" t="s">
        <v>12</v>
      </c>
      <c r="D459" s="2">
        <v>321</v>
      </c>
      <c r="E459" s="2">
        <v>315.25502620382537</v>
      </c>
      <c r="F459" s="2">
        <v>231.88572532709784</v>
      </c>
    </row>
    <row r="460" spans="1:6" x14ac:dyDescent="0.2">
      <c r="A460" s="1" t="s">
        <v>15</v>
      </c>
      <c r="B460" s="1">
        <v>3</v>
      </c>
      <c r="C460" s="1" t="s">
        <v>12</v>
      </c>
      <c r="D460" s="2">
        <v>250</v>
      </c>
      <c r="E460" s="2">
        <v>294.87962141633017</v>
      </c>
      <c r="F460" s="2">
        <v>247.07287103443889</v>
      </c>
    </row>
    <row r="461" spans="1:6" x14ac:dyDescent="0.2">
      <c r="A461" s="1" t="s">
        <v>15</v>
      </c>
      <c r="B461" s="1">
        <v>4</v>
      </c>
      <c r="C461" s="1" t="s">
        <v>12</v>
      </c>
      <c r="D461" s="2">
        <v>205</v>
      </c>
      <c r="E461" s="2">
        <v>249.16525240540503</v>
      </c>
      <c r="F461" s="2">
        <v>201.3243610713653</v>
      </c>
    </row>
    <row r="462" spans="1:6" x14ac:dyDescent="0.2">
      <c r="A462" s="1" t="s">
        <v>15</v>
      </c>
      <c r="B462" s="1">
        <v>5</v>
      </c>
      <c r="C462" s="1" t="s">
        <v>12</v>
      </c>
      <c r="D462" s="2">
        <v>205</v>
      </c>
      <c r="E462" s="2">
        <v>237.3205670297146</v>
      </c>
      <c r="F462" s="2">
        <v>240.32696410595628</v>
      </c>
    </row>
    <row r="463" spans="1:6" x14ac:dyDescent="0.2">
      <c r="A463" s="1" t="s">
        <v>15</v>
      </c>
      <c r="B463" s="1">
        <v>6</v>
      </c>
      <c r="C463" s="1" t="s">
        <v>12</v>
      </c>
      <c r="D463" s="2">
        <v>239</v>
      </c>
      <c r="E463" s="2">
        <v>236.20512757704805</v>
      </c>
      <c r="F463" s="2">
        <v>238.13429318524732</v>
      </c>
    </row>
    <row r="464" spans="1:6" x14ac:dyDescent="0.2">
      <c r="A464" s="1" t="s">
        <v>15</v>
      </c>
      <c r="B464" s="1">
        <v>7</v>
      </c>
      <c r="C464" s="1" t="s">
        <v>12</v>
      </c>
      <c r="D464" s="2">
        <v>187</v>
      </c>
      <c r="E464" s="2">
        <v>156.52781079016304</v>
      </c>
      <c r="F464" s="2">
        <v>255.25171955544008</v>
      </c>
    </row>
    <row r="465" spans="1:6" x14ac:dyDescent="0.2">
      <c r="A465" s="1" t="s">
        <v>15</v>
      </c>
      <c r="B465" s="1">
        <v>8</v>
      </c>
      <c r="C465" s="1" t="s">
        <v>12</v>
      </c>
      <c r="D465" s="2">
        <v>281</v>
      </c>
      <c r="E465" s="2">
        <v>530.40163248410079</v>
      </c>
      <c r="F465" s="2">
        <v>275.845093016362</v>
      </c>
    </row>
    <row r="466" spans="1:6" x14ac:dyDescent="0.2">
      <c r="A466" s="1" t="s">
        <v>15</v>
      </c>
      <c r="B466" s="1">
        <v>9</v>
      </c>
      <c r="C466" s="1" t="s">
        <v>12</v>
      </c>
      <c r="D466" s="2">
        <v>892</v>
      </c>
      <c r="E466" s="2">
        <v>1077.9376839218326</v>
      </c>
      <c r="F466" s="2">
        <v>522.05190330561959</v>
      </c>
    </row>
    <row r="467" spans="1:6" x14ac:dyDescent="0.2">
      <c r="A467" s="1" t="s">
        <v>15</v>
      </c>
      <c r="B467" s="1">
        <v>10</v>
      </c>
      <c r="C467" s="1" t="s">
        <v>12</v>
      </c>
      <c r="D467" s="2">
        <v>545</v>
      </c>
      <c r="E467" s="2">
        <v>781.10508625831824</v>
      </c>
      <c r="F467" s="2">
        <v>579.25389998657488</v>
      </c>
    </row>
    <row r="468" spans="1:6" x14ac:dyDescent="0.2">
      <c r="A468" s="1" t="s">
        <v>15</v>
      </c>
      <c r="B468" s="1">
        <v>11</v>
      </c>
      <c r="C468" s="1" t="s">
        <v>12</v>
      </c>
      <c r="D468" s="2">
        <v>493</v>
      </c>
      <c r="E468" s="2">
        <v>548.64204036212845</v>
      </c>
      <c r="F468" s="2">
        <v>519.66547277035841</v>
      </c>
    </row>
    <row r="469" spans="1:6" x14ac:dyDescent="0.2">
      <c r="A469" s="1" t="s">
        <v>15</v>
      </c>
      <c r="B469" s="1">
        <v>12</v>
      </c>
      <c r="C469" s="1" t="s">
        <v>12</v>
      </c>
      <c r="D469" s="2">
        <v>465</v>
      </c>
      <c r="E469" s="2">
        <v>514.99477497471321</v>
      </c>
      <c r="F469" s="2">
        <v>505.01355908676226</v>
      </c>
    </row>
    <row r="470" spans="1:6" x14ac:dyDescent="0.2">
      <c r="A470" s="1" t="s">
        <v>15</v>
      </c>
      <c r="B470" s="1">
        <v>13</v>
      </c>
      <c r="C470" s="1" t="s">
        <v>12</v>
      </c>
      <c r="D470" s="2">
        <v>650</v>
      </c>
      <c r="E470" s="2">
        <v>701.33683867865204</v>
      </c>
      <c r="F470" s="2">
        <v>500.75138391990049</v>
      </c>
    </row>
    <row r="471" spans="1:6" x14ac:dyDescent="0.2">
      <c r="A471" s="1" t="s">
        <v>15</v>
      </c>
      <c r="B471" s="1">
        <v>14</v>
      </c>
      <c r="C471" s="1" t="s">
        <v>12</v>
      </c>
      <c r="D471" s="2">
        <v>429</v>
      </c>
      <c r="E471" s="2">
        <v>446.74867120195461</v>
      </c>
      <c r="F471" s="2">
        <v>476.07768156432445</v>
      </c>
    </row>
    <row r="472" spans="1:6" x14ac:dyDescent="0.2">
      <c r="A472" s="1" t="s">
        <v>15</v>
      </c>
      <c r="B472" s="1">
        <v>15</v>
      </c>
      <c r="C472" s="1" t="s">
        <v>12</v>
      </c>
      <c r="D472" s="2">
        <v>465</v>
      </c>
      <c r="E472" s="2">
        <v>502.76425201179569</v>
      </c>
      <c r="F472" s="2">
        <v>460.75553972579394</v>
      </c>
    </row>
    <row r="473" spans="1:6" x14ac:dyDescent="0.2">
      <c r="A473" s="1" t="s">
        <v>15</v>
      </c>
      <c r="B473" s="1">
        <v>16</v>
      </c>
      <c r="C473" s="1" t="s">
        <v>12</v>
      </c>
      <c r="D473" s="2">
        <v>472</v>
      </c>
      <c r="E473" s="2">
        <v>522.4802022990657</v>
      </c>
      <c r="F473" s="2">
        <v>528.8942283676015</v>
      </c>
    </row>
    <row r="474" spans="1:6" x14ac:dyDescent="0.2">
      <c r="A474" s="1" t="s">
        <v>15</v>
      </c>
      <c r="B474" s="1">
        <v>17</v>
      </c>
      <c r="C474" s="1" t="s">
        <v>12</v>
      </c>
      <c r="D474" s="2">
        <v>537</v>
      </c>
      <c r="E474" s="2">
        <v>592.80113294228704</v>
      </c>
      <c r="F474" s="2">
        <v>589.49809117976247</v>
      </c>
    </row>
    <row r="475" spans="1:6" x14ac:dyDescent="0.2">
      <c r="A475" s="1" t="s">
        <v>15</v>
      </c>
      <c r="B475" s="1">
        <v>18</v>
      </c>
      <c r="C475" s="1" t="s">
        <v>12</v>
      </c>
      <c r="D475" s="2">
        <v>461</v>
      </c>
      <c r="E475" s="2">
        <v>505.38680087577563</v>
      </c>
      <c r="F475" s="2">
        <v>569.40247278109211</v>
      </c>
    </row>
    <row r="476" spans="1:6" x14ac:dyDescent="0.2">
      <c r="A476" s="1" t="s">
        <v>15</v>
      </c>
      <c r="B476" s="1">
        <v>19</v>
      </c>
      <c r="C476" s="1" t="s">
        <v>12</v>
      </c>
      <c r="D476" s="2">
        <v>379</v>
      </c>
      <c r="E476" s="2">
        <v>446.01315902234552</v>
      </c>
      <c r="F476" s="2">
        <v>533.17661554602046</v>
      </c>
    </row>
    <row r="477" spans="1:6" x14ac:dyDescent="0.2">
      <c r="A477" s="1" t="s">
        <v>15</v>
      </c>
      <c r="B477" s="1">
        <v>20</v>
      </c>
      <c r="C477" s="1" t="s">
        <v>12</v>
      </c>
      <c r="D477" s="2">
        <v>403</v>
      </c>
      <c r="E477" s="2">
        <v>542.60599194338135</v>
      </c>
      <c r="F477" s="2">
        <v>459.07585711639678</v>
      </c>
    </row>
    <row r="478" spans="1:6" x14ac:dyDescent="0.2">
      <c r="A478" s="1" t="s">
        <v>15</v>
      </c>
      <c r="B478" s="1">
        <v>21</v>
      </c>
      <c r="C478" s="1" t="s">
        <v>12</v>
      </c>
      <c r="D478" s="2">
        <v>406</v>
      </c>
      <c r="E478" s="2">
        <v>678.42378059198802</v>
      </c>
      <c r="F478" s="2">
        <v>445.66279043887363</v>
      </c>
    </row>
    <row r="479" spans="1:6" x14ac:dyDescent="0.2">
      <c r="A479" s="1" t="s">
        <v>15</v>
      </c>
      <c r="B479" s="1">
        <v>22</v>
      </c>
      <c r="C479" s="1" t="s">
        <v>12</v>
      </c>
      <c r="D479" s="2">
        <v>428</v>
      </c>
      <c r="E479" s="2">
        <v>471.69298467636111</v>
      </c>
      <c r="F479" s="2">
        <v>273.92957174371617</v>
      </c>
    </row>
    <row r="480" spans="1:6" x14ac:dyDescent="0.2">
      <c r="A480" s="1" t="s">
        <v>15</v>
      </c>
      <c r="B480" s="1">
        <v>23</v>
      </c>
      <c r="C480" s="1" t="s">
        <v>12</v>
      </c>
      <c r="D480" s="2">
        <v>454</v>
      </c>
      <c r="E480" s="2">
        <v>499.92851142883296</v>
      </c>
      <c r="F480" s="2">
        <v>264.28099278045698</v>
      </c>
    </row>
    <row r="481" spans="1:6" x14ac:dyDescent="0.2">
      <c r="A481" s="1" t="s">
        <v>15</v>
      </c>
      <c r="B481" s="1">
        <v>24</v>
      </c>
      <c r="C481" s="1" t="s">
        <v>12</v>
      </c>
      <c r="D481" s="2">
        <v>434</v>
      </c>
      <c r="E481" s="2">
        <v>459.46417636871337</v>
      </c>
      <c r="F481" s="2">
        <v>215.13606408154283</v>
      </c>
    </row>
    <row r="482" spans="1:6" x14ac:dyDescent="0.2">
      <c r="A482" s="1" t="s">
        <v>16</v>
      </c>
      <c r="B482" s="1">
        <v>1</v>
      </c>
      <c r="C482" s="1" t="s">
        <v>11</v>
      </c>
      <c r="D482" s="2">
        <v>163</v>
      </c>
      <c r="E482" s="2"/>
      <c r="F482" s="2"/>
    </row>
    <row r="483" spans="1:6" x14ac:dyDescent="0.2">
      <c r="A483" s="1" t="s">
        <v>16</v>
      </c>
      <c r="B483" s="1">
        <v>2</v>
      </c>
      <c r="C483" s="1" t="s">
        <v>11</v>
      </c>
      <c r="D483" s="2">
        <v>219</v>
      </c>
      <c r="E483" s="2"/>
      <c r="F483" s="2"/>
    </row>
    <row r="484" spans="1:6" x14ac:dyDescent="0.2">
      <c r="A484" s="1" t="s">
        <v>16</v>
      </c>
      <c r="B484" s="1">
        <v>3</v>
      </c>
      <c r="C484" s="1" t="s">
        <v>11</v>
      </c>
      <c r="D484" s="2">
        <v>224</v>
      </c>
      <c r="E484" s="2"/>
      <c r="F484" s="2"/>
    </row>
    <row r="485" spans="1:6" x14ac:dyDescent="0.2">
      <c r="A485" s="1" t="s">
        <v>16</v>
      </c>
      <c r="B485" s="1">
        <v>4</v>
      </c>
      <c r="C485" s="1" t="s">
        <v>11</v>
      </c>
      <c r="D485" s="2">
        <v>256</v>
      </c>
      <c r="E485" s="2"/>
      <c r="F485" s="2"/>
    </row>
    <row r="486" spans="1:6" x14ac:dyDescent="0.2">
      <c r="A486" s="1" t="s">
        <v>16</v>
      </c>
      <c r="B486" s="1">
        <v>5</v>
      </c>
      <c r="C486" s="1" t="s">
        <v>11</v>
      </c>
      <c r="D486" s="2">
        <v>328</v>
      </c>
      <c r="E486" s="2"/>
      <c r="F486" s="2"/>
    </row>
    <row r="487" spans="1:6" x14ac:dyDescent="0.2">
      <c r="A487" s="1" t="s">
        <v>16</v>
      </c>
      <c r="B487" s="1">
        <v>6</v>
      </c>
      <c r="C487" s="1" t="s">
        <v>11</v>
      </c>
      <c r="D487" s="2">
        <v>450</v>
      </c>
      <c r="E487" s="2"/>
      <c r="F487" s="2"/>
    </row>
    <row r="488" spans="1:6" x14ac:dyDescent="0.2">
      <c r="A488" s="1" t="s">
        <v>16</v>
      </c>
      <c r="B488" s="1">
        <v>7</v>
      </c>
      <c r="C488" s="1" t="s">
        <v>11</v>
      </c>
      <c r="D488" s="2">
        <v>608</v>
      </c>
      <c r="E488" s="2"/>
      <c r="F488" s="2"/>
    </row>
    <row r="489" spans="1:6" x14ac:dyDescent="0.2">
      <c r="A489" s="1" t="s">
        <v>16</v>
      </c>
      <c r="B489" s="1">
        <v>8</v>
      </c>
      <c r="C489" s="1" t="s">
        <v>11</v>
      </c>
      <c r="D489" s="2">
        <v>329</v>
      </c>
      <c r="E489" s="2"/>
      <c r="F489" s="2"/>
    </row>
    <row r="490" spans="1:6" x14ac:dyDescent="0.2">
      <c r="A490" s="1" t="s">
        <v>16</v>
      </c>
      <c r="B490" s="1">
        <v>9</v>
      </c>
      <c r="C490" s="1" t="s">
        <v>11</v>
      </c>
      <c r="D490" s="2">
        <v>393</v>
      </c>
      <c r="E490" s="2"/>
      <c r="F490" s="2"/>
    </row>
    <row r="491" spans="1:6" x14ac:dyDescent="0.2">
      <c r="A491" s="1" t="s">
        <v>16</v>
      </c>
      <c r="B491" s="1">
        <v>10</v>
      </c>
      <c r="C491" s="1" t="s">
        <v>11</v>
      </c>
      <c r="D491" s="2">
        <v>431</v>
      </c>
      <c r="E491" s="2"/>
      <c r="F491" s="2"/>
    </row>
    <row r="492" spans="1:6" x14ac:dyDescent="0.2">
      <c r="A492" s="1" t="s">
        <v>16</v>
      </c>
      <c r="B492" s="1">
        <v>11</v>
      </c>
      <c r="C492" s="1" t="s">
        <v>11</v>
      </c>
      <c r="D492" s="2">
        <v>397</v>
      </c>
      <c r="E492" s="2"/>
      <c r="F492" s="2"/>
    </row>
    <row r="493" spans="1:6" x14ac:dyDescent="0.2">
      <c r="A493" s="1" t="s">
        <v>16</v>
      </c>
      <c r="B493" s="1">
        <v>12</v>
      </c>
      <c r="C493" s="1" t="s">
        <v>11</v>
      </c>
      <c r="D493" s="2">
        <v>444</v>
      </c>
      <c r="E493" s="2"/>
      <c r="F493" s="2"/>
    </row>
    <row r="494" spans="1:6" x14ac:dyDescent="0.2">
      <c r="A494" s="1" t="s">
        <v>16</v>
      </c>
      <c r="B494" s="1">
        <v>13</v>
      </c>
      <c r="C494" s="1" t="s">
        <v>11</v>
      </c>
      <c r="D494" s="2">
        <v>433</v>
      </c>
      <c r="E494" s="2"/>
      <c r="F494" s="2"/>
    </row>
    <row r="495" spans="1:6" x14ac:dyDescent="0.2">
      <c r="A495" s="1" t="s">
        <v>16</v>
      </c>
      <c r="B495" s="1">
        <v>14</v>
      </c>
      <c r="C495" s="1" t="s">
        <v>11</v>
      </c>
      <c r="D495" s="2">
        <v>428</v>
      </c>
      <c r="E495" s="2"/>
      <c r="F495" s="2"/>
    </row>
    <row r="496" spans="1:6" x14ac:dyDescent="0.2">
      <c r="A496" s="1" t="s">
        <v>16</v>
      </c>
      <c r="B496" s="1">
        <v>15</v>
      </c>
      <c r="C496" s="1" t="s">
        <v>11</v>
      </c>
      <c r="D496" s="2">
        <v>484</v>
      </c>
      <c r="E496" s="2"/>
      <c r="F496" s="2"/>
    </row>
    <row r="497" spans="1:6" x14ac:dyDescent="0.2">
      <c r="A497" s="1" t="s">
        <v>16</v>
      </c>
      <c r="B497" s="1">
        <v>16</v>
      </c>
      <c r="C497" s="1" t="s">
        <v>11</v>
      </c>
      <c r="D497" s="2">
        <v>580</v>
      </c>
      <c r="E497" s="2"/>
      <c r="F497" s="2"/>
    </row>
    <row r="498" spans="1:6" x14ac:dyDescent="0.2">
      <c r="A498" s="1" t="s">
        <v>16</v>
      </c>
      <c r="B498" s="1">
        <v>17</v>
      </c>
      <c r="C498" s="1" t="s">
        <v>11</v>
      </c>
      <c r="D498" s="2">
        <v>917</v>
      </c>
      <c r="E498" s="2"/>
      <c r="F498" s="2"/>
    </row>
    <row r="499" spans="1:6" x14ac:dyDescent="0.2">
      <c r="A499" s="1" t="s">
        <v>16</v>
      </c>
      <c r="B499" s="1">
        <v>18</v>
      </c>
      <c r="C499" s="1" t="s">
        <v>11</v>
      </c>
      <c r="D499" s="2">
        <v>837</v>
      </c>
      <c r="E499" s="2"/>
      <c r="F499" s="2"/>
    </row>
    <row r="500" spans="1:6" x14ac:dyDescent="0.2">
      <c r="A500" s="1" t="s">
        <v>16</v>
      </c>
      <c r="B500" s="1">
        <v>19</v>
      </c>
      <c r="C500" s="1" t="s">
        <v>11</v>
      </c>
      <c r="D500" s="2">
        <v>753</v>
      </c>
      <c r="E500" s="2"/>
      <c r="F500" s="2"/>
    </row>
    <row r="501" spans="1:6" x14ac:dyDescent="0.2">
      <c r="A501" s="1" t="s">
        <v>16</v>
      </c>
      <c r="B501" s="1">
        <v>20</v>
      </c>
      <c r="C501" s="1" t="s">
        <v>11</v>
      </c>
      <c r="D501" s="2">
        <v>212</v>
      </c>
      <c r="E501" s="2"/>
      <c r="F501" s="2"/>
    </row>
    <row r="502" spans="1:6" x14ac:dyDescent="0.2">
      <c r="A502" s="1" t="s">
        <v>16</v>
      </c>
      <c r="B502" s="1">
        <v>21</v>
      </c>
      <c r="C502" s="1" t="s">
        <v>11</v>
      </c>
      <c r="D502" s="2">
        <v>243</v>
      </c>
      <c r="E502" s="2"/>
      <c r="F502" s="2"/>
    </row>
    <row r="503" spans="1:6" x14ac:dyDescent="0.2">
      <c r="A503" s="1" t="s">
        <v>16</v>
      </c>
      <c r="B503" s="1">
        <v>22</v>
      </c>
      <c r="C503" s="1" t="s">
        <v>11</v>
      </c>
      <c r="D503" s="2">
        <v>268</v>
      </c>
      <c r="E503" s="2"/>
      <c r="F503" s="2"/>
    </row>
    <row r="504" spans="1:6" x14ac:dyDescent="0.2">
      <c r="A504" s="1" t="s">
        <v>16</v>
      </c>
      <c r="B504" s="1">
        <v>23</v>
      </c>
      <c r="C504" s="1" t="s">
        <v>11</v>
      </c>
      <c r="D504" s="2">
        <v>176</v>
      </c>
      <c r="E504" s="2"/>
      <c r="F504" s="2"/>
    </row>
    <row r="505" spans="1:6" x14ac:dyDescent="0.2">
      <c r="A505" s="1" t="s">
        <v>16</v>
      </c>
      <c r="B505" s="1">
        <v>24</v>
      </c>
      <c r="C505" s="1" t="s">
        <v>11</v>
      </c>
      <c r="D505" s="2">
        <v>284</v>
      </c>
      <c r="E505" s="2"/>
      <c r="F505" s="2"/>
    </row>
    <row r="506" spans="1:6" x14ac:dyDescent="0.2">
      <c r="A506" s="1" t="s">
        <v>16</v>
      </c>
      <c r="B506" s="1">
        <v>1</v>
      </c>
      <c r="C506" s="1" t="s">
        <v>12</v>
      </c>
      <c r="D506" s="2">
        <v>306</v>
      </c>
      <c r="E506" s="2"/>
      <c r="F506" s="2"/>
    </row>
    <row r="507" spans="1:6" x14ac:dyDescent="0.2">
      <c r="A507" s="1" t="s">
        <v>16</v>
      </c>
      <c r="B507" s="1">
        <v>2</v>
      </c>
      <c r="C507" s="1" t="s">
        <v>12</v>
      </c>
      <c r="D507" s="2">
        <v>241</v>
      </c>
      <c r="E507" s="2"/>
      <c r="F507" s="2"/>
    </row>
    <row r="508" spans="1:6" x14ac:dyDescent="0.2">
      <c r="A508" s="1" t="s">
        <v>16</v>
      </c>
      <c r="B508" s="1">
        <v>3</v>
      </c>
      <c r="C508" s="1" t="s">
        <v>12</v>
      </c>
      <c r="D508" s="2">
        <v>234</v>
      </c>
      <c r="E508" s="2"/>
      <c r="F508" s="2"/>
    </row>
    <row r="509" spans="1:6" x14ac:dyDescent="0.2">
      <c r="A509" s="1" t="s">
        <v>16</v>
      </c>
      <c r="B509" s="1">
        <v>4</v>
      </c>
      <c r="C509" s="1" t="s">
        <v>12</v>
      </c>
      <c r="D509" s="2">
        <v>196</v>
      </c>
      <c r="E509" s="2"/>
      <c r="F509" s="2"/>
    </row>
    <row r="510" spans="1:6" x14ac:dyDescent="0.2">
      <c r="A510" s="1" t="s">
        <v>16</v>
      </c>
      <c r="B510" s="1">
        <v>5</v>
      </c>
      <c r="C510" s="1" t="s">
        <v>12</v>
      </c>
      <c r="D510" s="2">
        <v>254</v>
      </c>
      <c r="E510" s="2"/>
      <c r="F510" s="2"/>
    </row>
    <row r="511" spans="1:6" x14ac:dyDescent="0.2">
      <c r="A511" s="1" t="s">
        <v>16</v>
      </c>
      <c r="B511" s="1">
        <v>6</v>
      </c>
      <c r="C511" s="1" t="s">
        <v>12</v>
      </c>
      <c r="D511" s="2">
        <v>215</v>
      </c>
      <c r="E511" s="2"/>
      <c r="F511" s="2"/>
    </row>
    <row r="512" spans="1:6" x14ac:dyDescent="0.2">
      <c r="A512" s="1" t="s">
        <v>16</v>
      </c>
      <c r="B512" s="1">
        <v>7</v>
      </c>
      <c r="C512" s="1" t="s">
        <v>12</v>
      </c>
      <c r="D512" s="2">
        <v>213</v>
      </c>
      <c r="E512" s="2"/>
      <c r="F512" s="2"/>
    </row>
    <row r="513" spans="1:6" x14ac:dyDescent="0.2">
      <c r="A513" s="1" t="s">
        <v>16</v>
      </c>
      <c r="B513" s="1">
        <v>8</v>
      </c>
      <c r="C513" s="1" t="s">
        <v>12</v>
      </c>
      <c r="D513" s="2">
        <v>612</v>
      </c>
      <c r="E513" s="2"/>
      <c r="F513" s="2"/>
    </row>
    <row r="514" spans="1:6" x14ac:dyDescent="0.2">
      <c r="A514" s="1" t="s">
        <v>16</v>
      </c>
      <c r="B514" s="1">
        <v>9</v>
      </c>
      <c r="C514" s="1" t="s">
        <v>12</v>
      </c>
      <c r="D514" s="2">
        <v>881</v>
      </c>
      <c r="E514" s="2"/>
      <c r="F514" s="2"/>
    </row>
    <row r="515" spans="1:6" x14ac:dyDescent="0.2">
      <c r="A515" s="1" t="s">
        <v>16</v>
      </c>
      <c r="B515" s="1">
        <v>10</v>
      </c>
      <c r="C515" s="1" t="s">
        <v>12</v>
      </c>
      <c r="D515" s="2">
        <v>663</v>
      </c>
      <c r="E515" s="2"/>
      <c r="F515" s="2"/>
    </row>
    <row r="516" spans="1:6" x14ac:dyDescent="0.2">
      <c r="A516" s="1" t="s">
        <v>16</v>
      </c>
      <c r="B516" s="1">
        <v>11</v>
      </c>
      <c r="C516" s="1" t="s">
        <v>12</v>
      </c>
      <c r="D516" s="2">
        <v>473</v>
      </c>
      <c r="E516" s="2"/>
      <c r="F516" s="2"/>
    </row>
    <row r="517" spans="1:6" x14ac:dyDescent="0.2">
      <c r="A517" s="1" t="s">
        <v>16</v>
      </c>
      <c r="B517" s="1">
        <v>12</v>
      </c>
      <c r="C517" s="1" t="s">
        <v>12</v>
      </c>
      <c r="D517" s="2">
        <v>445</v>
      </c>
      <c r="E517" s="2"/>
      <c r="F517" s="2"/>
    </row>
    <row r="518" spans="1:6" x14ac:dyDescent="0.2">
      <c r="A518" s="1" t="s">
        <v>16</v>
      </c>
      <c r="B518" s="1">
        <v>13</v>
      </c>
      <c r="C518" s="1" t="s">
        <v>12</v>
      </c>
      <c r="D518" s="2">
        <v>439</v>
      </c>
      <c r="E518" s="2"/>
      <c r="F518" s="2"/>
    </row>
    <row r="519" spans="1:6" x14ac:dyDescent="0.2">
      <c r="A519" s="1" t="s">
        <v>16</v>
      </c>
      <c r="B519" s="1">
        <v>14</v>
      </c>
      <c r="C519" s="1" t="s">
        <v>12</v>
      </c>
      <c r="D519" s="2">
        <v>435</v>
      </c>
      <c r="E519" s="2"/>
      <c r="F519" s="2"/>
    </row>
    <row r="520" spans="1:6" x14ac:dyDescent="0.2">
      <c r="A520" s="1" t="s">
        <v>16</v>
      </c>
      <c r="B520" s="1">
        <v>15</v>
      </c>
      <c r="C520" s="1" t="s">
        <v>12</v>
      </c>
      <c r="D520" s="2">
        <v>446</v>
      </c>
      <c r="E520" s="2"/>
      <c r="F520" s="2"/>
    </row>
    <row r="521" spans="1:6" x14ac:dyDescent="0.2">
      <c r="A521" s="1" t="s">
        <v>16</v>
      </c>
      <c r="B521" s="1">
        <v>16</v>
      </c>
      <c r="C521" s="1" t="s">
        <v>12</v>
      </c>
      <c r="D521" s="2">
        <v>423</v>
      </c>
      <c r="E521" s="2"/>
      <c r="F521" s="2"/>
    </row>
    <row r="522" spans="1:6" x14ac:dyDescent="0.2">
      <c r="A522" s="1" t="s">
        <v>16</v>
      </c>
      <c r="B522" s="1">
        <v>17</v>
      </c>
      <c r="C522" s="1" t="s">
        <v>12</v>
      </c>
      <c r="D522" s="2">
        <v>285</v>
      </c>
      <c r="E522" s="2"/>
      <c r="F522" s="2"/>
    </row>
    <row r="523" spans="1:6" x14ac:dyDescent="0.2">
      <c r="A523" s="1" t="s">
        <v>16</v>
      </c>
      <c r="B523" s="1">
        <v>18</v>
      </c>
      <c r="C523" s="1" t="s">
        <v>12</v>
      </c>
      <c r="D523" s="2">
        <v>285</v>
      </c>
      <c r="E523" s="2"/>
      <c r="F523" s="2"/>
    </row>
    <row r="524" spans="1:6" x14ac:dyDescent="0.2">
      <c r="A524" s="1" t="s">
        <v>16</v>
      </c>
      <c r="B524" s="1">
        <v>19</v>
      </c>
      <c r="C524" s="1" t="s">
        <v>12</v>
      </c>
      <c r="D524" s="2">
        <v>296</v>
      </c>
      <c r="E524" s="2"/>
      <c r="F524" s="2"/>
    </row>
    <row r="525" spans="1:6" x14ac:dyDescent="0.2">
      <c r="A525" s="1" t="s">
        <v>16</v>
      </c>
      <c r="B525" s="1">
        <v>20</v>
      </c>
      <c r="C525" s="1" t="s">
        <v>12</v>
      </c>
      <c r="D525" s="2">
        <v>323</v>
      </c>
      <c r="E525" s="2"/>
      <c r="F525" s="2"/>
    </row>
    <row r="526" spans="1:6" x14ac:dyDescent="0.2">
      <c r="A526" s="1" t="s">
        <v>16</v>
      </c>
      <c r="B526" s="1">
        <v>21</v>
      </c>
      <c r="C526" s="1" t="s">
        <v>12</v>
      </c>
      <c r="D526" s="2">
        <v>306</v>
      </c>
      <c r="E526" s="2"/>
      <c r="F526" s="2"/>
    </row>
    <row r="527" spans="1:6" x14ac:dyDescent="0.2">
      <c r="A527" s="1" t="s">
        <v>16</v>
      </c>
      <c r="B527" s="1">
        <v>22</v>
      </c>
      <c r="C527" s="1" t="s">
        <v>12</v>
      </c>
      <c r="D527" s="2">
        <v>358</v>
      </c>
      <c r="E527" s="2"/>
      <c r="F527" s="2"/>
    </row>
    <row r="528" spans="1:6" x14ac:dyDescent="0.2">
      <c r="A528" s="1" t="s">
        <v>16</v>
      </c>
      <c r="B528" s="1">
        <v>23</v>
      </c>
      <c r="C528" s="1" t="s">
        <v>12</v>
      </c>
      <c r="D528" s="2">
        <v>362</v>
      </c>
      <c r="E528" s="2"/>
      <c r="F528" s="2"/>
    </row>
    <row r="529" spans="1:6" x14ac:dyDescent="0.2">
      <c r="A529" s="1" t="s">
        <v>16</v>
      </c>
      <c r="B529" s="1">
        <v>24</v>
      </c>
      <c r="C529" s="1" t="s">
        <v>12</v>
      </c>
      <c r="D529" s="2">
        <v>360</v>
      </c>
      <c r="E529" s="2"/>
      <c r="F529" s="2"/>
    </row>
    <row r="530" spans="1:6" x14ac:dyDescent="0.2">
      <c r="A530" s="1" t="s">
        <v>17</v>
      </c>
      <c r="B530" s="1">
        <v>1</v>
      </c>
      <c r="C530" s="1" t="s">
        <v>11</v>
      </c>
      <c r="D530" s="2">
        <v>205</v>
      </c>
      <c r="E530" s="2"/>
      <c r="F530" s="2"/>
    </row>
    <row r="531" spans="1:6" x14ac:dyDescent="0.2">
      <c r="A531" s="1" t="s">
        <v>17</v>
      </c>
      <c r="B531" s="1">
        <v>2</v>
      </c>
      <c r="C531" s="1" t="s">
        <v>11</v>
      </c>
      <c r="D531" s="2">
        <v>282</v>
      </c>
      <c r="E531" s="2"/>
      <c r="F531" s="2"/>
    </row>
    <row r="532" spans="1:6" x14ac:dyDescent="0.2">
      <c r="A532" s="1" t="s">
        <v>17</v>
      </c>
      <c r="B532" s="1">
        <v>3</v>
      </c>
      <c r="C532" s="1" t="s">
        <v>11</v>
      </c>
      <c r="D532" s="2">
        <v>236</v>
      </c>
      <c r="E532" s="2"/>
      <c r="F532" s="2"/>
    </row>
    <row r="533" spans="1:6" x14ac:dyDescent="0.2">
      <c r="A533" s="1" t="s">
        <v>17</v>
      </c>
      <c r="B533" s="1">
        <v>4</v>
      </c>
      <c r="C533" s="1" t="s">
        <v>11</v>
      </c>
      <c r="D533" s="2">
        <v>276</v>
      </c>
      <c r="E533" s="2"/>
      <c r="F533" s="2"/>
    </row>
    <row r="534" spans="1:6" x14ac:dyDescent="0.2">
      <c r="A534" s="1" t="s">
        <v>17</v>
      </c>
      <c r="B534" s="1">
        <v>5</v>
      </c>
      <c r="C534" s="1" t="s">
        <v>11</v>
      </c>
      <c r="D534" s="2">
        <v>373</v>
      </c>
      <c r="E534" s="2"/>
      <c r="F534" s="2"/>
    </row>
    <row r="535" spans="1:6" x14ac:dyDescent="0.2">
      <c r="A535" s="1" t="s">
        <v>17</v>
      </c>
      <c r="B535" s="1">
        <v>6</v>
      </c>
      <c r="C535" s="1" t="s">
        <v>11</v>
      </c>
      <c r="D535" s="2">
        <v>513</v>
      </c>
      <c r="E535" s="2"/>
      <c r="F535" s="2"/>
    </row>
    <row r="536" spans="1:6" x14ac:dyDescent="0.2">
      <c r="A536" s="1" t="s">
        <v>17</v>
      </c>
      <c r="B536" s="1">
        <v>7</v>
      </c>
      <c r="C536" s="1" t="s">
        <v>11</v>
      </c>
      <c r="D536" s="2">
        <v>571</v>
      </c>
      <c r="E536" s="2"/>
      <c r="F536" s="2"/>
    </row>
    <row r="537" spans="1:6" x14ac:dyDescent="0.2">
      <c r="A537" s="1" t="s">
        <v>17</v>
      </c>
      <c r="B537" s="1">
        <v>8</v>
      </c>
      <c r="C537" s="1" t="s">
        <v>11</v>
      </c>
      <c r="D537" s="2">
        <v>446</v>
      </c>
      <c r="E537" s="2"/>
      <c r="F537" s="2"/>
    </row>
    <row r="538" spans="1:6" x14ac:dyDescent="0.2">
      <c r="A538" s="1" t="s">
        <v>17</v>
      </c>
      <c r="B538" s="1">
        <v>9</v>
      </c>
      <c r="C538" s="1" t="s">
        <v>11</v>
      </c>
      <c r="D538" s="2">
        <v>518</v>
      </c>
      <c r="E538" s="2"/>
      <c r="F538" s="2"/>
    </row>
    <row r="539" spans="1:6" x14ac:dyDescent="0.2">
      <c r="A539" s="1" t="s">
        <v>17</v>
      </c>
      <c r="B539" s="1">
        <v>10</v>
      </c>
      <c r="C539" s="1" t="s">
        <v>11</v>
      </c>
      <c r="D539" s="2">
        <v>449</v>
      </c>
      <c r="E539" s="2"/>
      <c r="F539" s="2"/>
    </row>
    <row r="540" spans="1:6" x14ac:dyDescent="0.2">
      <c r="A540" s="1" t="s">
        <v>17</v>
      </c>
      <c r="B540" s="1">
        <v>11</v>
      </c>
      <c r="C540" s="1" t="s">
        <v>11</v>
      </c>
      <c r="D540" s="2">
        <v>411</v>
      </c>
      <c r="E540" s="2"/>
      <c r="F540" s="2"/>
    </row>
    <row r="541" spans="1:6" x14ac:dyDescent="0.2">
      <c r="A541" s="1" t="s">
        <v>17</v>
      </c>
      <c r="B541" s="1">
        <v>12</v>
      </c>
      <c r="C541" s="1" t="s">
        <v>11</v>
      </c>
      <c r="D541" s="2">
        <v>424</v>
      </c>
      <c r="E541" s="2"/>
      <c r="F541" s="2"/>
    </row>
    <row r="542" spans="1:6" x14ac:dyDescent="0.2">
      <c r="A542" s="1" t="s">
        <v>17</v>
      </c>
      <c r="B542" s="1">
        <v>13</v>
      </c>
      <c r="C542" s="1" t="s">
        <v>11</v>
      </c>
      <c r="D542" s="2">
        <v>404</v>
      </c>
      <c r="E542" s="2"/>
      <c r="F542" s="2"/>
    </row>
    <row r="543" spans="1:6" x14ac:dyDescent="0.2">
      <c r="A543" s="1" t="s">
        <v>17</v>
      </c>
      <c r="B543" s="1">
        <v>14</v>
      </c>
      <c r="C543" s="1" t="s">
        <v>11</v>
      </c>
      <c r="D543" s="2">
        <v>458</v>
      </c>
      <c r="E543" s="2"/>
      <c r="F543" s="2"/>
    </row>
    <row r="544" spans="1:6" x14ac:dyDescent="0.2">
      <c r="A544" s="1" t="s">
        <v>17</v>
      </c>
      <c r="B544" s="1">
        <v>15</v>
      </c>
      <c r="C544" s="1" t="s">
        <v>11</v>
      </c>
      <c r="D544" s="2">
        <v>500</v>
      </c>
      <c r="E544" s="2"/>
      <c r="F544" s="2"/>
    </row>
    <row r="545" spans="1:6" x14ac:dyDescent="0.2">
      <c r="A545" s="1" t="s">
        <v>17</v>
      </c>
      <c r="B545" s="1">
        <v>16</v>
      </c>
      <c r="C545" s="1" t="s">
        <v>11</v>
      </c>
      <c r="D545" s="2">
        <v>647</v>
      </c>
      <c r="E545" s="2"/>
      <c r="F545" s="2"/>
    </row>
    <row r="546" spans="1:6" x14ac:dyDescent="0.2">
      <c r="A546" s="1" t="s">
        <v>17</v>
      </c>
      <c r="B546" s="1">
        <v>17</v>
      </c>
      <c r="C546" s="1" t="s">
        <v>11</v>
      </c>
      <c r="D546" s="2">
        <v>1110</v>
      </c>
      <c r="E546" s="2"/>
      <c r="F546" s="2"/>
    </row>
    <row r="547" spans="1:6" x14ac:dyDescent="0.2">
      <c r="A547" s="1" t="s">
        <v>17</v>
      </c>
      <c r="B547" s="1">
        <v>18</v>
      </c>
      <c r="C547" s="1" t="s">
        <v>11</v>
      </c>
      <c r="D547" s="2">
        <v>827</v>
      </c>
      <c r="E547" s="2"/>
      <c r="F547" s="2"/>
    </row>
    <row r="548" spans="1:6" x14ac:dyDescent="0.2">
      <c r="A548" s="1" t="s">
        <v>17</v>
      </c>
      <c r="B548" s="1">
        <v>19</v>
      </c>
      <c r="C548" s="1" t="s">
        <v>11</v>
      </c>
      <c r="D548" s="2">
        <v>236</v>
      </c>
      <c r="E548" s="2"/>
      <c r="F548" s="2"/>
    </row>
    <row r="549" spans="1:6" x14ac:dyDescent="0.2">
      <c r="A549" s="1" t="s">
        <v>17</v>
      </c>
      <c r="B549" s="1">
        <v>20</v>
      </c>
      <c r="C549" s="1" t="s">
        <v>11</v>
      </c>
      <c r="D549" s="2">
        <v>230</v>
      </c>
      <c r="E549" s="2"/>
      <c r="F549" s="2"/>
    </row>
    <row r="550" spans="1:6" x14ac:dyDescent="0.2">
      <c r="A550" s="1" t="s">
        <v>17</v>
      </c>
      <c r="B550" s="1">
        <v>21</v>
      </c>
      <c r="C550" s="1" t="s">
        <v>11</v>
      </c>
      <c r="D550" s="2">
        <v>218</v>
      </c>
      <c r="E550" s="2"/>
      <c r="F550" s="2"/>
    </row>
    <row r="551" spans="1:6" x14ac:dyDescent="0.2">
      <c r="A551" s="1" t="s">
        <v>17</v>
      </c>
      <c r="B551" s="1">
        <v>22</v>
      </c>
      <c r="C551" s="1" t="s">
        <v>11</v>
      </c>
      <c r="D551" s="2">
        <v>236</v>
      </c>
      <c r="E551" s="2"/>
      <c r="F551" s="2"/>
    </row>
    <row r="552" spans="1:6" x14ac:dyDescent="0.2">
      <c r="A552" s="1" t="s">
        <v>17</v>
      </c>
      <c r="B552" s="1">
        <v>23</v>
      </c>
      <c r="C552" s="1" t="s">
        <v>11</v>
      </c>
      <c r="D552" s="2">
        <v>186</v>
      </c>
      <c r="E552" s="2"/>
      <c r="F552" s="2"/>
    </row>
    <row r="553" spans="1:6" x14ac:dyDescent="0.2">
      <c r="A553" s="1" t="s">
        <v>17</v>
      </c>
      <c r="B553" s="1">
        <v>24</v>
      </c>
      <c r="C553" s="1" t="s">
        <v>11</v>
      </c>
      <c r="D553" s="2">
        <v>265</v>
      </c>
      <c r="E553" s="2"/>
      <c r="F553" s="2"/>
    </row>
    <row r="554" spans="1:6" x14ac:dyDescent="0.2">
      <c r="A554" s="1" t="s">
        <v>17</v>
      </c>
      <c r="B554" s="1">
        <v>1</v>
      </c>
      <c r="C554" s="1" t="s">
        <v>12</v>
      </c>
      <c r="D554" s="2">
        <v>292</v>
      </c>
      <c r="E554" s="2"/>
      <c r="F554" s="2"/>
    </row>
    <row r="555" spans="1:6" x14ac:dyDescent="0.2">
      <c r="A555" s="1" t="s">
        <v>17</v>
      </c>
      <c r="B555" s="1">
        <v>2</v>
      </c>
      <c r="C555" s="1" t="s">
        <v>12</v>
      </c>
      <c r="D555" s="2">
        <v>253</v>
      </c>
      <c r="E555" s="2"/>
      <c r="F555" s="2"/>
    </row>
    <row r="556" spans="1:6" x14ac:dyDescent="0.2">
      <c r="A556" s="1" t="s">
        <v>17</v>
      </c>
      <c r="B556" s="1">
        <v>3</v>
      </c>
      <c r="C556" s="1" t="s">
        <v>12</v>
      </c>
      <c r="D556" s="2">
        <v>326</v>
      </c>
      <c r="E556" s="2"/>
      <c r="F556" s="2"/>
    </row>
    <row r="557" spans="1:6" x14ac:dyDescent="0.2">
      <c r="A557" s="1" t="s">
        <v>17</v>
      </c>
      <c r="B557" s="1">
        <v>4</v>
      </c>
      <c r="C557" s="1" t="s">
        <v>12</v>
      </c>
      <c r="D557" s="2">
        <v>251</v>
      </c>
      <c r="E557" s="2"/>
      <c r="F557" s="2"/>
    </row>
    <row r="558" spans="1:6" x14ac:dyDescent="0.2">
      <c r="A558" s="1" t="s">
        <v>17</v>
      </c>
      <c r="B558" s="1">
        <v>5</v>
      </c>
      <c r="C558" s="1" t="s">
        <v>12</v>
      </c>
      <c r="D558" s="2">
        <v>262</v>
      </c>
      <c r="E558" s="2"/>
      <c r="F558" s="2"/>
    </row>
    <row r="559" spans="1:6" x14ac:dyDescent="0.2">
      <c r="A559" s="1" t="s">
        <v>17</v>
      </c>
      <c r="B559" s="1">
        <v>6</v>
      </c>
      <c r="C559" s="1" t="s">
        <v>12</v>
      </c>
      <c r="D559" s="2">
        <v>277</v>
      </c>
      <c r="E559" s="2"/>
      <c r="F559" s="2"/>
    </row>
    <row r="560" spans="1:6" x14ac:dyDescent="0.2">
      <c r="A560" s="1" t="s">
        <v>17</v>
      </c>
      <c r="B560" s="1">
        <v>7</v>
      </c>
      <c r="C560" s="1" t="s">
        <v>12</v>
      </c>
      <c r="D560" s="2">
        <v>378</v>
      </c>
      <c r="E560" s="2"/>
      <c r="F560" s="2"/>
    </row>
    <row r="561" spans="1:6" x14ac:dyDescent="0.2">
      <c r="A561" s="1" t="s">
        <v>17</v>
      </c>
      <c r="B561" s="1">
        <v>8</v>
      </c>
      <c r="C561" s="1" t="s">
        <v>12</v>
      </c>
      <c r="D561" s="2">
        <v>537</v>
      </c>
      <c r="E561" s="2"/>
      <c r="F561" s="2"/>
    </row>
    <row r="562" spans="1:6" x14ac:dyDescent="0.2">
      <c r="A562" s="1" t="s">
        <v>17</v>
      </c>
      <c r="B562" s="1">
        <v>9</v>
      </c>
      <c r="C562" s="1" t="s">
        <v>12</v>
      </c>
      <c r="D562" s="2">
        <v>1020</v>
      </c>
      <c r="E562" s="2"/>
      <c r="F562" s="2"/>
    </row>
    <row r="563" spans="1:6" x14ac:dyDescent="0.2">
      <c r="A563" s="1" t="s">
        <v>17</v>
      </c>
      <c r="B563" s="1">
        <v>10</v>
      </c>
      <c r="C563" s="1" t="s">
        <v>12</v>
      </c>
      <c r="D563" s="2">
        <v>654</v>
      </c>
      <c r="E563" s="2"/>
      <c r="F563" s="2"/>
    </row>
    <row r="564" spans="1:6" x14ac:dyDescent="0.2">
      <c r="A564" s="1" t="s">
        <v>17</v>
      </c>
      <c r="B564" s="1">
        <v>11</v>
      </c>
      <c r="C564" s="1" t="s">
        <v>12</v>
      </c>
      <c r="D564" s="2">
        <v>495</v>
      </c>
      <c r="E564" s="2"/>
      <c r="F564" s="2"/>
    </row>
    <row r="565" spans="1:6" x14ac:dyDescent="0.2">
      <c r="A565" s="1" t="s">
        <v>17</v>
      </c>
      <c r="B565" s="1">
        <v>12</v>
      </c>
      <c r="C565" s="1" t="s">
        <v>12</v>
      </c>
      <c r="D565" s="2">
        <v>413</v>
      </c>
      <c r="E565" s="2"/>
      <c r="F565" s="2"/>
    </row>
    <row r="566" spans="1:6" x14ac:dyDescent="0.2">
      <c r="A566" s="1" t="s">
        <v>17</v>
      </c>
      <c r="B566" s="1">
        <v>13</v>
      </c>
      <c r="C566" s="1" t="s">
        <v>12</v>
      </c>
      <c r="D566" s="2">
        <v>410</v>
      </c>
      <c r="E566" s="2"/>
      <c r="F566" s="2"/>
    </row>
    <row r="567" spans="1:6" x14ac:dyDescent="0.2">
      <c r="A567" s="1" t="s">
        <v>17</v>
      </c>
      <c r="B567" s="1">
        <v>14</v>
      </c>
      <c r="C567" s="1" t="s">
        <v>12</v>
      </c>
      <c r="D567" s="2">
        <v>445</v>
      </c>
      <c r="E567" s="2"/>
      <c r="F567" s="2"/>
    </row>
    <row r="568" spans="1:6" x14ac:dyDescent="0.2">
      <c r="A568" s="1" t="s">
        <v>17</v>
      </c>
      <c r="B568" s="1">
        <v>15</v>
      </c>
      <c r="C568" s="1" t="s">
        <v>12</v>
      </c>
      <c r="D568" s="2">
        <v>448</v>
      </c>
      <c r="E568" s="2"/>
      <c r="F568" s="2"/>
    </row>
    <row r="569" spans="1:6" x14ac:dyDescent="0.2">
      <c r="A569" s="1" t="s">
        <v>17</v>
      </c>
      <c r="B569" s="1">
        <v>16</v>
      </c>
      <c r="C569" s="1" t="s">
        <v>12</v>
      </c>
      <c r="D569" s="2">
        <v>424</v>
      </c>
      <c r="E569" s="2"/>
      <c r="F569" s="2"/>
    </row>
    <row r="570" spans="1:6" x14ac:dyDescent="0.2">
      <c r="A570" s="1" t="s">
        <v>17</v>
      </c>
      <c r="B570" s="1">
        <v>17</v>
      </c>
      <c r="C570" s="1" t="s">
        <v>12</v>
      </c>
      <c r="D570" s="2">
        <v>288</v>
      </c>
      <c r="E570" s="2"/>
      <c r="F570" s="2"/>
    </row>
    <row r="571" spans="1:6" x14ac:dyDescent="0.2">
      <c r="A571" s="1" t="s">
        <v>17</v>
      </c>
      <c r="B571" s="1">
        <v>18</v>
      </c>
      <c r="C571" s="1" t="s">
        <v>12</v>
      </c>
      <c r="D571" s="2">
        <v>197</v>
      </c>
      <c r="E571" s="2"/>
      <c r="F571" s="2"/>
    </row>
    <row r="572" spans="1:6" x14ac:dyDescent="0.2">
      <c r="A572" s="1" t="s">
        <v>17</v>
      </c>
      <c r="B572" s="1">
        <v>19</v>
      </c>
      <c r="C572" s="1" t="s">
        <v>12</v>
      </c>
      <c r="D572" s="2">
        <v>296</v>
      </c>
      <c r="E572" s="2"/>
      <c r="F572" s="2"/>
    </row>
    <row r="573" spans="1:6" x14ac:dyDescent="0.2">
      <c r="A573" s="1" t="s">
        <v>17</v>
      </c>
      <c r="B573" s="1">
        <v>20</v>
      </c>
      <c r="C573" s="1" t="s">
        <v>12</v>
      </c>
      <c r="D573" s="2">
        <v>291</v>
      </c>
      <c r="E573" s="2"/>
      <c r="F573" s="2"/>
    </row>
    <row r="574" spans="1:6" x14ac:dyDescent="0.2">
      <c r="A574" s="1" t="s">
        <v>17</v>
      </c>
      <c r="B574" s="1">
        <v>21</v>
      </c>
      <c r="C574" s="1" t="s">
        <v>12</v>
      </c>
      <c r="D574" s="2">
        <v>261</v>
      </c>
      <c r="E574" s="2"/>
      <c r="F574" s="2"/>
    </row>
    <row r="575" spans="1:6" x14ac:dyDescent="0.2">
      <c r="A575" s="1" t="s">
        <v>17</v>
      </c>
      <c r="B575" s="1">
        <v>22</v>
      </c>
      <c r="C575" s="1" t="s">
        <v>12</v>
      </c>
      <c r="D575" s="2">
        <v>325</v>
      </c>
      <c r="E575" s="2"/>
      <c r="F575" s="2"/>
    </row>
    <row r="576" spans="1:6" x14ac:dyDescent="0.2">
      <c r="A576" s="1" t="s">
        <v>17</v>
      </c>
      <c r="B576" s="1">
        <v>23</v>
      </c>
      <c r="C576" s="1" t="s">
        <v>12</v>
      </c>
      <c r="D576" s="2">
        <v>418</v>
      </c>
      <c r="E576" s="2"/>
      <c r="F576" s="2"/>
    </row>
    <row r="577" spans="1:6" x14ac:dyDescent="0.2">
      <c r="A577" s="1" t="s">
        <v>17</v>
      </c>
      <c r="B577" s="1">
        <v>24</v>
      </c>
      <c r="C577" s="1" t="s">
        <v>12</v>
      </c>
      <c r="D577" s="2">
        <v>356</v>
      </c>
      <c r="E577" s="2"/>
      <c r="F577" s="2"/>
    </row>
  </sheetData>
  <autoFilter ref="A1:F577" xr:uid="{00000000-0001-0000-0C00-000000000000}"/>
  <mergeCells count="1">
    <mergeCell ref="AR2:BP2"/>
  </mergeCells>
  <conditionalFormatting sqref="R37:R38 R42:R46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7:S46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0:O74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144B33-DF92-4700-BD66-D32FA2F2F0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623099C-28B5-4CA5-B44B-0EDBCF50B3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A4279A6-A38C-4E6F-AE61-B4F0ECC7FC08}">
  <ds:schemaRefs>
    <ds:schemaRef ds:uri="f685203b-1255-41d2-8f70-b98a843edfb9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54b2f64a-4128-45e5-885e-00415c90a28b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2024 Regulation Up</vt:lpstr>
      <vt:lpstr>2024 Regulation Down</vt:lpstr>
      <vt:lpstr>2024 Wind Adj Table</vt:lpstr>
      <vt:lpstr>2024 Solar Adj Table</vt:lpstr>
      <vt:lpstr>2025 Regulation Up</vt:lpstr>
      <vt:lpstr>2025 Regulation Down</vt:lpstr>
      <vt:lpstr>2025 Wind Adj Table</vt:lpstr>
      <vt:lpstr>2025 Solar Adj Table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2024-12-04T17:44:26Z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2023-08-15T19:12:27Z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2e499730-e839-4764-aacf-9098ea0b95d2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