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O:\OperationsAnalysis\_Supervisor\AS_Methodology\2024\2025 Analysis\ROS\September\AS_Sheets\"/>
    </mc:Choice>
  </mc:AlternateContent>
  <xr:revisionPtr revIDLastSave="0" documentId="13_ncr:1_{7E6BA6CC-B1EA-45FC-B69A-DD60A2AF708F}" xr6:coauthVersionLast="47" xr6:coauthVersionMax="47" xr10:uidLastSave="{00000000-0000-0000-0000-000000000000}"/>
  <bookViews>
    <workbookView xWindow="67080" yWindow="-120" windowWidth="29040" windowHeight="15720" activeTab="6" xr2:uid="{00000000-000D-0000-FFFF-FFFF00000000}"/>
  </bookViews>
  <sheets>
    <sheet name="2024 RRS Table" sheetId="45" r:id="rId1"/>
    <sheet name="2024_RRS" sheetId="46" r:id="rId2"/>
    <sheet name="2024_RRS_Details" sheetId="47" r:id="rId3"/>
    <sheet name="2025 RRS Table" sheetId="38" r:id="rId4"/>
    <sheet name="2025_RRS" sheetId="43" r:id="rId5"/>
    <sheet name="2025_RRS_Details" sheetId="44" r:id="rId6"/>
    <sheet name="Charts" sheetId="21" r:id="rId7"/>
  </sheets>
  <definedNames>
    <definedName name="_xlnm._FilterDatabase" localSheetId="6" hidden="1">Charts!$A$1:$F$289</definedName>
  </definedNames>
  <calcPr calcId="191028"/>
  <pivotCaches>
    <pivotCache cacheId="54" r:id="rId8"/>
    <pivotCache cacheId="59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4" i="21" l="1"/>
  <c r="Q33" i="21"/>
  <c r="O5" i="21"/>
  <c r="O4" i="21"/>
  <c r="O6" i="21" l="1"/>
  <c r="O7" i="21" s="1"/>
  <c r="B289" i="21" l="1"/>
  <c r="B288" i="21"/>
  <c r="B287" i="21"/>
  <c r="B286" i="21"/>
  <c r="B285" i="21"/>
  <c r="B284" i="21"/>
  <c r="B283" i="21"/>
  <c r="B282" i="21"/>
  <c r="B281" i="21"/>
  <c r="B280" i="21"/>
  <c r="B279" i="21"/>
  <c r="B278" i="21"/>
  <c r="B277" i="21"/>
  <c r="B276" i="21"/>
  <c r="B275" i="21"/>
  <c r="B274" i="21"/>
  <c r="B273" i="21"/>
  <c r="B272" i="21"/>
  <c r="B271" i="21"/>
  <c r="B270" i="21"/>
  <c r="B269" i="21"/>
  <c r="B268" i="21"/>
  <c r="B267" i="21"/>
  <c r="B266" i="21"/>
  <c r="B265" i="21"/>
  <c r="B264" i="21"/>
  <c r="B263" i="21"/>
  <c r="B262" i="21"/>
  <c r="B261" i="21"/>
  <c r="B260" i="21"/>
  <c r="B259" i="21"/>
  <c r="B258" i="21"/>
  <c r="B257" i="21"/>
  <c r="B256" i="21"/>
  <c r="B255" i="21"/>
  <c r="B254" i="21"/>
  <c r="B253" i="21"/>
  <c r="B252" i="21"/>
  <c r="B251" i="21"/>
  <c r="B250" i="21"/>
  <c r="B249" i="21"/>
  <c r="B248" i="2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217" i="21"/>
  <c r="B216" i="21"/>
  <c r="B215" i="21"/>
  <c r="B214" i="21"/>
  <c r="B213" i="21"/>
  <c r="B212" i="21"/>
  <c r="B211" i="21"/>
  <c r="B210" i="21"/>
  <c r="B209" i="21"/>
  <c r="B208" i="21"/>
  <c r="B207" i="21"/>
  <c r="B206" i="21"/>
  <c r="B205" i="21"/>
  <c r="B204" i="21"/>
  <c r="B203" i="21"/>
  <c r="B202" i="21"/>
  <c r="B201" i="21"/>
  <c r="B200" i="21"/>
  <c r="B199" i="21"/>
  <c r="B198" i="21"/>
  <c r="B197" i="21"/>
  <c r="B196" i="21"/>
  <c r="B195" i="21"/>
  <c r="B194" i="21"/>
  <c r="B193" i="21"/>
  <c r="B192" i="21"/>
  <c r="B191" i="21"/>
  <c r="B190" i="21"/>
  <c r="B189" i="21"/>
  <c r="B188" i="21"/>
  <c r="B187" i="21"/>
  <c r="B186" i="21"/>
  <c r="B185" i="21"/>
  <c r="B184" i="21"/>
  <c r="B183" i="21"/>
  <c r="B182" i="21"/>
  <c r="B181" i="21"/>
  <c r="B180" i="21"/>
  <c r="B179" i="21"/>
  <c r="B178" i="21"/>
  <c r="B177" i="21"/>
  <c r="B176" i="21"/>
  <c r="B175" i="21"/>
  <c r="B174" i="21"/>
  <c r="B173" i="21"/>
  <c r="B172" i="21"/>
  <c r="B171" i="21"/>
  <c r="B170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145" i="21"/>
  <c r="B144" i="21"/>
  <c r="B143" i="21"/>
  <c r="B142" i="21"/>
  <c r="B141" i="21"/>
  <c r="B140" i="21"/>
  <c r="B139" i="21"/>
  <c r="B138" i="21"/>
  <c r="B137" i="21"/>
  <c r="B136" i="21"/>
  <c r="B135" i="21"/>
  <c r="B134" i="21"/>
  <c r="B133" i="21"/>
  <c r="B132" i="21"/>
  <c r="B131" i="21"/>
  <c r="B130" i="21"/>
  <c r="B129" i="21"/>
  <c r="B128" i="21"/>
  <c r="B127" i="21"/>
  <c r="B126" i="21"/>
  <c r="B125" i="21"/>
  <c r="B124" i="21"/>
  <c r="B123" i="21"/>
  <c r="B122" i="21"/>
  <c r="B121" i="21"/>
  <c r="B120" i="21"/>
  <c r="B119" i="21"/>
  <c r="B118" i="21"/>
  <c r="B117" i="21"/>
  <c r="B116" i="21"/>
  <c r="B115" i="21"/>
  <c r="B114" i="21"/>
  <c r="B113" i="21"/>
  <c r="B112" i="21"/>
  <c r="B111" i="21"/>
  <c r="B110" i="21"/>
  <c r="B109" i="21"/>
  <c r="B108" i="21"/>
  <c r="B107" i="21"/>
  <c r="B106" i="21"/>
  <c r="B105" i="21"/>
  <c r="B104" i="21"/>
  <c r="B103" i="21"/>
  <c r="B102" i="21"/>
  <c r="B101" i="21"/>
  <c r="B100" i="21"/>
  <c r="B99" i="21"/>
  <c r="B98" i="21"/>
  <c r="B97" i="21"/>
  <c r="B9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75" i="21"/>
  <c r="B74" i="21"/>
  <c r="B73" i="21"/>
  <c r="B72" i="21"/>
  <c r="B71" i="21"/>
  <c r="B70" i="21"/>
  <c r="B69" i="21"/>
  <c r="B68" i="21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B2" i="21"/>
  <c r="M27" i="43"/>
  <c r="L27" i="43"/>
  <c r="K27" i="43"/>
  <c r="J27" i="43"/>
  <c r="M34" i="21" l="1"/>
  <c r="M35" i="21"/>
  <c r="M36" i="21"/>
  <c r="M37" i="21"/>
  <c r="M38" i="21"/>
  <c r="M39" i="21"/>
  <c r="M40" i="21"/>
  <c r="M41" i="21"/>
  <c r="M42" i="21"/>
  <c r="M43" i="21"/>
  <c r="M44" i="21"/>
  <c r="M33" i="21"/>
  <c r="Q34" i="21" s="1"/>
  <c r="M2" i="21"/>
  <c r="Q35" i="21" l="1"/>
  <c r="R33" i="21"/>
  <c r="O31" i="21" s="1"/>
  <c r="M1" i="21" l="1"/>
  <c r="O30" i="21" l="1"/>
</calcChain>
</file>

<file path=xl/sharedStrings.xml><?xml version="1.0" encoding="utf-8"?>
<sst xmlns="http://schemas.openxmlformats.org/spreadsheetml/2006/main" count="901" uniqueCount="100">
  <si>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</si>
  <si>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</si>
  <si>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</si>
  <si>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</si>
  <si>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</si>
  <si>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</si>
  <si>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</si>
  <si>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</si>
  <si>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</si>
  <si>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</si>
  <si>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</si>
  <si>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</si>
  <si>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</si>
  <si>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</si>
  <si>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</si>
  <si>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</si>
  <si>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</si>
  <si>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</si>
  <si>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</si>
  <si>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</si>
  <si>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</si>
  <si>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</si>
  <si>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</si>
  <si>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</si>
  <si>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</si>
  <si>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</si>
  <si>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</si>
  <si>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</si>
  <si>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</si>
  <si>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</si>
  <si>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</si>
  <si>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</si>
  <si>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</si>
  <si>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</si>
  <si>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</si>
  <si>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</si>
  <si>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</si>
  <si>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</si>
  <si>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</si>
  <si>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</si>
  <si>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</si>
  <si>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</si>
  <si>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</si>
  <si>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</si>
  <si>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</si>
  <si>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</si>
  <si>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</si>
  <si>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</si>
  <si>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</si>
  <si>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</si>
  <si>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</si>
  <si>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</si>
  <si>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</si>
  <si>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</si>
  <si>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</si>
  <si>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</si>
  <si>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</si>
  <si>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</si>
  <si>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</si>
  <si>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</si>
  <si>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</si>
  <si>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</si>
  <si>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</si>
  <si>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</si>
  <si>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</si>
  <si>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</si>
  <si>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</si>
  <si>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</si>
  <si>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</si>
  <si>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</si>
  <si>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</si>
  <si>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</si>
  <si>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</si>
  <si>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</si>
  <si>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>Month</t>
  </si>
  <si>
    <t>Group</t>
  </si>
  <si>
    <t>Type</t>
  </si>
  <si>
    <t>2024 RRS</t>
  </si>
  <si>
    <t>Jul</t>
  </si>
  <si>
    <t>RRS</t>
  </si>
  <si>
    <t>Row Labels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</si>
  <si>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</si>
  <si>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</si>
  <si>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</si>
  <si>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</si>
  <si>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</si>
  <si>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</si>
  <si>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</si>
  <si>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</si>
  <si>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</si>
  <si>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</si>
  <si>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</si>
  <si>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>min-change</t>
  </si>
  <si>
    <t>max-change</t>
  </si>
  <si>
    <t>AVG-CHANGE</t>
  </si>
  <si>
    <t xml:space="preserve"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2023 has been changed to align with ERCOT's new IFRO. </t>
  </si>
  <si>
    <t>2025 RRS (Floor = 2300 MW for all hours,  new minimum RRS-PFR limit =1365 MW)</t>
  </si>
  <si>
    <t xml:space="preserve">These preliminary 2025 quantities above are based on the 2025 RRS table that was built using Resource Contingency Criteria (RCC) of 2805 MW, the minimum RRS-PFR limit of 1365 MW and a floor of 2300 MW across all hours. Note that, NERC’s preliminary 2025 BAL-003 Interconnection Frequency Response Obligation (IFRO) assessment for ERCOT shows an increase in ERCOT’s IFRO. As a result of this ERCOT expects that the minimum RRS-PFR limit for 2025 will change to align with ERCOT's new IFRO. </t>
  </si>
  <si>
    <t>2025 RRS</t>
  </si>
  <si>
    <t xml:space="preserve">2025 RRS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</si>
</sst>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0.0"/>
    <numFmt numFmtId="166" formatCode="_(* #,##0_);_(* \(#,##0\);_(* &quot;-&quot;??_);_(@_)"/>
    <numFmt numFmtId="167" formatCode="mmm"/>
  </numFmts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Arial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165" fontId="0" fillId="0" borderId="0" xfId="0" applyNumberFormat="1"/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  <xf numFmtId="166" fontId="8" fillId="17" borderId="6" xfId="2" applyNumberFormat="1" applyFont="1" applyFill="1" applyBorder="1" applyAlignment="1">
      <alignment horizontal="center" vertical="center" wrapText="1" readingOrder="1"/>
    </xf>
    <xf numFmtId="166" fontId="8" fillId="17" borderId="7" xfId="2" applyNumberFormat="1" applyFont="1" applyFill="1" applyBorder="1" applyAlignment="1">
      <alignment horizontal="center" vertical="center" wrapText="1" readingOrder="1"/>
    </xf>
    <xf numFmtId="166" fontId="10" fillId="17" borderId="5" xfId="2" applyNumberFormat="1" applyFont="1" applyFill="1" applyBorder="1" applyAlignment="1">
      <alignment horizontal="center" vertical="center" wrapText="1" readingOrder="1"/>
    </xf>
    <xf numFmtId="166" fontId="15" fillId="17" borderId="5" xfId="2" applyNumberFormat="1" applyFont="1" applyFill="1" applyBorder="1" applyAlignment="1">
      <alignment horizontal="center" vertical="center" wrapText="1" readingOrder="1"/>
    </xf>
    <xf numFmtId="166" fontId="8" fillId="17" borderId="5" xfId="2" applyNumberFormat="1" applyFont="1" applyFill="1" applyBorder="1" applyAlignment="1">
      <alignment horizontal="center" vertical="center" wrapText="1" readingOrder="1"/>
    </xf>
    <xf numFmtId="166" fontId="12" fillId="17" borderId="5" xfId="2" applyNumberFormat="1" applyFont="1" applyFill="1" applyBorder="1" applyAlignment="1">
      <alignment horizontal="center" vertical="center" wrapText="1" readingOrder="1"/>
    </xf>
    <xf numFmtId="166" fontId="13" fillId="17" borderId="5" xfId="2" applyNumberFormat="1" applyFont="1" applyFill="1" applyBorder="1" applyAlignment="1">
      <alignment horizontal="center" vertical="center" wrapText="1" readingOrder="1"/>
    </xf>
    <xf numFmtId="166" fontId="16" fillId="17" borderId="5" xfId="2" applyNumberFormat="1" applyFont="1" applyFill="1" applyBorder="1" applyAlignment="1">
      <alignment horizontal="center" vertical="center" wrapText="1" readingOrder="1"/>
    </xf>
    <xf numFmtId="0" fontId="0" fillId="14" borderId="0" xfId="0" applyFill="1" applyBorder="1" applyAlignment="1">
      <alignment horizontal="center" vertical="center" wrapText="1"/>
    </xf>
    <xf numFmtId="1" fontId="0" fillId="12" borderId="0" xfId="0" applyNumberFormat="1" applyFill="1" applyAlignment="1">
      <alignment horizontal="center" vertical="center"/>
    </xf>
    <xf numFmtId="1" fontId="4" fillId="12" borderId="0" xfId="0" applyNumberFormat="1" applyFont="1" applyFill="1" applyAlignment="1">
      <alignment horizontal="center" vertical="center"/>
    </xf>
    <xf numFmtId="1" fontId="5" fillId="12" borderId="0" xfId="0" applyNumberFormat="1" applyFont="1" applyFill="1" applyAlignment="1">
      <alignment horizontal="center" vertical="center"/>
    </xf>
    <xf numFmtId="167" fontId="2" fillId="11" borderId="1" xfId="0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[2025_RRS_Charts_Final_2.xlsx]Charts!PivotTable1</c:name>
    <c:fmtId val="7"/>
  </c:pivotSource>
  <c:chart>
    <c:title>
      <c:tx>
        <c:strRef>
          <c:f>Charts!$M$1</c:f>
          <c:strCache>
            <c:ptCount val="1"/>
            <c:pt idx="0">
              <c:v>Responsive Reserve Requirement Comparison for April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tx2"/>
          </a:solidFill>
          <a:ln>
            <a:noFill/>
          </a:ln>
          <a:effectLst/>
        </c:spPr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Charts!$M$1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3086</c:v>
                </c:pt>
                <c:pt idx="1">
                  <c:v>3128</c:v>
                </c:pt>
                <c:pt idx="2">
                  <c:v>3086</c:v>
                </c:pt>
                <c:pt idx="3">
                  <c:v>2960</c:v>
                </c:pt>
                <c:pt idx="4">
                  <c:v>2880</c:v>
                </c:pt>
                <c:pt idx="5">
                  <c:v>2880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Charts!$M$1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3068</c:v>
                </c:pt>
                <c:pt idx="1">
                  <c:v>3145</c:v>
                </c:pt>
                <c:pt idx="2">
                  <c:v>3068</c:v>
                </c:pt>
                <c:pt idx="3">
                  <c:v>3068</c:v>
                </c:pt>
                <c:pt idx="4">
                  <c:v>2982</c:v>
                </c:pt>
                <c:pt idx="5">
                  <c:v>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8-43F0-BDCC-0233AB410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[2025_RRS_Charts_Final_2.xlsx]Charts!PivotTable2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2737.3333333333335</c:v>
                </c:pt>
                <c:pt idx="10">
                  <c:v>2938.6666666666665</c:v>
                </c:pt>
                <c:pt idx="11">
                  <c:v>2813.3333333333335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2361.3333333333335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7-4666-A90B-71D76BD10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560032</xdr:colOff>
      <xdr:row>0</xdr:row>
      <xdr:rowOff>145849</xdr:rowOff>
    </xdr:from>
    <xdr:to>
      <xdr:col>29</xdr:col>
      <xdr:colOff>594830</xdr:colOff>
      <xdr:row>28</xdr:row>
      <xdr:rowOff>104724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657431</xdr:colOff>
      <xdr:row>35</xdr:row>
      <xdr:rowOff>166894</xdr:rowOff>
    </xdr:from>
    <xdr:to>
      <xdr:col>26</xdr:col>
      <xdr:colOff>499479</xdr:colOff>
      <xdr:row>63</xdr:row>
      <xdr:rowOff>111851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0.6811</cdr:x>
      <cdr:y>0.18251</cdr:y>
    </cdr:from>
    <cdr:to>
      <cdr:x>0.98156</cdr:x>
      <cdr:y>0.22987</cdr:y>
    </cdr:to>
    <cdr:sp macro="" textlink="Charts!$M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14298" y="908738"/>
          <a:ext cx="2697256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2941 MW - 3145 MW;	
Avg: 3045 MW (42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0.25847</cdr:y>
    </cdr:from>
    <cdr:to>
      <cdr:x>0.86805</cdr:x>
      <cdr:y>0.32972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206581" y="1283363"/>
          <a:ext cx="184665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9 MW increase from prev year.	
Largest decrease is in Feb by 59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33.958283796295" createdVersion="7" refreshedVersion="8" minRefreshableVersion="3" recordCount="289" xr:uid="{6F6E2FE8-B999-42B2-9E7F-7C9E7843848C}">
  <cacheSource type="worksheet">
    <worksheetSource ref="A1:F1048576" sheet="Chart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4 RRS" numFmtId="0">
      <sharedItems containsString="0" containsBlank="1" containsNumber="1" containsInteger="1" minValue="2300" maxValue="3178"/>
    </cacheField>
    <cacheField name="2025 RRS" numFmtId="0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533.958284722219" createdVersion="8" refreshedVersion="8" minRefreshableVersion="3" recordCount="288" xr:uid="{BAC29C69-DD3B-4CD7-AA97-0DA2B521438A}">
  <cacheSource type="worksheet">
    <worksheetSource ref="A1:F289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4 RRS" numFmtId="1">
      <sharedItems containsSemiMixedTypes="0" containsString="0" containsNumber="1" containsInteger="1" minValue="2300" maxValue="3178"/>
    </cacheField>
    <cacheField name="2025 RRS" numFmtId="1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n v="1"/>
    <x v="0"/>
    <n v="2998"/>
    <n v="3031"/>
  </r>
  <r>
    <x v="0"/>
    <s v="a. HE1-2 &amp; HE23-24"/>
    <n v="2"/>
    <x v="0"/>
    <n v="2998"/>
    <n v="3031"/>
  </r>
  <r>
    <x v="0"/>
    <s v="b. HE3-6"/>
    <n v="3"/>
    <x v="0"/>
    <n v="2998"/>
    <n v="2982"/>
  </r>
  <r>
    <x v="0"/>
    <s v="b. HE3-6"/>
    <n v="4"/>
    <x v="0"/>
    <n v="2998"/>
    <n v="2982"/>
  </r>
  <r>
    <x v="0"/>
    <s v="b. HE3-6"/>
    <n v="5"/>
    <x v="0"/>
    <n v="2998"/>
    <n v="2982"/>
  </r>
  <r>
    <x v="0"/>
    <s v="b. HE3-6"/>
    <n v="6"/>
    <x v="0"/>
    <n v="2998"/>
    <n v="2982"/>
  </r>
  <r>
    <x v="0"/>
    <s v="c. HE7-10"/>
    <n v="7"/>
    <x v="0"/>
    <n v="2916"/>
    <n v="2863"/>
  </r>
  <r>
    <x v="0"/>
    <s v="c. HE7-10"/>
    <n v="8"/>
    <x v="0"/>
    <n v="2916"/>
    <n v="2863"/>
  </r>
  <r>
    <x v="0"/>
    <s v="c. HE7-10"/>
    <n v="9"/>
    <x v="0"/>
    <n v="2916"/>
    <n v="2863"/>
  </r>
  <r>
    <x v="0"/>
    <s v="c. HE7-10"/>
    <n v="10"/>
    <x v="0"/>
    <n v="2916"/>
    <n v="2863"/>
  </r>
  <r>
    <x v="0"/>
    <s v="d. HE11-14"/>
    <n v="11"/>
    <x v="0"/>
    <n v="2960"/>
    <n v="2941"/>
  </r>
  <r>
    <x v="0"/>
    <s v="d. HE11-14"/>
    <n v="12"/>
    <x v="0"/>
    <n v="2960"/>
    <n v="2941"/>
  </r>
  <r>
    <x v="0"/>
    <s v="d. HE11-14"/>
    <n v="13"/>
    <x v="0"/>
    <n v="2960"/>
    <n v="2941"/>
  </r>
  <r>
    <x v="0"/>
    <s v="d. HE11-14"/>
    <n v="14"/>
    <x v="0"/>
    <n v="2960"/>
    <n v="2941"/>
  </r>
  <r>
    <x v="0"/>
    <s v="e. HE15-18"/>
    <n v="15"/>
    <x v="0"/>
    <n v="2916"/>
    <n v="2767"/>
  </r>
  <r>
    <x v="0"/>
    <s v="e. HE15-18"/>
    <n v="16"/>
    <x v="0"/>
    <n v="2916"/>
    <n v="2767"/>
  </r>
  <r>
    <x v="0"/>
    <s v="e. HE15-18"/>
    <n v="17"/>
    <x v="0"/>
    <n v="2916"/>
    <n v="2767"/>
  </r>
  <r>
    <x v="0"/>
    <s v="e. HE15-18"/>
    <n v="18"/>
    <x v="0"/>
    <n v="2916"/>
    <n v="2767"/>
  </r>
  <r>
    <x v="0"/>
    <s v="f. HE19-22"/>
    <n v="19"/>
    <x v="0"/>
    <n v="2916"/>
    <n v="2767"/>
  </r>
  <r>
    <x v="0"/>
    <s v="f. HE19-22"/>
    <n v="20"/>
    <x v="0"/>
    <n v="2916"/>
    <n v="2767"/>
  </r>
  <r>
    <x v="0"/>
    <s v="f. HE19-22"/>
    <n v="21"/>
    <x v="0"/>
    <n v="2916"/>
    <n v="2767"/>
  </r>
  <r>
    <x v="0"/>
    <s v="f. HE19-22"/>
    <n v="22"/>
    <x v="0"/>
    <n v="2916"/>
    <n v="2767"/>
  </r>
  <r>
    <x v="0"/>
    <s v="a. HE1-2 &amp; HE23-24"/>
    <n v="23"/>
    <x v="0"/>
    <n v="2998"/>
    <n v="3031"/>
  </r>
  <r>
    <x v="0"/>
    <s v="a. HE1-2 &amp; HE23-24"/>
    <n v="24"/>
    <x v="0"/>
    <n v="2998"/>
    <n v="3031"/>
  </r>
  <r>
    <x v="1"/>
    <s v="a. HE1-2 &amp; HE23-24"/>
    <n v="1"/>
    <x v="0"/>
    <n v="2998"/>
    <n v="3145"/>
  </r>
  <r>
    <x v="1"/>
    <s v="a. HE1-2 &amp; HE23-24"/>
    <n v="2"/>
    <x v="0"/>
    <n v="2998"/>
    <n v="3145"/>
  </r>
  <r>
    <x v="1"/>
    <s v="b. HE3-6"/>
    <n v="3"/>
    <x v="0"/>
    <n v="2998"/>
    <n v="3145"/>
  </r>
  <r>
    <x v="1"/>
    <s v="b. HE3-6"/>
    <n v="4"/>
    <x v="0"/>
    <n v="2998"/>
    <n v="3145"/>
  </r>
  <r>
    <x v="1"/>
    <s v="b. HE3-6"/>
    <n v="5"/>
    <x v="0"/>
    <n v="2998"/>
    <n v="3145"/>
  </r>
  <r>
    <x v="1"/>
    <s v="b. HE3-6"/>
    <n v="6"/>
    <x v="0"/>
    <n v="2998"/>
    <n v="3145"/>
  </r>
  <r>
    <x v="1"/>
    <s v="c. HE7-10"/>
    <n v="7"/>
    <x v="0"/>
    <n v="2916"/>
    <n v="3068"/>
  </r>
  <r>
    <x v="1"/>
    <s v="c. HE7-10"/>
    <n v="8"/>
    <x v="0"/>
    <n v="2916"/>
    <n v="3068"/>
  </r>
  <r>
    <x v="1"/>
    <s v="c. HE7-10"/>
    <n v="9"/>
    <x v="0"/>
    <n v="2916"/>
    <n v="3068"/>
  </r>
  <r>
    <x v="1"/>
    <s v="c. HE7-10"/>
    <n v="10"/>
    <x v="0"/>
    <n v="2916"/>
    <n v="3068"/>
  </r>
  <r>
    <x v="1"/>
    <s v="d. HE11-14"/>
    <n v="11"/>
    <x v="0"/>
    <n v="2960"/>
    <n v="3068"/>
  </r>
  <r>
    <x v="1"/>
    <s v="d. HE11-14"/>
    <n v="12"/>
    <x v="0"/>
    <n v="2960"/>
    <n v="3068"/>
  </r>
  <r>
    <x v="1"/>
    <s v="d. HE11-14"/>
    <n v="13"/>
    <x v="0"/>
    <n v="2960"/>
    <n v="3068"/>
  </r>
  <r>
    <x v="1"/>
    <s v="d. HE11-14"/>
    <n v="14"/>
    <x v="0"/>
    <n v="2960"/>
    <n v="3068"/>
  </r>
  <r>
    <x v="1"/>
    <s v="e. HE15-18"/>
    <n v="15"/>
    <x v="0"/>
    <n v="2916"/>
    <n v="3031"/>
  </r>
  <r>
    <x v="1"/>
    <s v="e. HE15-18"/>
    <n v="16"/>
    <x v="0"/>
    <n v="2916"/>
    <n v="3031"/>
  </r>
  <r>
    <x v="1"/>
    <s v="e. HE15-18"/>
    <n v="17"/>
    <x v="0"/>
    <n v="2916"/>
    <n v="3031"/>
  </r>
  <r>
    <x v="1"/>
    <s v="e. HE15-18"/>
    <n v="18"/>
    <x v="0"/>
    <n v="2916"/>
    <n v="3031"/>
  </r>
  <r>
    <x v="1"/>
    <s v="f. HE19-22"/>
    <n v="19"/>
    <x v="0"/>
    <n v="2916"/>
    <n v="2982"/>
  </r>
  <r>
    <x v="1"/>
    <s v="f. HE19-22"/>
    <n v="20"/>
    <x v="0"/>
    <n v="2916"/>
    <n v="2982"/>
  </r>
  <r>
    <x v="1"/>
    <s v="f. HE19-22"/>
    <n v="21"/>
    <x v="0"/>
    <n v="2916"/>
    <n v="2982"/>
  </r>
  <r>
    <x v="1"/>
    <s v="f. HE19-22"/>
    <n v="22"/>
    <x v="0"/>
    <n v="2916"/>
    <n v="2982"/>
  </r>
  <r>
    <x v="1"/>
    <s v="a. HE1-2 &amp; HE23-24"/>
    <n v="23"/>
    <x v="0"/>
    <n v="2998"/>
    <n v="3145"/>
  </r>
  <r>
    <x v="1"/>
    <s v="a. HE1-2 &amp; HE23-24"/>
    <n v="24"/>
    <x v="0"/>
    <n v="2998"/>
    <n v="3145"/>
  </r>
  <r>
    <x v="2"/>
    <s v="a. HE1-2 &amp; HE23-24"/>
    <n v="1"/>
    <x v="0"/>
    <n v="3178"/>
    <n v="3145"/>
  </r>
  <r>
    <x v="2"/>
    <s v="a. HE1-2 &amp; HE23-24"/>
    <n v="2"/>
    <x v="0"/>
    <n v="3178"/>
    <n v="3145"/>
  </r>
  <r>
    <x v="2"/>
    <s v="b. HE3-6"/>
    <n v="3"/>
    <x v="0"/>
    <n v="3178"/>
    <n v="3145"/>
  </r>
  <r>
    <x v="2"/>
    <s v="b. HE3-6"/>
    <n v="4"/>
    <x v="0"/>
    <n v="3178"/>
    <n v="3145"/>
  </r>
  <r>
    <x v="2"/>
    <s v="b. HE3-6"/>
    <n v="5"/>
    <x v="0"/>
    <n v="3178"/>
    <n v="3145"/>
  </r>
  <r>
    <x v="2"/>
    <s v="b. HE3-6"/>
    <n v="6"/>
    <x v="0"/>
    <n v="3178"/>
    <n v="3145"/>
  </r>
  <r>
    <x v="2"/>
    <s v="c. HE7-10"/>
    <n v="7"/>
    <x v="0"/>
    <n v="3128"/>
    <n v="3068"/>
  </r>
  <r>
    <x v="2"/>
    <s v="c. HE7-10"/>
    <n v="8"/>
    <x v="0"/>
    <n v="3128"/>
    <n v="3068"/>
  </r>
  <r>
    <x v="2"/>
    <s v="c. HE7-10"/>
    <n v="9"/>
    <x v="0"/>
    <n v="3128"/>
    <n v="3068"/>
  </r>
  <r>
    <x v="2"/>
    <s v="c. HE7-10"/>
    <n v="10"/>
    <x v="0"/>
    <n v="3128"/>
    <n v="3068"/>
  </r>
  <r>
    <x v="2"/>
    <s v="d. HE11-14"/>
    <n v="11"/>
    <x v="0"/>
    <n v="3086"/>
    <n v="3068"/>
  </r>
  <r>
    <x v="2"/>
    <s v="d. HE11-14"/>
    <n v="12"/>
    <x v="0"/>
    <n v="3086"/>
    <n v="3068"/>
  </r>
  <r>
    <x v="2"/>
    <s v="d. HE11-14"/>
    <n v="13"/>
    <x v="0"/>
    <n v="3086"/>
    <n v="3068"/>
  </r>
  <r>
    <x v="2"/>
    <s v="d. HE11-14"/>
    <n v="14"/>
    <x v="0"/>
    <n v="3086"/>
    <n v="3068"/>
  </r>
  <r>
    <x v="2"/>
    <s v="e. HE15-18"/>
    <n v="15"/>
    <x v="0"/>
    <n v="2998"/>
    <n v="2982"/>
  </r>
  <r>
    <x v="2"/>
    <s v="e. HE15-18"/>
    <n v="16"/>
    <x v="0"/>
    <n v="2998"/>
    <n v="2982"/>
  </r>
  <r>
    <x v="2"/>
    <s v="e. HE15-18"/>
    <n v="17"/>
    <x v="0"/>
    <n v="2998"/>
    <n v="2982"/>
  </r>
  <r>
    <x v="2"/>
    <s v="e. HE15-18"/>
    <n v="18"/>
    <x v="0"/>
    <n v="2998"/>
    <n v="2982"/>
  </r>
  <r>
    <x v="2"/>
    <s v="f. HE19-22"/>
    <n v="19"/>
    <x v="0"/>
    <n v="2960"/>
    <n v="2982"/>
  </r>
  <r>
    <x v="2"/>
    <s v="f. HE19-22"/>
    <n v="20"/>
    <x v="0"/>
    <n v="2960"/>
    <n v="2982"/>
  </r>
  <r>
    <x v="2"/>
    <s v="f. HE19-22"/>
    <n v="21"/>
    <x v="0"/>
    <n v="2960"/>
    <n v="2982"/>
  </r>
  <r>
    <x v="2"/>
    <s v="f. HE19-22"/>
    <n v="22"/>
    <x v="0"/>
    <n v="2960"/>
    <n v="2982"/>
  </r>
  <r>
    <x v="2"/>
    <s v="a. HE1-2 &amp; HE23-24"/>
    <n v="23"/>
    <x v="0"/>
    <n v="3178"/>
    <n v="3145"/>
  </r>
  <r>
    <x v="2"/>
    <s v="a. HE1-2 &amp; HE23-24"/>
    <n v="24"/>
    <x v="0"/>
    <n v="3178"/>
    <n v="3145"/>
  </r>
  <r>
    <x v="3"/>
    <s v="a. HE1-2 &amp; HE23-24"/>
    <n v="1"/>
    <x v="0"/>
    <n v="3086"/>
    <n v="3068"/>
  </r>
  <r>
    <x v="3"/>
    <s v="a. HE1-2 &amp; HE23-24"/>
    <n v="2"/>
    <x v="0"/>
    <n v="3086"/>
    <n v="3068"/>
  </r>
  <r>
    <x v="3"/>
    <s v="b. HE3-6"/>
    <n v="3"/>
    <x v="0"/>
    <n v="3128"/>
    <n v="3145"/>
  </r>
  <r>
    <x v="3"/>
    <s v="b. HE3-6"/>
    <n v="4"/>
    <x v="0"/>
    <n v="3128"/>
    <n v="3145"/>
  </r>
  <r>
    <x v="3"/>
    <s v="b. HE3-6"/>
    <n v="5"/>
    <x v="0"/>
    <n v="3128"/>
    <n v="3145"/>
  </r>
  <r>
    <x v="3"/>
    <s v="b. HE3-6"/>
    <n v="6"/>
    <x v="0"/>
    <n v="3128"/>
    <n v="3145"/>
  </r>
  <r>
    <x v="3"/>
    <s v="c. HE7-10"/>
    <n v="7"/>
    <x v="0"/>
    <n v="3086"/>
    <n v="3068"/>
  </r>
  <r>
    <x v="3"/>
    <s v="c. HE7-10"/>
    <n v="8"/>
    <x v="0"/>
    <n v="3086"/>
    <n v="3068"/>
  </r>
  <r>
    <x v="3"/>
    <s v="c. HE7-10"/>
    <n v="9"/>
    <x v="0"/>
    <n v="3086"/>
    <n v="3068"/>
  </r>
  <r>
    <x v="3"/>
    <s v="c. HE7-10"/>
    <n v="10"/>
    <x v="0"/>
    <n v="3086"/>
    <n v="3068"/>
  </r>
  <r>
    <x v="3"/>
    <s v="d. HE11-14"/>
    <n v="11"/>
    <x v="0"/>
    <n v="2960"/>
    <n v="3068"/>
  </r>
  <r>
    <x v="3"/>
    <s v="d. HE11-14"/>
    <n v="12"/>
    <x v="0"/>
    <n v="2960"/>
    <n v="3068"/>
  </r>
  <r>
    <x v="3"/>
    <s v="d. HE11-14"/>
    <n v="13"/>
    <x v="0"/>
    <n v="2960"/>
    <n v="3068"/>
  </r>
  <r>
    <x v="3"/>
    <s v="d. HE11-14"/>
    <n v="14"/>
    <x v="0"/>
    <n v="2960"/>
    <n v="3068"/>
  </r>
  <r>
    <x v="3"/>
    <s v="e. HE15-18"/>
    <n v="15"/>
    <x v="0"/>
    <n v="2880"/>
    <n v="2982"/>
  </r>
  <r>
    <x v="3"/>
    <s v="e. HE15-18"/>
    <n v="16"/>
    <x v="0"/>
    <n v="2880"/>
    <n v="2982"/>
  </r>
  <r>
    <x v="3"/>
    <s v="e. HE15-18"/>
    <n v="17"/>
    <x v="0"/>
    <n v="2880"/>
    <n v="2982"/>
  </r>
  <r>
    <x v="3"/>
    <s v="e. HE15-18"/>
    <n v="18"/>
    <x v="0"/>
    <n v="2880"/>
    <n v="2982"/>
  </r>
  <r>
    <x v="3"/>
    <s v="f. HE19-22"/>
    <n v="19"/>
    <x v="0"/>
    <n v="2880"/>
    <n v="2941"/>
  </r>
  <r>
    <x v="3"/>
    <s v="f. HE19-22"/>
    <n v="20"/>
    <x v="0"/>
    <n v="2880"/>
    <n v="2941"/>
  </r>
  <r>
    <x v="3"/>
    <s v="f. HE19-22"/>
    <n v="21"/>
    <x v="0"/>
    <n v="2880"/>
    <n v="2941"/>
  </r>
  <r>
    <x v="3"/>
    <s v="f. HE19-22"/>
    <n v="22"/>
    <x v="0"/>
    <n v="2880"/>
    <n v="2941"/>
  </r>
  <r>
    <x v="3"/>
    <s v="a. HE1-2 &amp; HE23-24"/>
    <n v="23"/>
    <x v="0"/>
    <n v="3086"/>
    <n v="3068"/>
  </r>
  <r>
    <x v="3"/>
    <s v="a. HE1-2 &amp; HE23-24"/>
    <n v="24"/>
    <x v="0"/>
    <n v="3086"/>
    <n v="3068"/>
  </r>
  <r>
    <x v="4"/>
    <s v="a. HE1-2 &amp; HE23-24"/>
    <n v="1"/>
    <x v="0"/>
    <n v="2808"/>
    <n v="2699"/>
  </r>
  <r>
    <x v="4"/>
    <s v="a. HE1-2 &amp; HE23-24"/>
    <n v="2"/>
    <x v="0"/>
    <n v="2808"/>
    <n v="2699"/>
  </r>
  <r>
    <x v="4"/>
    <s v="b. HE3-6"/>
    <n v="3"/>
    <x v="0"/>
    <n v="2916"/>
    <n v="2699"/>
  </r>
  <r>
    <x v="4"/>
    <s v="b. HE3-6"/>
    <n v="4"/>
    <x v="0"/>
    <n v="2916"/>
    <n v="2699"/>
  </r>
  <r>
    <x v="4"/>
    <s v="b. HE3-6"/>
    <n v="5"/>
    <x v="0"/>
    <n v="2916"/>
    <n v="2699"/>
  </r>
  <r>
    <x v="4"/>
    <s v="b. HE3-6"/>
    <n v="6"/>
    <x v="0"/>
    <n v="2916"/>
    <n v="2699"/>
  </r>
  <r>
    <x v="4"/>
    <s v="c. HE7-10"/>
    <n v="7"/>
    <x v="0"/>
    <n v="2716"/>
    <n v="2699"/>
  </r>
  <r>
    <x v="4"/>
    <s v="c. HE7-10"/>
    <n v="8"/>
    <x v="0"/>
    <n v="2716"/>
    <n v="2699"/>
  </r>
  <r>
    <x v="4"/>
    <s v="c. HE7-10"/>
    <n v="9"/>
    <x v="0"/>
    <n v="2716"/>
    <n v="2699"/>
  </r>
  <r>
    <x v="4"/>
    <s v="c. HE7-10"/>
    <n v="10"/>
    <x v="0"/>
    <n v="2716"/>
    <n v="2699"/>
  </r>
  <r>
    <x v="4"/>
    <s v="d. HE11-14"/>
    <n v="11"/>
    <x v="0"/>
    <n v="2560"/>
    <n v="2595"/>
  </r>
  <r>
    <x v="4"/>
    <s v="d. HE11-14"/>
    <n v="12"/>
    <x v="0"/>
    <n v="2560"/>
    <n v="2595"/>
  </r>
  <r>
    <x v="4"/>
    <s v="d. HE11-14"/>
    <n v="13"/>
    <x v="0"/>
    <n v="2560"/>
    <n v="2595"/>
  </r>
  <r>
    <x v="4"/>
    <s v="d. HE11-14"/>
    <n v="14"/>
    <x v="0"/>
    <n v="2560"/>
    <n v="2595"/>
  </r>
  <r>
    <x v="4"/>
    <s v="e. HE15-18"/>
    <n v="15"/>
    <x v="0"/>
    <n v="2491"/>
    <n v="2558"/>
  </r>
  <r>
    <x v="4"/>
    <s v="e. HE15-18"/>
    <n v="16"/>
    <x v="0"/>
    <n v="2491"/>
    <n v="2558"/>
  </r>
  <r>
    <x v="4"/>
    <s v="e. HE15-18"/>
    <n v="17"/>
    <x v="0"/>
    <n v="2491"/>
    <n v="2558"/>
  </r>
  <r>
    <x v="4"/>
    <s v="e. HE15-18"/>
    <n v="18"/>
    <x v="0"/>
    <n v="2491"/>
    <n v="2558"/>
  </r>
  <r>
    <x v="4"/>
    <s v="f. HE19-22"/>
    <n v="19"/>
    <x v="0"/>
    <n v="2491"/>
    <n v="2558"/>
  </r>
  <r>
    <x v="4"/>
    <s v="f. HE19-22"/>
    <n v="20"/>
    <x v="0"/>
    <n v="2491"/>
    <n v="2558"/>
  </r>
  <r>
    <x v="4"/>
    <s v="f. HE19-22"/>
    <n v="21"/>
    <x v="0"/>
    <n v="2491"/>
    <n v="2558"/>
  </r>
  <r>
    <x v="4"/>
    <s v="f. HE19-22"/>
    <n v="22"/>
    <x v="0"/>
    <n v="2491"/>
    <n v="2558"/>
  </r>
  <r>
    <x v="4"/>
    <s v="a. HE1-2 &amp; HE23-24"/>
    <n v="23"/>
    <x v="0"/>
    <n v="2808"/>
    <n v="2699"/>
  </r>
  <r>
    <x v="4"/>
    <s v="a. HE1-2 &amp; HE23-24"/>
    <n v="24"/>
    <x v="0"/>
    <n v="2808"/>
    <n v="2699"/>
  </r>
  <r>
    <x v="5"/>
    <s v="a. HE1-2 &amp; HE23-24"/>
    <n v="1"/>
    <x v="0"/>
    <n v="2491"/>
    <n v="2463"/>
  </r>
  <r>
    <x v="5"/>
    <s v="a. HE1-2 &amp; HE23-24"/>
    <n v="2"/>
    <x v="0"/>
    <n v="2491"/>
    <n v="2463"/>
  </r>
  <r>
    <x v="5"/>
    <s v="b. HE3-6"/>
    <n v="3"/>
    <x v="0"/>
    <n v="2560"/>
    <n v="2514"/>
  </r>
  <r>
    <x v="5"/>
    <s v="b. HE3-6"/>
    <n v="4"/>
    <x v="0"/>
    <n v="2560"/>
    <n v="2514"/>
  </r>
  <r>
    <x v="5"/>
    <s v="b. HE3-6"/>
    <n v="5"/>
    <x v="0"/>
    <n v="2560"/>
    <n v="2514"/>
  </r>
  <r>
    <x v="5"/>
    <s v="b. HE3-6"/>
    <n v="6"/>
    <x v="0"/>
    <n v="2560"/>
    <n v="2514"/>
  </r>
  <r>
    <x v="5"/>
    <s v="c. HE7-10"/>
    <n v="7"/>
    <x v="0"/>
    <n v="2529"/>
    <n v="2514"/>
  </r>
  <r>
    <x v="5"/>
    <s v="c. HE7-10"/>
    <n v="8"/>
    <x v="0"/>
    <n v="2529"/>
    <n v="2514"/>
  </r>
  <r>
    <x v="5"/>
    <s v="c. HE7-10"/>
    <n v="9"/>
    <x v="0"/>
    <n v="2529"/>
    <n v="2514"/>
  </r>
  <r>
    <x v="5"/>
    <s v="c. HE7-10"/>
    <n v="10"/>
    <x v="0"/>
    <n v="2529"/>
    <n v="2514"/>
  </r>
  <r>
    <x v="5"/>
    <s v="d. HE11-14"/>
    <n v="11"/>
    <x v="0"/>
    <n v="2342"/>
    <n v="2425"/>
  </r>
  <r>
    <x v="5"/>
    <s v="d. HE11-14"/>
    <n v="12"/>
    <x v="0"/>
    <n v="2342"/>
    <n v="2425"/>
  </r>
  <r>
    <x v="5"/>
    <s v="d. HE11-14"/>
    <n v="13"/>
    <x v="0"/>
    <n v="2342"/>
    <n v="2425"/>
  </r>
  <r>
    <x v="5"/>
    <s v="d. HE11-14"/>
    <n v="14"/>
    <x v="0"/>
    <n v="2342"/>
    <n v="2425"/>
  </r>
  <r>
    <x v="5"/>
    <s v="e. HE15-18"/>
    <n v="15"/>
    <x v="0"/>
    <n v="2300"/>
    <n v="2380"/>
  </r>
  <r>
    <x v="5"/>
    <s v="e. HE15-18"/>
    <n v="16"/>
    <x v="0"/>
    <n v="2300"/>
    <n v="2380"/>
  </r>
  <r>
    <x v="5"/>
    <s v="e. HE15-18"/>
    <n v="17"/>
    <x v="0"/>
    <n v="2300"/>
    <n v="2380"/>
  </r>
  <r>
    <x v="5"/>
    <s v="e. HE15-18"/>
    <n v="18"/>
    <x v="0"/>
    <n v="2300"/>
    <n v="2380"/>
  </r>
  <r>
    <x v="5"/>
    <s v="f. HE19-22"/>
    <n v="19"/>
    <x v="0"/>
    <n v="2300"/>
    <n v="2343"/>
  </r>
  <r>
    <x v="5"/>
    <s v="f. HE19-22"/>
    <n v="20"/>
    <x v="0"/>
    <n v="2300"/>
    <n v="2343"/>
  </r>
  <r>
    <x v="5"/>
    <s v="f. HE19-22"/>
    <n v="21"/>
    <x v="0"/>
    <n v="2300"/>
    <n v="2343"/>
  </r>
  <r>
    <x v="5"/>
    <s v="f. HE19-22"/>
    <n v="22"/>
    <x v="0"/>
    <n v="2300"/>
    <n v="2343"/>
  </r>
  <r>
    <x v="5"/>
    <s v="a. HE1-2 &amp; HE23-24"/>
    <n v="23"/>
    <x v="0"/>
    <n v="2491"/>
    <n v="2463"/>
  </r>
  <r>
    <x v="5"/>
    <s v="a. HE1-2 &amp; HE23-24"/>
    <n v="24"/>
    <x v="0"/>
    <n v="2491"/>
    <n v="2463"/>
  </r>
  <r>
    <x v="6"/>
    <s v="a. HE1-2 &amp; HE23-24"/>
    <n v="1"/>
    <x v="0"/>
    <n v="2412"/>
    <n v="2380"/>
  </r>
  <r>
    <x v="6"/>
    <s v="a. HE1-2 &amp; HE23-24"/>
    <n v="2"/>
    <x v="0"/>
    <n v="2412"/>
    <n v="2380"/>
  </r>
  <r>
    <x v="6"/>
    <s v="b. HE3-6"/>
    <n v="3"/>
    <x v="0"/>
    <n v="2491"/>
    <n v="2463"/>
  </r>
  <r>
    <x v="6"/>
    <s v="b. HE3-6"/>
    <n v="4"/>
    <x v="0"/>
    <n v="2491"/>
    <n v="2463"/>
  </r>
  <r>
    <x v="6"/>
    <s v="b. HE3-6"/>
    <n v="5"/>
    <x v="0"/>
    <n v="2491"/>
    <n v="2463"/>
  </r>
  <r>
    <x v="6"/>
    <s v="b. HE3-6"/>
    <n v="6"/>
    <x v="0"/>
    <n v="2491"/>
    <n v="2463"/>
  </r>
  <r>
    <x v="6"/>
    <s v="c. HE7-10"/>
    <n v="7"/>
    <x v="0"/>
    <n v="2444"/>
    <n v="2425"/>
  </r>
  <r>
    <x v="6"/>
    <s v="c. HE7-10"/>
    <n v="8"/>
    <x v="0"/>
    <n v="2444"/>
    <n v="2425"/>
  </r>
  <r>
    <x v="6"/>
    <s v="c. HE7-10"/>
    <n v="9"/>
    <x v="0"/>
    <n v="2444"/>
    <n v="2425"/>
  </r>
  <r>
    <x v="6"/>
    <s v="c. HE7-10"/>
    <n v="10"/>
    <x v="0"/>
    <n v="2444"/>
    <n v="2425"/>
  </r>
  <r>
    <x v="6"/>
    <s v="d. HE11-14"/>
    <n v="11"/>
    <x v="0"/>
    <n v="2300"/>
    <n v="2300"/>
  </r>
  <r>
    <x v="6"/>
    <s v="d. HE11-14"/>
    <n v="12"/>
    <x v="0"/>
    <n v="2300"/>
    <n v="2300"/>
  </r>
  <r>
    <x v="6"/>
    <s v="d. HE11-14"/>
    <n v="13"/>
    <x v="0"/>
    <n v="2300"/>
    <n v="2300"/>
  </r>
  <r>
    <x v="6"/>
    <s v="d. HE11-14"/>
    <n v="14"/>
    <x v="0"/>
    <n v="2300"/>
    <n v="2300"/>
  </r>
  <r>
    <x v="6"/>
    <s v="e. HE15-18"/>
    <n v="15"/>
    <x v="0"/>
    <n v="2300"/>
    <n v="2300"/>
  </r>
  <r>
    <x v="6"/>
    <s v="e. HE15-18"/>
    <n v="16"/>
    <x v="0"/>
    <n v="2300"/>
    <n v="2300"/>
  </r>
  <r>
    <x v="6"/>
    <s v="e. HE15-18"/>
    <n v="17"/>
    <x v="0"/>
    <n v="2300"/>
    <n v="2300"/>
  </r>
  <r>
    <x v="6"/>
    <s v="e. HE15-18"/>
    <n v="18"/>
    <x v="0"/>
    <n v="2300"/>
    <n v="2300"/>
  </r>
  <r>
    <x v="6"/>
    <s v="f. HE19-22"/>
    <n v="19"/>
    <x v="0"/>
    <n v="2300"/>
    <n v="2300"/>
  </r>
  <r>
    <x v="6"/>
    <s v="f. HE19-22"/>
    <n v="20"/>
    <x v="0"/>
    <n v="2300"/>
    <n v="2300"/>
  </r>
  <r>
    <x v="6"/>
    <s v="f. HE19-22"/>
    <n v="21"/>
    <x v="0"/>
    <n v="2300"/>
    <n v="2300"/>
  </r>
  <r>
    <x v="6"/>
    <s v="f. HE19-22"/>
    <n v="22"/>
    <x v="0"/>
    <n v="2300"/>
    <n v="2300"/>
  </r>
  <r>
    <x v="6"/>
    <s v="a. HE1-2 &amp; HE23-24"/>
    <n v="23"/>
    <x v="0"/>
    <n v="2412"/>
    <n v="2380"/>
  </r>
  <r>
    <x v="6"/>
    <s v="a. HE1-2 &amp; HE23-24"/>
    <n v="24"/>
    <x v="0"/>
    <n v="2412"/>
    <n v="2380"/>
  </r>
  <r>
    <x v="7"/>
    <s v="a. HE1-2 &amp; HE23-24"/>
    <n v="1"/>
    <x v="0"/>
    <n v="2342"/>
    <m/>
  </r>
  <r>
    <x v="7"/>
    <s v="a. HE1-2 &amp; HE23-24"/>
    <n v="2"/>
    <x v="0"/>
    <n v="2342"/>
    <m/>
  </r>
  <r>
    <x v="7"/>
    <s v="b. HE3-6"/>
    <n v="3"/>
    <x v="0"/>
    <n v="2373"/>
    <m/>
  </r>
  <r>
    <x v="7"/>
    <s v="b. HE3-6"/>
    <n v="4"/>
    <x v="0"/>
    <n v="2373"/>
    <m/>
  </r>
  <r>
    <x v="7"/>
    <s v="b. HE3-6"/>
    <n v="5"/>
    <x v="0"/>
    <n v="2373"/>
    <m/>
  </r>
  <r>
    <x v="7"/>
    <s v="b. HE3-6"/>
    <n v="6"/>
    <x v="0"/>
    <n v="2373"/>
    <m/>
  </r>
  <r>
    <x v="7"/>
    <s v="c. HE7-10"/>
    <n v="7"/>
    <x v="0"/>
    <n v="2342"/>
    <m/>
  </r>
  <r>
    <x v="7"/>
    <s v="c. HE7-10"/>
    <n v="8"/>
    <x v="0"/>
    <n v="2342"/>
    <m/>
  </r>
  <r>
    <x v="7"/>
    <s v="c. HE7-10"/>
    <n v="9"/>
    <x v="0"/>
    <n v="2342"/>
    <m/>
  </r>
  <r>
    <x v="7"/>
    <s v="c. HE7-10"/>
    <n v="10"/>
    <x v="0"/>
    <n v="2342"/>
    <m/>
  </r>
  <r>
    <x v="7"/>
    <s v="d. HE11-14"/>
    <n v="11"/>
    <x v="0"/>
    <n v="2300"/>
    <m/>
  </r>
  <r>
    <x v="7"/>
    <s v="d. HE11-14"/>
    <n v="12"/>
    <x v="0"/>
    <n v="2300"/>
    <m/>
  </r>
  <r>
    <x v="7"/>
    <s v="d. HE11-14"/>
    <n v="13"/>
    <x v="0"/>
    <n v="2300"/>
    <m/>
  </r>
  <r>
    <x v="7"/>
    <s v="d. HE11-14"/>
    <n v="14"/>
    <x v="0"/>
    <n v="2300"/>
    <m/>
  </r>
  <r>
    <x v="7"/>
    <s v="e. HE15-18"/>
    <n v="15"/>
    <x v="0"/>
    <n v="2300"/>
    <m/>
  </r>
  <r>
    <x v="7"/>
    <s v="e. HE15-18"/>
    <n v="16"/>
    <x v="0"/>
    <n v="2300"/>
    <m/>
  </r>
  <r>
    <x v="7"/>
    <s v="e. HE15-18"/>
    <n v="17"/>
    <x v="0"/>
    <n v="2300"/>
    <m/>
  </r>
  <r>
    <x v="7"/>
    <s v="e. HE15-18"/>
    <n v="18"/>
    <x v="0"/>
    <n v="2300"/>
    <m/>
  </r>
  <r>
    <x v="7"/>
    <s v="f. HE19-22"/>
    <n v="19"/>
    <x v="0"/>
    <n v="2300"/>
    <m/>
  </r>
  <r>
    <x v="7"/>
    <s v="f. HE19-22"/>
    <n v="20"/>
    <x v="0"/>
    <n v="2300"/>
    <m/>
  </r>
  <r>
    <x v="7"/>
    <s v="f. HE19-22"/>
    <n v="21"/>
    <x v="0"/>
    <n v="2300"/>
    <m/>
  </r>
  <r>
    <x v="7"/>
    <s v="f. HE19-22"/>
    <n v="22"/>
    <x v="0"/>
    <n v="2300"/>
    <m/>
  </r>
  <r>
    <x v="7"/>
    <s v="a. HE1-2 &amp; HE23-24"/>
    <n v="23"/>
    <x v="0"/>
    <n v="2342"/>
    <m/>
  </r>
  <r>
    <x v="7"/>
    <s v="a. HE1-2 &amp; HE23-24"/>
    <n v="24"/>
    <x v="0"/>
    <n v="2342"/>
    <m/>
  </r>
  <r>
    <x v="8"/>
    <s v="a. HE1-2 &amp; HE23-24"/>
    <n v="1"/>
    <x v="0"/>
    <n v="2491"/>
    <m/>
  </r>
  <r>
    <x v="8"/>
    <s v="a. HE1-2 &amp; HE23-24"/>
    <n v="2"/>
    <x v="0"/>
    <n v="2491"/>
    <m/>
  </r>
  <r>
    <x v="8"/>
    <s v="b. HE3-6"/>
    <n v="3"/>
    <x v="0"/>
    <n v="2529"/>
    <m/>
  </r>
  <r>
    <x v="8"/>
    <s v="b. HE3-6"/>
    <n v="4"/>
    <x v="0"/>
    <n v="2529"/>
    <m/>
  </r>
  <r>
    <x v="8"/>
    <s v="b. HE3-6"/>
    <n v="5"/>
    <x v="0"/>
    <n v="2529"/>
    <m/>
  </r>
  <r>
    <x v="8"/>
    <s v="b. HE3-6"/>
    <n v="6"/>
    <x v="0"/>
    <n v="2529"/>
    <m/>
  </r>
  <r>
    <x v="8"/>
    <s v="c. HE7-10"/>
    <n v="7"/>
    <x v="0"/>
    <n v="2491"/>
    <m/>
  </r>
  <r>
    <x v="8"/>
    <s v="c. HE7-10"/>
    <n v="8"/>
    <x v="0"/>
    <n v="2491"/>
    <m/>
  </r>
  <r>
    <x v="8"/>
    <s v="c. HE7-10"/>
    <n v="9"/>
    <x v="0"/>
    <n v="2491"/>
    <m/>
  </r>
  <r>
    <x v="8"/>
    <s v="c. HE7-10"/>
    <n v="10"/>
    <x v="0"/>
    <n v="2491"/>
    <m/>
  </r>
  <r>
    <x v="8"/>
    <s v="d. HE11-14"/>
    <n v="11"/>
    <x v="0"/>
    <n v="2373"/>
    <m/>
  </r>
  <r>
    <x v="8"/>
    <s v="d. HE11-14"/>
    <n v="12"/>
    <x v="0"/>
    <n v="2373"/>
    <m/>
  </r>
  <r>
    <x v="8"/>
    <s v="d. HE11-14"/>
    <n v="13"/>
    <x v="0"/>
    <n v="2373"/>
    <m/>
  </r>
  <r>
    <x v="8"/>
    <s v="d. HE11-14"/>
    <n v="14"/>
    <x v="0"/>
    <n v="2373"/>
    <m/>
  </r>
  <r>
    <x v="8"/>
    <s v="e. HE15-18"/>
    <n v="15"/>
    <x v="0"/>
    <n v="2300"/>
    <m/>
  </r>
  <r>
    <x v="8"/>
    <s v="e. HE15-18"/>
    <n v="16"/>
    <x v="0"/>
    <n v="2300"/>
    <m/>
  </r>
  <r>
    <x v="8"/>
    <s v="e. HE15-18"/>
    <n v="17"/>
    <x v="0"/>
    <n v="2300"/>
    <m/>
  </r>
  <r>
    <x v="8"/>
    <s v="e. HE15-18"/>
    <n v="18"/>
    <x v="0"/>
    <n v="2300"/>
    <m/>
  </r>
  <r>
    <x v="8"/>
    <s v="f. HE19-22"/>
    <n v="19"/>
    <x v="0"/>
    <n v="2300"/>
    <m/>
  </r>
  <r>
    <x v="8"/>
    <s v="f. HE19-22"/>
    <n v="20"/>
    <x v="0"/>
    <n v="2300"/>
    <m/>
  </r>
  <r>
    <x v="8"/>
    <s v="f. HE19-22"/>
    <n v="21"/>
    <x v="0"/>
    <n v="2300"/>
    <m/>
  </r>
  <r>
    <x v="8"/>
    <s v="f. HE19-22"/>
    <n v="22"/>
    <x v="0"/>
    <n v="2300"/>
    <m/>
  </r>
  <r>
    <x v="8"/>
    <s v="a. HE1-2 &amp; HE23-24"/>
    <n v="23"/>
    <x v="0"/>
    <n v="2491"/>
    <m/>
  </r>
  <r>
    <x v="8"/>
    <s v="a. HE1-2 &amp; HE23-24"/>
    <n v="24"/>
    <x v="0"/>
    <n v="2491"/>
    <m/>
  </r>
  <r>
    <x v="9"/>
    <s v="a. HE1-2 &amp; HE23-24"/>
    <n v="1"/>
    <x v="0"/>
    <n v="2808"/>
    <m/>
  </r>
  <r>
    <x v="9"/>
    <s v="a. HE1-2 &amp; HE23-24"/>
    <n v="2"/>
    <x v="0"/>
    <n v="2808"/>
    <m/>
  </r>
  <r>
    <x v="9"/>
    <s v="b. HE3-6"/>
    <n v="3"/>
    <x v="0"/>
    <n v="2880"/>
    <m/>
  </r>
  <r>
    <x v="9"/>
    <s v="b. HE3-6"/>
    <n v="4"/>
    <x v="0"/>
    <n v="2880"/>
    <m/>
  </r>
  <r>
    <x v="9"/>
    <s v="b. HE3-6"/>
    <n v="5"/>
    <x v="0"/>
    <n v="2880"/>
    <m/>
  </r>
  <r>
    <x v="9"/>
    <s v="b. HE3-6"/>
    <n v="6"/>
    <x v="0"/>
    <n v="2880"/>
    <m/>
  </r>
  <r>
    <x v="9"/>
    <s v="c. HE7-10"/>
    <n v="7"/>
    <x v="0"/>
    <n v="2808"/>
    <m/>
  </r>
  <r>
    <x v="9"/>
    <s v="c. HE7-10"/>
    <n v="8"/>
    <x v="0"/>
    <n v="2808"/>
    <m/>
  </r>
  <r>
    <x v="9"/>
    <s v="c. HE7-10"/>
    <n v="9"/>
    <x v="0"/>
    <n v="2808"/>
    <m/>
  </r>
  <r>
    <x v="9"/>
    <s v="c. HE7-10"/>
    <n v="10"/>
    <x v="0"/>
    <n v="2808"/>
    <m/>
  </r>
  <r>
    <x v="9"/>
    <s v="d. HE11-14"/>
    <n v="11"/>
    <x v="0"/>
    <n v="2716"/>
    <m/>
  </r>
  <r>
    <x v="9"/>
    <s v="d. HE11-14"/>
    <n v="12"/>
    <x v="0"/>
    <n v="2716"/>
    <m/>
  </r>
  <r>
    <x v="9"/>
    <s v="d. HE11-14"/>
    <n v="13"/>
    <x v="0"/>
    <n v="2716"/>
    <m/>
  </r>
  <r>
    <x v="9"/>
    <s v="d. HE11-14"/>
    <n v="14"/>
    <x v="0"/>
    <n v="2716"/>
    <m/>
  </r>
  <r>
    <x v="9"/>
    <s v="e. HE15-18"/>
    <n v="15"/>
    <x v="0"/>
    <n v="2606"/>
    <m/>
  </r>
  <r>
    <x v="9"/>
    <s v="e. HE15-18"/>
    <n v="16"/>
    <x v="0"/>
    <n v="2606"/>
    <m/>
  </r>
  <r>
    <x v="9"/>
    <s v="e. HE15-18"/>
    <n v="17"/>
    <x v="0"/>
    <n v="2606"/>
    <m/>
  </r>
  <r>
    <x v="9"/>
    <s v="e. HE15-18"/>
    <n v="18"/>
    <x v="0"/>
    <n v="2606"/>
    <m/>
  </r>
  <r>
    <x v="9"/>
    <s v="f. HE19-22"/>
    <n v="19"/>
    <x v="0"/>
    <n v="2606"/>
    <m/>
  </r>
  <r>
    <x v="9"/>
    <s v="f. HE19-22"/>
    <n v="20"/>
    <x v="0"/>
    <n v="2606"/>
    <m/>
  </r>
  <r>
    <x v="9"/>
    <s v="f. HE19-22"/>
    <n v="21"/>
    <x v="0"/>
    <n v="2606"/>
    <m/>
  </r>
  <r>
    <x v="9"/>
    <s v="f. HE19-22"/>
    <n v="22"/>
    <x v="0"/>
    <n v="2606"/>
    <m/>
  </r>
  <r>
    <x v="9"/>
    <s v="a. HE1-2 &amp; HE23-24"/>
    <n v="23"/>
    <x v="0"/>
    <n v="2808"/>
    <m/>
  </r>
  <r>
    <x v="9"/>
    <s v="a. HE1-2 &amp; HE23-24"/>
    <n v="24"/>
    <x v="0"/>
    <n v="2808"/>
    <m/>
  </r>
  <r>
    <x v="10"/>
    <s v="a. HE1-2 &amp; HE23-24"/>
    <n v="1"/>
    <x v="0"/>
    <n v="2998"/>
    <m/>
  </r>
  <r>
    <x v="10"/>
    <s v="a. HE1-2 &amp; HE23-24"/>
    <n v="2"/>
    <x v="0"/>
    <n v="2998"/>
    <m/>
  </r>
  <r>
    <x v="10"/>
    <s v="b. HE3-6"/>
    <n v="3"/>
    <x v="0"/>
    <n v="2998"/>
    <m/>
  </r>
  <r>
    <x v="10"/>
    <s v="b. HE3-6"/>
    <n v="4"/>
    <x v="0"/>
    <n v="2998"/>
    <m/>
  </r>
  <r>
    <x v="10"/>
    <s v="b. HE3-6"/>
    <n v="5"/>
    <x v="0"/>
    <n v="2998"/>
    <m/>
  </r>
  <r>
    <x v="10"/>
    <s v="b. HE3-6"/>
    <n v="6"/>
    <x v="0"/>
    <n v="2998"/>
    <m/>
  </r>
  <r>
    <x v="10"/>
    <s v="c. HE7-10"/>
    <n v="7"/>
    <x v="0"/>
    <n v="2960"/>
    <m/>
  </r>
  <r>
    <x v="10"/>
    <s v="c. HE7-10"/>
    <n v="8"/>
    <x v="0"/>
    <n v="2960"/>
    <m/>
  </r>
  <r>
    <x v="10"/>
    <s v="c. HE7-10"/>
    <n v="9"/>
    <x v="0"/>
    <n v="2960"/>
    <m/>
  </r>
  <r>
    <x v="10"/>
    <s v="c. HE7-10"/>
    <n v="10"/>
    <x v="0"/>
    <n v="2960"/>
    <m/>
  </r>
  <r>
    <x v="10"/>
    <s v="d. HE11-14"/>
    <n v="11"/>
    <x v="0"/>
    <n v="2916"/>
    <m/>
  </r>
  <r>
    <x v="10"/>
    <s v="d. HE11-14"/>
    <n v="12"/>
    <x v="0"/>
    <n v="2916"/>
    <m/>
  </r>
  <r>
    <x v="10"/>
    <s v="d. HE11-14"/>
    <n v="13"/>
    <x v="0"/>
    <n v="2916"/>
    <m/>
  </r>
  <r>
    <x v="10"/>
    <s v="d. HE11-14"/>
    <n v="14"/>
    <x v="0"/>
    <n v="2916"/>
    <m/>
  </r>
  <r>
    <x v="10"/>
    <s v="e. HE15-18"/>
    <n v="15"/>
    <x v="0"/>
    <n v="2880"/>
    <m/>
  </r>
  <r>
    <x v="10"/>
    <s v="e. HE15-18"/>
    <n v="16"/>
    <x v="0"/>
    <n v="2880"/>
    <m/>
  </r>
  <r>
    <x v="10"/>
    <s v="e. HE15-18"/>
    <n v="17"/>
    <x v="0"/>
    <n v="2880"/>
    <m/>
  </r>
  <r>
    <x v="10"/>
    <s v="e. HE15-18"/>
    <n v="18"/>
    <x v="0"/>
    <n v="2880"/>
    <m/>
  </r>
  <r>
    <x v="10"/>
    <s v="f. HE19-22"/>
    <n v="19"/>
    <x v="0"/>
    <n v="2880"/>
    <m/>
  </r>
  <r>
    <x v="10"/>
    <s v="f. HE19-22"/>
    <n v="20"/>
    <x v="0"/>
    <n v="2880"/>
    <m/>
  </r>
  <r>
    <x v="10"/>
    <s v="f. HE19-22"/>
    <n v="21"/>
    <x v="0"/>
    <n v="2880"/>
    <m/>
  </r>
  <r>
    <x v="10"/>
    <s v="f. HE19-22"/>
    <n v="22"/>
    <x v="0"/>
    <n v="2880"/>
    <m/>
  </r>
  <r>
    <x v="10"/>
    <s v="a. HE1-2 &amp; HE23-24"/>
    <n v="23"/>
    <x v="0"/>
    <n v="2998"/>
    <m/>
  </r>
  <r>
    <x v="10"/>
    <s v="a. HE1-2 &amp; HE23-24"/>
    <n v="24"/>
    <x v="0"/>
    <n v="2998"/>
    <m/>
  </r>
  <r>
    <x v="11"/>
    <s v="a. HE1-2 &amp; HE23-24"/>
    <n v="1"/>
    <x v="0"/>
    <n v="2916"/>
    <m/>
  </r>
  <r>
    <x v="11"/>
    <s v="a. HE1-2 &amp; HE23-24"/>
    <n v="2"/>
    <x v="0"/>
    <n v="2916"/>
    <m/>
  </r>
  <r>
    <x v="11"/>
    <s v="b. HE3-6"/>
    <n v="3"/>
    <x v="0"/>
    <n v="2916"/>
    <m/>
  </r>
  <r>
    <x v="11"/>
    <s v="b. HE3-6"/>
    <n v="4"/>
    <x v="0"/>
    <n v="2916"/>
    <m/>
  </r>
  <r>
    <x v="11"/>
    <s v="b. HE3-6"/>
    <n v="5"/>
    <x v="0"/>
    <n v="2916"/>
    <m/>
  </r>
  <r>
    <x v="11"/>
    <s v="b. HE3-6"/>
    <n v="6"/>
    <x v="0"/>
    <n v="2916"/>
    <m/>
  </r>
  <r>
    <x v="11"/>
    <s v="c. HE7-10"/>
    <n v="7"/>
    <x v="0"/>
    <n v="2808"/>
    <m/>
  </r>
  <r>
    <x v="11"/>
    <s v="c. HE7-10"/>
    <n v="8"/>
    <x v="0"/>
    <n v="2808"/>
    <m/>
  </r>
  <r>
    <x v="11"/>
    <s v="c. HE7-10"/>
    <n v="9"/>
    <x v="0"/>
    <n v="2808"/>
    <m/>
  </r>
  <r>
    <x v="11"/>
    <s v="c. HE7-10"/>
    <n v="10"/>
    <x v="0"/>
    <n v="2808"/>
    <m/>
  </r>
  <r>
    <x v="11"/>
    <s v="d. HE11-14"/>
    <n v="11"/>
    <x v="0"/>
    <n v="2808"/>
    <m/>
  </r>
  <r>
    <x v="11"/>
    <s v="d. HE11-14"/>
    <n v="12"/>
    <x v="0"/>
    <n v="2808"/>
    <m/>
  </r>
  <r>
    <x v="11"/>
    <s v="d. HE11-14"/>
    <n v="13"/>
    <x v="0"/>
    <n v="2808"/>
    <m/>
  </r>
  <r>
    <x v="11"/>
    <s v="d. HE11-14"/>
    <n v="14"/>
    <x v="0"/>
    <n v="2808"/>
    <m/>
  </r>
  <r>
    <x v="11"/>
    <s v="e. HE15-18"/>
    <n v="15"/>
    <x v="0"/>
    <n v="2716"/>
    <m/>
  </r>
  <r>
    <x v="11"/>
    <s v="e. HE15-18"/>
    <n v="16"/>
    <x v="0"/>
    <n v="2716"/>
    <m/>
  </r>
  <r>
    <x v="11"/>
    <s v="e. HE15-18"/>
    <n v="17"/>
    <x v="0"/>
    <n v="2716"/>
    <m/>
  </r>
  <r>
    <x v="11"/>
    <s v="e. HE15-18"/>
    <n v="18"/>
    <x v="0"/>
    <n v="2716"/>
    <m/>
  </r>
  <r>
    <x v="11"/>
    <s v="f. HE19-22"/>
    <n v="19"/>
    <x v="0"/>
    <n v="2716"/>
    <m/>
  </r>
  <r>
    <x v="11"/>
    <s v="f. HE19-22"/>
    <n v="20"/>
    <x v="0"/>
    <n v="2716"/>
    <m/>
  </r>
  <r>
    <x v="11"/>
    <s v="f. HE19-22"/>
    <n v="21"/>
    <x v="0"/>
    <n v="2716"/>
    <m/>
  </r>
  <r>
    <x v="11"/>
    <s v="f. HE19-22"/>
    <n v="22"/>
    <x v="0"/>
    <n v="2716"/>
    <m/>
  </r>
  <r>
    <x v="11"/>
    <s v="a. HE1-2 &amp; HE23-24"/>
    <n v="23"/>
    <x v="0"/>
    <n v="2916"/>
    <m/>
  </r>
  <r>
    <x v="11"/>
    <s v="a. HE1-2 &amp; HE23-24"/>
    <n v="24"/>
    <x v="0"/>
    <n v="2916"/>
    <m/>
  </r>
  <r>
    <x v="12"/>
    <m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x v="0"/>
    <n v="1"/>
    <x v="0"/>
    <n v="2998"/>
    <n v="3031"/>
  </r>
  <r>
    <x v="0"/>
    <x v="0"/>
    <n v="2"/>
    <x v="0"/>
    <n v="2998"/>
    <n v="3031"/>
  </r>
  <r>
    <x v="0"/>
    <x v="1"/>
    <n v="3"/>
    <x v="0"/>
    <n v="2998"/>
    <n v="2982"/>
  </r>
  <r>
    <x v="0"/>
    <x v="1"/>
    <n v="4"/>
    <x v="0"/>
    <n v="2998"/>
    <n v="2982"/>
  </r>
  <r>
    <x v="0"/>
    <x v="1"/>
    <n v="5"/>
    <x v="0"/>
    <n v="2998"/>
    <n v="2982"/>
  </r>
  <r>
    <x v="0"/>
    <x v="1"/>
    <n v="6"/>
    <x v="0"/>
    <n v="2998"/>
    <n v="2982"/>
  </r>
  <r>
    <x v="0"/>
    <x v="2"/>
    <n v="7"/>
    <x v="0"/>
    <n v="2916"/>
    <n v="2863"/>
  </r>
  <r>
    <x v="0"/>
    <x v="2"/>
    <n v="8"/>
    <x v="0"/>
    <n v="2916"/>
    <n v="2863"/>
  </r>
  <r>
    <x v="0"/>
    <x v="2"/>
    <n v="9"/>
    <x v="0"/>
    <n v="2916"/>
    <n v="2863"/>
  </r>
  <r>
    <x v="0"/>
    <x v="2"/>
    <n v="10"/>
    <x v="0"/>
    <n v="2916"/>
    <n v="2863"/>
  </r>
  <r>
    <x v="0"/>
    <x v="3"/>
    <n v="11"/>
    <x v="0"/>
    <n v="2960"/>
    <n v="2941"/>
  </r>
  <r>
    <x v="0"/>
    <x v="3"/>
    <n v="12"/>
    <x v="0"/>
    <n v="2960"/>
    <n v="2941"/>
  </r>
  <r>
    <x v="0"/>
    <x v="3"/>
    <n v="13"/>
    <x v="0"/>
    <n v="2960"/>
    <n v="2941"/>
  </r>
  <r>
    <x v="0"/>
    <x v="3"/>
    <n v="14"/>
    <x v="0"/>
    <n v="2960"/>
    <n v="2941"/>
  </r>
  <r>
    <x v="0"/>
    <x v="4"/>
    <n v="15"/>
    <x v="0"/>
    <n v="2916"/>
    <n v="2767"/>
  </r>
  <r>
    <x v="0"/>
    <x v="4"/>
    <n v="16"/>
    <x v="0"/>
    <n v="2916"/>
    <n v="2767"/>
  </r>
  <r>
    <x v="0"/>
    <x v="4"/>
    <n v="17"/>
    <x v="0"/>
    <n v="2916"/>
    <n v="2767"/>
  </r>
  <r>
    <x v="0"/>
    <x v="4"/>
    <n v="18"/>
    <x v="0"/>
    <n v="2916"/>
    <n v="2767"/>
  </r>
  <r>
    <x v="0"/>
    <x v="5"/>
    <n v="19"/>
    <x v="0"/>
    <n v="2916"/>
    <n v="2767"/>
  </r>
  <r>
    <x v="0"/>
    <x v="5"/>
    <n v="20"/>
    <x v="0"/>
    <n v="2916"/>
    <n v="2767"/>
  </r>
  <r>
    <x v="0"/>
    <x v="5"/>
    <n v="21"/>
    <x v="0"/>
    <n v="2916"/>
    <n v="2767"/>
  </r>
  <r>
    <x v="0"/>
    <x v="5"/>
    <n v="22"/>
    <x v="0"/>
    <n v="2916"/>
    <n v="2767"/>
  </r>
  <r>
    <x v="0"/>
    <x v="0"/>
    <n v="23"/>
    <x v="0"/>
    <n v="2998"/>
    <n v="3031"/>
  </r>
  <r>
    <x v="0"/>
    <x v="0"/>
    <n v="24"/>
    <x v="0"/>
    <n v="2998"/>
    <n v="3031"/>
  </r>
  <r>
    <x v="1"/>
    <x v="0"/>
    <n v="1"/>
    <x v="0"/>
    <n v="2998"/>
    <n v="3145"/>
  </r>
  <r>
    <x v="1"/>
    <x v="0"/>
    <n v="2"/>
    <x v="0"/>
    <n v="2998"/>
    <n v="3145"/>
  </r>
  <r>
    <x v="1"/>
    <x v="1"/>
    <n v="3"/>
    <x v="0"/>
    <n v="2998"/>
    <n v="3145"/>
  </r>
  <r>
    <x v="1"/>
    <x v="1"/>
    <n v="4"/>
    <x v="0"/>
    <n v="2998"/>
    <n v="3145"/>
  </r>
  <r>
    <x v="1"/>
    <x v="1"/>
    <n v="5"/>
    <x v="0"/>
    <n v="2998"/>
    <n v="3145"/>
  </r>
  <r>
    <x v="1"/>
    <x v="1"/>
    <n v="6"/>
    <x v="0"/>
    <n v="2998"/>
    <n v="3145"/>
  </r>
  <r>
    <x v="1"/>
    <x v="2"/>
    <n v="7"/>
    <x v="0"/>
    <n v="2916"/>
    <n v="3068"/>
  </r>
  <r>
    <x v="1"/>
    <x v="2"/>
    <n v="8"/>
    <x v="0"/>
    <n v="2916"/>
    <n v="3068"/>
  </r>
  <r>
    <x v="1"/>
    <x v="2"/>
    <n v="9"/>
    <x v="0"/>
    <n v="2916"/>
    <n v="3068"/>
  </r>
  <r>
    <x v="1"/>
    <x v="2"/>
    <n v="10"/>
    <x v="0"/>
    <n v="2916"/>
    <n v="3068"/>
  </r>
  <r>
    <x v="1"/>
    <x v="3"/>
    <n v="11"/>
    <x v="0"/>
    <n v="2960"/>
    <n v="3068"/>
  </r>
  <r>
    <x v="1"/>
    <x v="3"/>
    <n v="12"/>
    <x v="0"/>
    <n v="2960"/>
    <n v="3068"/>
  </r>
  <r>
    <x v="1"/>
    <x v="3"/>
    <n v="13"/>
    <x v="0"/>
    <n v="2960"/>
    <n v="3068"/>
  </r>
  <r>
    <x v="1"/>
    <x v="3"/>
    <n v="14"/>
    <x v="0"/>
    <n v="2960"/>
    <n v="3068"/>
  </r>
  <r>
    <x v="1"/>
    <x v="4"/>
    <n v="15"/>
    <x v="0"/>
    <n v="2916"/>
    <n v="3031"/>
  </r>
  <r>
    <x v="1"/>
    <x v="4"/>
    <n v="16"/>
    <x v="0"/>
    <n v="2916"/>
    <n v="3031"/>
  </r>
  <r>
    <x v="1"/>
    <x v="4"/>
    <n v="17"/>
    <x v="0"/>
    <n v="2916"/>
    <n v="3031"/>
  </r>
  <r>
    <x v="1"/>
    <x v="4"/>
    <n v="18"/>
    <x v="0"/>
    <n v="2916"/>
    <n v="3031"/>
  </r>
  <r>
    <x v="1"/>
    <x v="5"/>
    <n v="19"/>
    <x v="0"/>
    <n v="2916"/>
    <n v="2982"/>
  </r>
  <r>
    <x v="1"/>
    <x v="5"/>
    <n v="20"/>
    <x v="0"/>
    <n v="2916"/>
    <n v="2982"/>
  </r>
  <r>
    <x v="1"/>
    <x v="5"/>
    <n v="21"/>
    <x v="0"/>
    <n v="2916"/>
    <n v="2982"/>
  </r>
  <r>
    <x v="1"/>
    <x v="5"/>
    <n v="22"/>
    <x v="0"/>
    <n v="2916"/>
    <n v="2982"/>
  </r>
  <r>
    <x v="1"/>
    <x v="0"/>
    <n v="23"/>
    <x v="0"/>
    <n v="2998"/>
    <n v="3145"/>
  </r>
  <r>
    <x v="1"/>
    <x v="0"/>
    <n v="24"/>
    <x v="0"/>
    <n v="2998"/>
    <n v="3145"/>
  </r>
  <r>
    <x v="2"/>
    <x v="0"/>
    <n v="1"/>
    <x v="0"/>
    <n v="3178"/>
    <n v="3145"/>
  </r>
  <r>
    <x v="2"/>
    <x v="0"/>
    <n v="2"/>
    <x v="0"/>
    <n v="3178"/>
    <n v="3145"/>
  </r>
  <r>
    <x v="2"/>
    <x v="1"/>
    <n v="3"/>
    <x v="0"/>
    <n v="3178"/>
    <n v="3145"/>
  </r>
  <r>
    <x v="2"/>
    <x v="1"/>
    <n v="4"/>
    <x v="0"/>
    <n v="3178"/>
    <n v="3145"/>
  </r>
  <r>
    <x v="2"/>
    <x v="1"/>
    <n v="5"/>
    <x v="0"/>
    <n v="3178"/>
    <n v="3145"/>
  </r>
  <r>
    <x v="2"/>
    <x v="1"/>
    <n v="6"/>
    <x v="0"/>
    <n v="3178"/>
    <n v="3145"/>
  </r>
  <r>
    <x v="2"/>
    <x v="2"/>
    <n v="7"/>
    <x v="0"/>
    <n v="3128"/>
    <n v="3068"/>
  </r>
  <r>
    <x v="2"/>
    <x v="2"/>
    <n v="8"/>
    <x v="0"/>
    <n v="3128"/>
    <n v="3068"/>
  </r>
  <r>
    <x v="2"/>
    <x v="2"/>
    <n v="9"/>
    <x v="0"/>
    <n v="3128"/>
    <n v="3068"/>
  </r>
  <r>
    <x v="2"/>
    <x v="2"/>
    <n v="10"/>
    <x v="0"/>
    <n v="3128"/>
    <n v="3068"/>
  </r>
  <r>
    <x v="2"/>
    <x v="3"/>
    <n v="11"/>
    <x v="0"/>
    <n v="3086"/>
    <n v="3068"/>
  </r>
  <r>
    <x v="2"/>
    <x v="3"/>
    <n v="12"/>
    <x v="0"/>
    <n v="3086"/>
    <n v="3068"/>
  </r>
  <r>
    <x v="2"/>
    <x v="3"/>
    <n v="13"/>
    <x v="0"/>
    <n v="3086"/>
    <n v="3068"/>
  </r>
  <r>
    <x v="2"/>
    <x v="3"/>
    <n v="14"/>
    <x v="0"/>
    <n v="3086"/>
    <n v="3068"/>
  </r>
  <r>
    <x v="2"/>
    <x v="4"/>
    <n v="15"/>
    <x v="0"/>
    <n v="2998"/>
    <n v="2982"/>
  </r>
  <r>
    <x v="2"/>
    <x v="4"/>
    <n v="16"/>
    <x v="0"/>
    <n v="2998"/>
    <n v="2982"/>
  </r>
  <r>
    <x v="2"/>
    <x v="4"/>
    <n v="17"/>
    <x v="0"/>
    <n v="2998"/>
    <n v="2982"/>
  </r>
  <r>
    <x v="2"/>
    <x v="4"/>
    <n v="18"/>
    <x v="0"/>
    <n v="2998"/>
    <n v="2982"/>
  </r>
  <r>
    <x v="2"/>
    <x v="5"/>
    <n v="19"/>
    <x v="0"/>
    <n v="2960"/>
    <n v="2982"/>
  </r>
  <r>
    <x v="2"/>
    <x v="5"/>
    <n v="20"/>
    <x v="0"/>
    <n v="2960"/>
    <n v="2982"/>
  </r>
  <r>
    <x v="2"/>
    <x v="5"/>
    <n v="21"/>
    <x v="0"/>
    <n v="2960"/>
    <n v="2982"/>
  </r>
  <r>
    <x v="2"/>
    <x v="5"/>
    <n v="22"/>
    <x v="0"/>
    <n v="2960"/>
    <n v="2982"/>
  </r>
  <r>
    <x v="2"/>
    <x v="0"/>
    <n v="23"/>
    <x v="0"/>
    <n v="3178"/>
    <n v="3145"/>
  </r>
  <r>
    <x v="2"/>
    <x v="0"/>
    <n v="24"/>
    <x v="0"/>
    <n v="3178"/>
    <n v="3145"/>
  </r>
  <r>
    <x v="3"/>
    <x v="0"/>
    <n v="1"/>
    <x v="0"/>
    <n v="3086"/>
    <n v="3068"/>
  </r>
  <r>
    <x v="3"/>
    <x v="0"/>
    <n v="2"/>
    <x v="0"/>
    <n v="3086"/>
    <n v="3068"/>
  </r>
  <r>
    <x v="3"/>
    <x v="1"/>
    <n v="3"/>
    <x v="0"/>
    <n v="3128"/>
    <n v="3145"/>
  </r>
  <r>
    <x v="3"/>
    <x v="1"/>
    <n v="4"/>
    <x v="0"/>
    <n v="3128"/>
    <n v="3145"/>
  </r>
  <r>
    <x v="3"/>
    <x v="1"/>
    <n v="5"/>
    <x v="0"/>
    <n v="3128"/>
    <n v="3145"/>
  </r>
  <r>
    <x v="3"/>
    <x v="1"/>
    <n v="6"/>
    <x v="0"/>
    <n v="3128"/>
    <n v="3145"/>
  </r>
  <r>
    <x v="3"/>
    <x v="2"/>
    <n v="7"/>
    <x v="0"/>
    <n v="3086"/>
    <n v="3068"/>
  </r>
  <r>
    <x v="3"/>
    <x v="2"/>
    <n v="8"/>
    <x v="0"/>
    <n v="3086"/>
    <n v="3068"/>
  </r>
  <r>
    <x v="3"/>
    <x v="2"/>
    <n v="9"/>
    <x v="0"/>
    <n v="3086"/>
    <n v="3068"/>
  </r>
  <r>
    <x v="3"/>
    <x v="2"/>
    <n v="10"/>
    <x v="0"/>
    <n v="3086"/>
    <n v="3068"/>
  </r>
  <r>
    <x v="3"/>
    <x v="3"/>
    <n v="11"/>
    <x v="0"/>
    <n v="2960"/>
    <n v="3068"/>
  </r>
  <r>
    <x v="3"/>
    <x v="3"/>
    <n v="12"/>
    <x v="0"/>
    <n v="2960"/>
    <n v="3068"/>
  </r>
  <r>
    <x v="3"/>
    <x v="3"/>
    <n v="13"/>
    <x v="0"/>
    <n v="2960"/>
    <n v="3068"/>
  </r>
  <r>
    <x v="3"/>
    <x v="3"/>
    <n v="14"/>
    <x v="0"/>
    <n v="2960"/>
    <n v="3068"/>
  </r>
  <r>
    <x v="3"/>
    <x v="4"/>
    <n v="15"/>
    <x v="0"/>
    <n v="2880"/>
    <n v="2982"/>
  </r>
  <r>
    <x v="3"/>
    <x v="4"/>
    <n v="16"/>
    <x v="0"/>
    <n v="2880"/>
    <n v="2982"/>
  </r>
  <r>
    <x v="3"/>
    <x v="4"/>
    <n v="17"/>
    <x v="0"/>
    <n v="2880"/>
    <n v="2982"/>
  </r>
  <r>
    <x v="3"/>
    <x v="4"/>
    <n v="18"/>
    <x v="0"/>
    <n v="2880"/>
    <n v="2982"/>
  </r>
  <r>
    <x v="3"/>
    <x v="5"/>
    <n v="19"/>
    <x v="0"/>
    <n v="2880"/>
    <n v="2941"/>
  </r>
  <r>
    <x v="3"/>
    <x v="5"/>
    <n v="20"/>
    <x v="0"/>
    <n v="2880"/>
    <n v="2941"/>
  </r>
  <r>
    <x v="3"/>
    <x v="5"/>
    <n v="21"/>
    <x v="0"/>
    <n v="2880"/>
    <n v="2941"/>
  </r>
  <r>
    <x v="3"/>
    <x v="5"/>
    <n v="22"/>
    <x v="0"/>
    <n v="2880"/>
    <n v="2941"/>
  </r>
  <r>
    <x v="3"/>
    <x v="0"/>
    <n v="23"/>
    <x v="0"/>
    <n v="3086"/>
    <n v="3068"/>
  </r>
  <r>
    <x v="3"/>
    <x v="0"/>
    <n v="24"/>
    <x v="0"/>
    <n v="3086"/>
    <n v="3068"/>
  </r>
  <r>
    <x v="4"/>
    <x v="0"/>
    <n v="1"/>
    <x v="0"/>
    <n v="2808"/>
    <n v="2699"/>
  </r>
  <r>
    <x v="4"/>
    <x v="0"/>
    <n v="2"/>
    <x v="0"/>
    <n v="2808"/>
    <n v="2699"/>
  </r>
  <r>
    <x v="4"/>
    <x v="1"/>
    <n v="3"/>
    <x v="0"/>
    <n v="2916"/>
    <n v="2699"/>
  </r>
  <r>
    <x v="4"/>
    <x v="1"/>
    <n v="4"/>
    <x v="0"/>
    <n v="2916"/>
    <n v="2699"/>
  </r>
  <r>
    <x v="4"/>
    <x v="1"/>
    <n v="5"/>
    <x v="0"/>
    <n v="2916"/>
    <n v="2699"/>
  </r>
  <r>
    <x v="4"/>
    <x v="1"/>
    <n v="6"/>
    <x v="0"/>
    <n v="2916"/>
    <n v="2699"/>
  </r>
  <r>
    <x v="4"/>
    <x v="2"/>
    <n v="7"/>
    <x v="0"/>
    <n v="2716"/>
    <n v="2699"/>
  </r>
  <r>
    <x v="4"/>
    <x v="2"/>
    <n v="8"/>
    <x v="0"/>
    <n v="2716"/>
    <n v="2699"/>
  </r>
  <r>
    <x v="4"/>
    <x v="2"/>
    <n v="9"/>
    <x v="0"/>
    <n v="2716"/>
    <n v="2699"/>
  </r>
  <r>
    <x v="4"/>
    <x v="2"/>
    <n v="10"/>
    <x v="0"/>
    <n v="2716"/>
    <n v="2699"/>
  </r>
  <r>
    <x v="4"/>
    <x v="3"/>
    <n v="11"/>
    <x v="0"/>
    <n v="2560"/>
    <n v="2595"/>
  </r>
  <r>
    <x v="4"/>
    <x v="3"/>
    <n v="12"/>
    <x v="0"/>
    <n v="2560"/>
    <n v="2595"/>
  </r>
  <r>
    <x v="4"/>
    <x v="3"/>
    <n v="13"/>
    <x v="0"/>
    <n v="2560"/>
    <n v="2595"/>
  </r>
  <r>
    <x v="4"/>
    <x v="3"/>
    <n v="14"/>
    <x v="0"/>
    <n v="2560"/>
    <n v="2595"/>
  </r>
  <r>
    <x v="4"/>
    <x v="4"/>
    <n v="15"/>
    <x v="0"/>
    <n v="2491"/>
    <n v="2558"/>
  </r>
  <r>
    <x v="4"/>
    <x v="4"/>
    <n v="16"/>
    <x v="0"/>
    <n v="2491"/>
    <n v="2558"/>
  </r>
  <r>
    <x v="4"/>
    <x v="4"/>
    <n v="17"/>
    <x v="0"/>
    <n v="2491"/>
    <n v="2558"/>
  </r>
  <r>
    <x v="4"/>
    <x v="4"/>
    <n v="18"/>
    <x v="0"/>
    <n v="2491"/>
    <n v="2558"/>
  </r>
  <r>
    <x v="4"/>
    <x v="5"/>
    <n v="19"/>
    <x v="0"/>
    <n v="2491"/>
    <n v="2558"/>
  </r>
  <r>
    <x v="4"/>
    <x v="5"/>
    <n v="20"/>
    <x v="0"/>
    <n v="2491"/>
    <n v="2558"/>
  </r>
  <r>
    <x v="4"/>
    <x v="5"/>
    <n v="21"/>
    <x v="0"/>
    <n v="2491"/>
    <n v="2558"/>
  </r>
  <r>
    <x v="4"/>
    <x v="5"/>
    <n v="22"/>
    <x v="0"/>
    <n v="2491"/>
    <n v="2558"/>
  </r>
  <r>
    <x v="4"/>
    <x v="0"/>
    <n v="23"/>
    <x v="0"/>
    <n v="2808"/>
    <n v="2699"/>
  </r>
  <r>
    <x v="4"/>
    <x v="0"/>
    <n v="24"/>
    <x v="0"/>
    <n v="2808"/>
    <n v="2699"/>
  </r>
  <r>
    <x v="5"/>
    <x v="0"/>
    <n v="1"/>
    <x v="0"/>
    <n v="2491"/>
    <n v="2463"/>
  </r>
  <r>
    <x v="5"/>
    <x v="0"/>
    <n v="2"/>
    <x v="0"/>
    <n v="2491"/>
    <n v="2463"/>
  </r>
  <r>
    <x v="5"/>
    <x v="1"/>
    <n v="3"/>
    <x v="0"/>
    <n v="2560"/>
    <n v="2514"/>
  </r>
  <r>
    <x v="5"/>
    <x v="1"/>
    <n v="4"/>
    <x v="0"/>
    <n v="2560"/>
    <n v="2514"/>
  </r>
  <r>
    <x v="5"/>
    <x v="1"/>
    <n v="5"/>
    <x v="0"/>
    <n v="2560"/>
    <n v="2514"/>
  </r>
  <r>
    <x v="5"/>
    <x v="1"/>
    <n v="6"/>
    <x v="0"/>
    <n v="2560"/>
    <n v="2514"/>
  </r>
  <r>
    <x v="5"/>
    <x v="2"/>
    <n v="7"/>
    <x v="0"/>
    <n v="2529"/>
    <n v="2514"/>
  </r>
  <r>
    <x v="5"/>
    <x v="2"/>
    <n v="8"/>
    <x v="0"/>
    <n v="2529"/>
    <n v="2514"/>
  </r>
  <r>
    <x v="5"/>
    <x v="2"/>
    <n v="9"/>
    <x v="0"/>
    <n v="2529"/>
    <n v="2514"/>
  </r>
  <r>
    <x v="5"/>
    <x v="2"/>
    <n v="10"/>
    <x v="0"/>
    <n v="2529"/>
    <n v="2514"/>
  </r>
  <r>
    <x v="5"/>
    <x v="3"/>
    <n v="11"/>
    <x v="0"/>
    <n v="2342"/>
    <n v="2425"/>
  </r>
  <r>
    <x v="5"/>
    <x v="3"/>
    <n v="12"/>
    <x v="0"/>
    <n v="2342"/>
    <n v="2425"/>
  </r>
  <r>
    <x v="5"/>
    <x v="3"/>
    <n v="13"/>
    <x v="0"/>
    <n v="2342"/>
    <n v="2425"/>
  </r>
  <r>
    <x v="5"/>
    <x v="3"/>
    <n v="14"/>
    <x v="0"/>
    <n v="2342"/>
    <n v="2425"/>
  </r>
  <r>
    <x v="5"/>
    <x v="4"/>
    <n v="15"/>
    <x v="0"/>
    <n v="2300"/>
    <n v="2380"/>
  </r>
  <r>
    <x v="5"/>
    <x v="4"/>
    <n v="16"/>
    <x v="0"/>
    <n v="2300"/>
    <n v="2380"/>
  </r>
  <r>
    <x v="5"/>
    <x v="4"/>
    <n v="17"/>
    <x v="0"/>
    <n v="2300"/>
    <n v="2380"/>
  </r>
  <r>
    <x v="5"/>
    <x v="4"/>
    <n v="18"/>
    <x v="0"/>
    <n v="2300"/>
    <n v="2380"/>
  </r>
  <r>
    <x v="5"/>
    <x v="5"/>
    <n v="19"/>
    <x v="0"/>
    <n v="2300"/>
    <n v="2343"/>
  </r>
  <r>
    <x v="5"/>
    <x v="5"/>
    <n v="20"/>
    <x v="0"/>
    <n v="2300"/>
    <n v="2343"/>
  </r>
  <r>
    <x v="5"/>
    <x v="5"/>
    <n v="21"/>
    <x v="0"/>
    <n v="2300"/>
    <n v="2343"/>
  </r>
  <r>
    <x v="5"/>
    <x v="5"/>
    <n v="22"/>
    <x v="0"/>
    <n v="2300"/>
    <n v="2343"/>
  </r>
  <r>
    <x v="5"/>
    <x v="0"/>
    <n v="23"/>
    <x v="0"/>
    <n v="2491"/>
    <n v="2463"/>
  </r>
  <r>
    <x v="5"/>
    <x v="0"/>
    <n v="24"/>
    <x v="0"/>
    <n v="2491"/>
    <n v="2463"/>
  </r>
  <r>
    <x v="6"/>
    <x v="0"/>
    <n v="1"/>
    <x v="0"/>
    <n v="2412"/>
    <n v="2380"/>
  </r>
  <r>
    <x v="6"/>
    <x v="0"/>
    <n v="2"/>
    <x v="0"/>
    <n v="2412"/>
    <n v="2380"/>
  </r>
  <r>
    <x v="6"/>
    <x v="1"/>
    <n v="3"/>
    <x v="0"/>
    <n v="2491"/>
    <n v="2463"/>
  </r>
  <r>
    <x v="6"/>
    <x v="1"/>
    <n v="4"/>
    <x v="0"/>
    <n v="2491"/>
    <n v="2463"/>
  </r>
  <r>
    <x v="6"/>
    <x v="1"/>
    <n v="5"/>
    <x v="0"/>
    <n v="2491"/>
    <n v="2463"/>
  </r>
  <r>
    <x v="6"/>
    <x v="1"/>
    <n v="6"/>
    <x v="0"/>
    <n v="2491"/>
    <n v="2463"/>
  </r>
  <r>
    <x v="6"/>
    <x v="2"/>
    <n v="7"/>
    <x v="0"/>
    <n v="2444"/>
    <n v="2425"/>
  </r>
  <r>
    <x v="6"/>
    <x v="2"/>
    <n v="8"/>
    <x v="0"/>
    <n v="2444"/>
    <n v="2425"/>
  </r>
  <r>
    <x v="6"/>
    <x v="2"/>
    <n v="9"/>
    <x v="0"/>
    <n v="2444"/>
    <n v="2425"/>
  </r>
  <r>
    <x v="6"/>
    <x v="2"/>
    <n v="10"/>
    <x v="0"/>
    <n v="2444"/>
    <n v="2425"/>
  </r>
  <r>
    <x v="6"/>
    <x v="3"/>
    <n v="11"/>
    <x v="0"/>
    <n v="2300"/>
    <n v="2300"/>
  </r>
  <r>
    <x v="6"/>
    <x v="3"/>
    <n v="12"/>
    <x v="0"/>
    <n v="2300"/>
    <n v="2300"/>
  </r>
  <r>
    <x v="6"/>
    <x v="3"/>
    <n v="13"/>
    <x v="0"/>
    <n v="2300"/>
    <n v="2300"/>
  </r>
  <r>
    <x v="6"/>
    <x v="3"/>
    <n v="14"/>
    <x v="0"/>
    <n v="2300"/>
    <n v="2300"/>
  </r>
  <r>
    <x v="6"/>
    <x v="4"/>
    <n v="15"/>
    <x v="0"/>
    <n v="2300"/>
    <n v="2300"/>
  </r>
  <r>
    <x v="6"/>
    <x v="4"/>
    <n v="16"/>
    <x v="0"/>
    <n v="2300"/>
    <n v="2300"/>
  </r>
  <r>
    <x v="6"/>
    <x v="4"/>
    <n v="17"/>
    <x v="0"/>
    <n v="2300"/>
    <n v="2300"/>
  </r>
  <r>
    <x v="6"/>
    <x v="4"/>
    <n v="18"/>
    <x v="0"/>
    <n v="2300"/>
    <n v="2300"/>
  </r>
  <r>
    <x v="6"/>
    <x v="5"/>
    <n v="19"/>
    <x v="0"/>
    <n v="2300"/>
    <n v="2300"/>
  </r>
  <r>
    <x v="6"/>
    <x v="5"/>
    <n v="20"/>
    <x v="0"/>
    <n v="2300"/>
    <n v="2300"/>
  </r>
  <r>
    <x v="6"/>
    <x v="5"/>
    <n v="21"/>
    <x v="0"/>
    <n v="2300"/>
    <n v="2300"/>
  </r>
  <r>
    <x v="6"/>
    <x v="5"/>
    <n v="22"/>
    <x v="0"/>
    <n v="2300"/>
    <n v="2300"/>
  </r>
  <r>
    <x v="6"/>
    <x v="0"/>
    <n v="23"/>
    <x v="0"/>
    <n v="2412"/>
    <n v="2380"/>
  </r>
  <r>
    <x v="6"/>
    <x v="0"/>
    <n v="24"/>
    <x v="0"/>
    <n v="2412"/>
    <n v="2380"/>
  </r>
  <r>
    <x v="7"/>
    <x v="0"/>
    <n v="1"/>
    <x v="0"/>
    <n v="2342"/>
    <m/>
  </r>
  <r>
    <x v="7"/>
    <x v="0"/>
    <n v="2"/>
    <x v="0"/>
    <n v="2342"/>
    <m/>
  </r>
  <r>
    <x v="7"/>
    <x v="1"/>
    <n v="3"/>
    <x v="0"/>
    <n v="2373"/>
    <m/>
  </r>
  <r>
    <x v="7"/>
    <x v="1"/>
    <n v="4"/>
    <x v="0"/>
    <n v="2373"/>
    <m/>
  </r>
  <r>
    <x v="7"/>
    <x v="1"/>
    <n v="5"/>
    <x v="0"/>
    <n v="2373"/>
    <m/>
  </r>
  <r>
    <x v="7"/>
    <x v="1"/>
    <n v="6"/>
    <x v="0"/>
    <n v="2373"/>
    <m/>
  </r>
  <r>
    <x v="7"/>
    <x v="2"/>
    <n v="7"/>
    <x v="0"/>
    <n v="2342"/>
    <m/>
  </r>
  <r>
    <x v="7"/>
    <x v="2"/>
    <n v="8"/>
    <x v="0"/>
    <n v="2342"/>
    <m/>
  </r>
  <r>
    <x v="7"/>
    <x v="2"/>
    <n v="9"/>
    <x v="0"/>
    <n v="2342"/>
    <m/>
  </r>
  <r>
    <x v="7"/>
    <x v="2"/>
    <n v="10"/>
    <x v="0"/>
    <n v="2342"/>
    <m/>
  </r>
  <r>
    <x v="7"/>
    <x v="3"/>
    <n v="11"/>
    <x v="0"/>
    <n v="2300"/>
    <m/>
  </r>
  <r>
    <x v="7"/>
    <x v="3"/>
    <n v="12"/>
    <x v="0"/>
    <n v="2300"/>
    <m/>
  </r>
  <r>
    <x v="7"/>
    <x v="3"/>
    <n v="13"/>
    <x v="0"/>
    <n v="2300"/>
    <m/>
  </r>
  <r>
    <x v="7"/>
    <x v="3"/>
    <n v="14"/>
    <x v="0"/>
    <n v="2300"/>
    <m/>
  </r>
  <r>
    <x v="7"/>
    <x v="4"/>
    <n v="15"/>
    <x v="0"/>
    <n v="2300"/>
    <m/>
  </r>
  <r>
    <x v="7"/>
    <x v="4"/>
    <n v="16"/>
    <x v="0"/>
    <n v="2300"/>
    <m/>
  </r>
  <r>
    <x v="7"/>
    <x v="4"/>
    <n v="17"/>
    <x v="0"/>
    <n v="2300"/>
    <m/>
  </r>
  <r>
    <x v="7"/>
    <x v="4"/>
    <n v="18"/>
    <x v="0"/>
    <n v="2300"/>
    <m/>
  </r>
  <r>
    <x v="7"/>
    <x v="5"/>
    <n v="19"/>
    <x v="0"/>
    <n v="2300"/>
    <m/>
  </r>
  <r>
    <x v="7"/>
    <x v="5"/>
    <n v="20"/>
    <x v="0"/>
    <n v="2300"/>
    <m/>
  </r>
  <r>
    <x v="7"/>
    <x v="5"/>
    <n v="21"/>
    <x v="0"/>
    <n v="2300"/>
    <m/>
  </r>
  <r>
    <x v="7"/>
    <x v="5"/>
    <n v="22"/>
    <x v="0"/>
    <n v="2300"/>
    <m/>
  </r>
  <r>
    <x v="7"/>
    <x v="0"/>
    <n v="23"/>
    <x v="0"/>
    <n v="2342"/>
    <m/>
  </r>
  <r>
    <x v="7"/>
    <x v="0"/>
    <n v="24"/>
    <x v="0"/>
    <n v="2342"/>
    <m/>
  </r>
  <r>
    <x v="8"/>
    <x v="0"/>
    <n v="1"/>
    <x v="0"/>
    <n v="2491"/>
    <m/>
  </r>
  <r>
    <x v="8"/>
    <x v="0"/>
    <n v="2"/>
    <x v="0"/>
    <n v="2491"/>
    <m/>
  </r>
  <r>
    <x v="8"/>
    <x v="1"/>
    <n v="3"/>
    <x v="0"/>
    <n v="2529"/>
    <m/>
  </r>
  <r>
    <x v="8"/>
    <x v="1"/>
    <n v="4"/>
    <x v="0"/>
    <n v="2529"/>
    <m/>
  </r>
  <r>
    <x v="8"/>
    <x v="1"/>
    <n v="5"/>
    <x v="0"/>
    <n v="2529"/>
    <m/>
  </r>
  <r>
    <x v="8"/>
    <x v="1"/>
    <n v="6"/>
    <x v="0"/>
    <n v="2529"/>
    <m/>
  </r>
  <r>
    <x v="8"/>
    <x v="2"/>
    <n v="7"/>
    <x v="0"/>
    <n v="2491"/>
    <m/>
  </r>
  <r>
    <x v="8"/>
    <x v="2"/>
    <n v="8"/>
    <x v="0"/>
    <n v="2491"/>
    <m/>
  </r>
  <r>
    <x v="8"/>
    <x v="2"/>
    <n v="9"/>
    <x v="0"/>
    <n v="2491"/>
    <m/>
  </r>
  <r>
    <x v="8"/>
    <x v="2"/>
    <n v="10"/>
    <x v="0"/>
    <n v="2491"/>
    <m/>
  </r>
  <r>
    <x v="8"/>
    <x v="3"/>
    <n v="11"/>
    <x v="0"/>
    <n v="2373"/>
    <m/>
  </r>
  <r>
    <x v="8"/>
    <x v="3"/>
    <n v="12"/>
    <x v="0"/>
    <n v="2373"/>
    <m/>
  </r>
  <r>
    <x v="8"/>
    <x v="3"/>
    <n v="13"/>
    <x v="0"/>
    <n v="2373"/>
    <m/>
  </r>
  <r>
    <x v="8"/>
    <x v="3"/>
    <n v="14"/>
    <x v="0"/>
    <n v="2373"/>
    <m/>
  </r>
  <r>
    <x v="8"/>
    <x v="4"/>
    <n v="15"/>
    <x v="0"/>
    <n v="2300"/>
    <m/>
  </r>
  <r>
    <x v="8"/>
    <x v="4"/>
    <n v="16"/>
    <x v="0"/>
    <n v="2300"/>
    <m/>
  </r>
  <r>
    <x v="8"/>
    <x v="4"/>
    <n v="17"/>
    <x v="0"/>
    <n v="2300"/>
    <m/>
  </r>
  <r>
    <x v="8"/>
    <x v="4"/>
    <n v="18"/>
    <x v="0"/>
    <n v="2300"/>
    <m/>
  </r>
  <r>
    <x v="8"/>
    <x v="5"/>
    <n v="19"/>
    <x v="0"/>
    <n v="2300"/>
    <m/>
  </r>
  <r>
    <x v="8"/>
    <x v="5"/>
    <n v="20"/>
    <x v="0"/>
    <n v="2300"/>
    <m/>
  </r>
  <r>
    <x v="8"/>
    <x v="5"/>
    <n v="21"/>
    <x v="0"/>
    <n v="2300"/>
    <m/>
  </r>
  <r>
    <x v="8"/>
    <x v="5"/>
    <n v="22"/>
    <x v="0"/>
    <n v="2300"/>
    <m/>
  </r>
  <r>
    <x v="8"/>
    <x v="0"/>
    <n v="23"/>
    <x v="0"/>
    <n v="2491"/>
    <m/>
  </r>
  <r>
    <x v="8"/>
    <x v="0"/>
    <n v="24"/>
    <x v="0"/>
    <n v="2491"/>
    <m/>
  </r>
  <r>
    <x v="9"/>
    <x v="0"/>
    <n v="1"/>
    <x v="0"/>
    <n v="2808"/>
    <m/>
  </r>
  <r>
    <x v="9"/>
    <x v="0"/>
    <n v="2"/>
    <x v="0"/>
    <n v="2808"/>
    <m/>
  </r>
  <r>
    <x v="9"/>
    <x v="1"/>
    <n v="3"/>
    <x v="0"/>
    <n v="2880"/>
    <m/>
  </r>
  <r>
    <x v="9"/>
    <x v="1"/>
    <n v="4"/>
    <x v="0"/>
    <n v="2880"/>
    <m/>
  </r>
  <r>
    <x v="9"/>
    <x v="1"/>
    <n v="5"/>
    <x v="0"/>
    <n v="2880"/>
    <m/>
  </r>
  <r>
    <x v="9"/>
    <x v="1"/>
    <n v="6"/>
    <x v="0"/>
    <n v="2880"/>
    <m/>
  </r>
  <r>
    <x v="9"/>
    <x v="2"/>
    <n v="7"/>
    <x v="0"/>
    <n v="2808"/>
    <m/>
  </r>
  <r>
    <x v="9"/>
    <x v="2"/>
    <n v="8"/>
    <x v="0"/>
    <n v="2808"/>
    <m/>
  </r>
  <r>
    <x v="9"/>
    <x v="2"/>
    <n v="9"/>
    <x v="0"/>
    <n v="2808"/>
    <m/>
  </r>
  <r>
    <x v="9"/>
    <x v="2"/>
    <n v="10"/>
    <x v="0"/>
    <n v="2808"/>
    <m/>
  </r>
  <r>
    <x v="9"/>
    <x v="3"/>
    <n v="11"/>
    <x v="0"/>
    <n v="2716"/>
    <m/>
  </r>
  <r>
    <x v="9"/>
    <x v="3"/>
    <n v="12"/>
    <x v="0"/>
    <n v="2716"/>
    <m/>
  </r>
  <r>
    <x v="9"/>
    <x v="3"/>
    <n v="13"/>
    <x v="0"/>
    <n v="2716"/>
    <m/>
  </r>
  <r>
    <x v="9"/>
    <x v="3"/>
    <n v="14"/>
    <x v="0"/>
    <n v="2716"/>
    <m/>
  </r>
  <r>
    <x v="9"/>
    <x v="4"/>
    <n v="15"/>
    <x v="0"/>
    <n v="2606"/>
    <m/>
  </r>
  <r>
    <x v="9"/>
    <x v="4"/>
    <n v="16"/>
    <x v="0"/>
    <n v="2606"/>
    <m/>
  </r>
  <r>
    <x v="9"/>
    <x v="4"/>
    <n v="17"/>
    <x v="0"/>
    <n v="2606"/>
    <m/>
  </r>
  <r>
    <x v="9"/>
    <x v="4"/>
    <n v="18"/>
    <x v="0"/>
    <n v="2606"/>
    <m/>
  </r>
  <r>
    <x v="9"/>
    <x v="5"/>
    <n v="19"/>
    <x v="0"/>
    <n v="2606"/>
    <m/>
  </r>
  <r>
    <x v="9"/>
    <x v="5"/>
    <n v="20"/>
    <x v="0"/>
    <n v="2606"/>
    <m/>
  </r>
  <r>
    <x v="9"/>
    <x v="5"/>
    <n v="21"/>
    <x v="0"/>
    <n v="2606"/>
    <m/>
  </r>
  <r>
    <x v="9"/>
    <x v="5"/>
    <n v="22"/>
    <x v="0"/>
    <n v="2606"/>
    <m/>
  </r>
  <r>
    <x v="9"/>
    <x v="0"/>
    <n v="23"/>
    <x v="0"/>
    <n v="2808"/>
    <m/>
  </r>
  <r>
    <x v="9"/>
    <x v="0"/>
    <n v="24"/>
    <x v="0"/>
    <n v="2808"/>
    <m/>
  </r>
  <r>
    <x v="10"/>
    <x v="0"/>
    <n v="1"/>
    <x v="0"/>
    <n v="2998"/>
    <m/>
  </r>
  <r>
    <x v="10"/>
    <x v="0"/>
    <n v="2"/>
    <x v="0"/>
    <n v="2998"/>
    <m/>
  </r>
  <r>
    <x v="10"/>
    <x v="1"/>
    <n v="3"/>
    <x v="0"/>
    <n v="2998"/>
    <m/>
  </r>
  <r>
    <x v="10"/>
    <x v="1"/>
    <n v="4"/>
    <x v="0"/>
    <n v="2998"/>
    <m/>
  </r>
  <r>
    <x v="10"/>
    <x v="1"/>
    <n v="5"/>
    <x v="0"/>
    <n v="2998"/>
    <m/>
  </r>
  <r>
    <x v="10"/>
    <x v="1"/>
    <n v="6"/>
    <x v="0"/>
    <n v="2998"/>
    <m/>
  </r>
  <r>
    <x v="10"/>
    <x v="2"/>
    <n v="7"/>
    <x v="0"/>
    <n v="2960"/>
    <m/>
  </r>
  <r>
    <x v="10"/>
    <x v="2"/>
    <n v="8"/>
    <x v="0"/>
    <n v="2960"/>
    <m/>
  </r>
  <r>
    <x v="10"/>
    <x v="2"/>
    <n v="9"/>
    <x v="0"/>
    <n v="2960"/>
    <m/>
  </r>
  <r>
    <x v="10"/>
    <x v="2"/>
    <n v="10"/>
    <x v="0"/>
    <n v="2960"/>
    <m/>
  </r>
  <r>
    <x v="10"/>
    <x v="3"/>
    <n v="11"/>
    <x v="0"/>
    <n v="2916"/>
    <m/>
  </r>
  <r>
    <x v="10"/>
    <x v="3"/>
    <n v="12"/>
    <x v="0"/>
    <n v="2916"/>
    <m/>
  </r>
  <r>
    <x v="10"/>
    <x v="3"/>
    <n v="13"/>
    <x v="0"/>
    <n v="2916"/>
    <m/>
  </r>
  <r>
    <x v="10"/>
    <x v="3"/>
    <n v="14"/>
    <x v="0"/>
    <n v="2916"/>
    <m/>
  </r>
  <r>
    <x v="10"/>
    <x v="4"/>
    <n v="15"/>
    <x v="0"/>
    <n v="2880"/>
    <m/>
  </r>
  <r>
    <x v="10"/>
    <x v="4"/>
    <n v="16"/>
    <x v="0"/>
    <n v="2880"/>
    <m/>
  </r>
  <r>
    <x v="10"/>
    <x v="4"/>
    <n v="17"/>
    <x v="0"/>
    <n v="2880"/>
    <m/>
  </r>
  <r>
    <x v="10"/>
    <x v="4"/>
    <n v="18"/>
    <x v="0"/>
    <n v="2880"/>
    <m/>
  </r>
  <r>
    <x v="10"/>
    <x v="5"/>
    <n v="19"/>
    <x v="0"/>
    <n v="2880"/>
    <m/>
  </r>
  <r>
    <x v="10"/>
    <x v="5"/>
    <n v="20"/>
    <x v="0"/>
    <n v="2880"/>
    <m/>
  </r>
  <r>
    <x v="10"/>
    <x v="5"/>
    <n v="21"/>
    <x v="0"/>
    <n v="2880"/>
    <m/>
  </r>
  <r>
    <x v="10"/>
    <x v="5"/>
    <n v="22"/>
    <x v="0"/>
    <n v="2880"/>
    <m/>
  </r>
  <r>
    <x v="10"/>
    <x v="0"/>
    <n v="23"/>
    <x v="0"/>
    <n v="2998"/>
    <m/>
  </r>
  <r>
    <x v="10"/>
    <x v="0"/>
    <n v="24"/>
    <x v="0"/>
    <n v="2998"/>
    <m/>
  </r>
  <r>
    <x v="11"/>
    <x v="0"/>
    <n v="1"/>
    <x v="0"/>
    <n v="2916"/>
    <m/>
  </r>
  <r>
    <x v="11"/>
    <x v="0"/>
    <n v="2"/>
    <x v="0"/>
    <n v="2916"/>
    <m/>
  </r>
  <r>
    <x v="11"/>
    <x v="1"/>
    <n v="3"/>
    <x v="0"/>
    <n v="2916"/>
    <m/>
  </r>
  <r>
    <x v="11"/>
    <x v="1"/>
    <n v="4"/>
    <x v="0"/>
    <n v="2916"/>
    <m/>
  </r>
  <r>
    <x v="11"/>
    <x v="1"/>
    <n v="5"/>
    <x v="0"/>
    <n v="2916"/>
    <m/>
  </r>
  <r>
    <x v="11"/>
    <x v="1"/>
    <n v="6"/>
    <x v="0"/>
    <n v="2916"/>
    <m/>
  </r>
  <r>
    <x v="11"/>
    <x v="2"/>
    <n v="7"/>
    <x v="0"/>
    <n v="2808"/>
    <m/>
  </r>
  <r>
    <x v="11"/>
    <x v="2"/>
    <n v="8"/>
    <x v="0"/>
    <n v="2808"/>
    <m/>
  </r>
  <r>
    <x v="11"/>
    <x v="2"/>
    <n v="9"/>
    <x v="0"/>
    <n v="2808"/>
    <m/>
  </r>
  <r>
    <x v="11"/>
    <x v="2"/>
    <n v="10"/>
    <x v="0"/>
    <n v="2808"/>
    <m/>
  </r>
  <r>
    <x v="11"/>
    <x v="3"/>
    <n v="11"/>
    <x v="0"/>
    <n v="2808"/>
    <m/>
  </r>
  <r>
    <x v="11"/>
    <x v="3"/>
    <n v="12"/>
    <x v="0"/>
    <n v="2808"/>
    <m/>
  </r>
  <r>
    <x v="11"/>
    <x v="3"/>
    <n v="13"/>
    <x v="0"/>
    <n v="2808"/>
    <m/>
  </r>
  <r>
    <x v="11"/>
    <x v="3"/>
    <n v="14"/>
    <x v="0"/>
    <n v="2808"/>
    <m/>
  </r>
  <r>
    <x v="11"/>
    <x v="4"/>
    <n v="15"/>
    <x v="0"/>
    <n v="2716"/>
    <m/>
  </r>
  <r>
    <x v="11"/>
    <x v="4"/>
    <n v="16"/>
    <x v="0"/>
    <n v="2716"/>
    <m/>
  </r>
  <r>
    <x v="11"/>
    <x v="4"/>
    <n v="17"/>
    <x v="0"/>
    <n v="2716"/>
    <m/>
  </r>
  <r>
    <x v="11"/>
    <x v="4"/>
    <n v="18"/>
    <x v="0"/>
    <n v="2716"/>
    <m/>
  </r>
  <r>
    <x v="11"/>
    <x v="5"/>
    <n v="19"/>
    <x v="0"/>
    <n v="2716"/>
    <m/>
  </r>
  <r>
    <x v="11"/>
    <x v="5"/>
    <n v="20"/>
    <x v="0"/>
    <n v="2716"/>
    <m/>
  </r>
  <r>
    <x v="11"/>
    <x v="5"/>
    <n v="21"/>
    <x v="0"/>
    <n v="2716"/>
    <m/>
  </r>
  <r>
    <x v="11"/>
    <x v="5"/>
    <n v="22"/>
    <x v="0"/>
    <n v="2716"/>
    <m/>
  </r>
  <r>
    <x v="11"/>
    <x v="0"/>
    <n v="23"/>
    <x v="0"/>
    <n v="2916"/>
    <m/>
  </r>
  <r>
    <x v="11"/>
    <x v="0"/>
    <n v="24"/>
    <x v="0"/>
    <n v="291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59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I4:K10" firstHeaderRow="0" firstDataRow="1" firstDataCol="1" rowPageCount="2" colPageCount="1"/>
  <pivotFields count="6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3" hier="-1"/>
    <pageField fld="3" hier="-1"/>
  </pageFields>
  <dataFields count="2">
    <dataField name="2024 RRS " fld="4" subtotal="average" baseField="2" baseItem="0"/>
    <dataField name="2025 RRS " fld="5" subtotal="average" baseField="1" baseItem="1"/>
  </dataFields>
  <chartFormats count="5">
    <chartFormat chart="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5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5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name="2024 RRS2"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4 RRS" fld="4" subtotal="average" baseField="0" baseItem="4"/>
    <dataField name="2025 RRS " fld="5" subtotal="average" baseField="0" baseItem="3"/>
  </dataFields>
  <chartFormats count="4">
    <chartFormat chart="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O30" sqref="O30"/>
    </sheetView>
  </sheetViews>
  <sheetFormatPr defaultRowHeight="14.25" x14ac:dyDescent="0.2"/>
  <sheetData>
    <row r="1" spans="1:14" ht="26.25" thickBot="1" x14ac:dyDescent="0.2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2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75" thickBot="1" x14ac:dyDescent="0.25">
      <c r="A3" s="78" t="s">
        <v>25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2">
      <c r="A4" s="80" t="s">
        <v>26</v>
      </c>
      <c r="B4" s="96">
        <v>5960</v>
      </c>
      <c r="C4" s="96">
        <v>5563</v>
      </c>
      <c r="D4" s="96">
        <v>5200</v>
      </c>
      <c r="E4" s="96">
        <v>4892</v>
      </c>
      <c r="F4" s="96">
        <v>4622</v>
      </c>
      <c r="G4" s="96">
        <v>4329</v>
      </c>
      <c r="H4" s="96">
        <v>4114</v>
      </c>
      <c r="I4" s="96">
        <v>3920</v>
      </c>
      <c r="J4" s="96">
        <v>3744</v>
      </c>
      <c r="K4" s="96">
        <v>3522</v>
      </c>
      <c r="L4" s="96">
        <v>3314</v>
      </c>
      <c r="M4" s="96">
        <v>3139</v>
      </c>
    </row>
    <row r="5" spans="1:14" ht="15" thickBot="1" x14ac:dyDescent="0.25">
      <c r="A5" s="81" t="s">
        <v>27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4" ht="24.75" thickBot="1" x14ac:dyDescent="0.25">
      <c r="A6" s="82" t="s">
        <v>28</v>
      </c>
      <c r="B6" s="98">
        <v>3335</v>
      </c>
      <c r="C6" s="98">
        <v>3287</v>
      </c>
      <c r="D6" s="98">
        <v>3239</v>
      </c>
      <c r="E6" s="98">
        <v>3195</v>
      </c>
      <c r="F6" s="98">
        <v>3156</v>
      </c>
      <c r="G6" s="98">
        <v>3079</v>
      </c>
      <c r="H6" s="98">
        <v>3041</v>
      </c>
      <c r="I6" s="98">
        <v>2991</v>
      </c>
      <c r="J6" s="98">
        <v>2949</v>
      </c>
      <c r="K6" s="98">
        <v>2871</v>
      </c>
      <c r="L6" s="98">
        <v>2774</v>
      </c>
      <c r="M6" s="98">
        <v>2705</v>
      </c>
    </row>
    <row r="7" spans="1:14" ht="24.75" thickBot="1" x14ac:dyDescent="0.25">
      <c r="A7" s="82" t="s">
        <v>29</v>
      </c>
      <c r="B7" s="99">
        <v>3293</v>
      </c>
      <c r="C7" s="99">
        <v>3234</v>
      </c>
      <c r="D7" s="99">
        <v>3178</v>
      </c>
      <c r="E7" s="99">
        <v>3128</v>
      </c>
      <c r="F7" s="99">
        <v>3086</v>
      </c>
      <c r="G7" s="99">
        <v>2998</v>
      </c>
      <c r="H7" s="99">
        <v>2960</v>
      </c>
      <c r="I7" s="99">
        <v>2916</v>
      </c>
      <c r="J7" s="99">
        <v>2880</v>
      </c>
      <c r="K7" s="99">
        <v>2808</v>
      </c>
      <c r="L7" s="99">
        <v>2716</v>
      </c>
      <c r="M7" s="99">
        <v>2654</v>
      </c>
    </row>
    <row r="8" spans="1:14" ht="15" thickBot="1" x14ac:dyDescent="0.25"/>
    <row r="9" spans="1:14" ht="26.25" thickBot="1" x14ac:dyDescent="0.25">
      <c r="A9" s="83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2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4">
        <v>4.2361111111111106E-2</v>
      </c>
      <c r="K10" s="84">
        <v>4.2361111111111106E-2</v>
      </c>
      <c r="L10" s="84">
        <v>4.2361111111111106E-2</v>
      </c>
      <c r="M10" s="84">
        <v>4.2361111111111106E-2</v>
      </c>
      <c r="N10" s="84">
        <v>4.2361111111111106E-2</v>
      </c>
    </row>
    <row r="11" spans="1:14" ht="24.75" thickBot="1" x14ac:dyDescent="0.25">
      <c r="A11" s="78" t="s">
        <v>25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75" thickBot="1" x14ac:dyDescent="0.25">
      <c r="A12" s="78" t="s">
        <v>51</v>
      </c>
      <c r="B12" s="100">
        <v>3004</v>
      </c>
      <c r="C12" s="100">
        <v>2890</v>
      </c>
      <c r="D12" s="100">
        <v>2784</v>
      </c>
      <c r="E12" s="100">
        <v>2686</v>
      </c>
      <c r="F12" s="100">
        <v>2595</v>
      </c>
      <c r="G12" s="100">
        <v>2510</v>
      </c>
      <c r="H12" s="100">
        <v>2421</v>
      </c>
      <c r="I12" s="100">
        <v>2353</v>
      </c>
      <c r="J12" s="101">
        <v>2290</v>
      </c>
      <c r="K12" s="101">
        <v>2230</v>
      </c>
      <c r="L12" s="101">
        <v>2173</v>
      </c>
      <c r="M12" s="101">
        <v>2119</v>
      </c>
      <c r="N12" s="101">
        <v>2068</v>
      </c>
    </row>
    <row r="13" spans="1:14" ht="24.75" thickBot="1" x14ac:dyDescent="0.25">
      <c r="A13" s="82" t="s">
        <v>28</v>
      </c>
      <c r="B13" s="98">
        <v>2651</v>
      </c>
      <c r="C13" s="98">
        <v>2600</v>
      </c>
      <c r="D13" s="98">
        <v>2562</v>
      </c>
      <c r="E13" s="98">
        <v>2517</v>
      </c>
      <c r="F13" s="98">
        <v>2466</v>
      </c>
      <c r="G13" s="98">
        <v>2427</v>
      </c>
      <c r="H13" s="98">
        <v>2381</v>
      </c>
      <c r="I13" s="98">
        <v>2344</v>
      </c>
      <c r="J13" s="102">
        <v>2290</v>
      </c>
      <c r="K13" s="102">
        <v>2230</v>
      </c>
      <c r="L13" s="102">
        <v>2173</v>
      </c>
      <c r="M13" s="102">
        <v>2119</v>
      </c>
      <c r="N13" s="102">
        <v>2068</v>
      </c>
    </row>
    <row r="14" spans="1:14" ht="24.75" thickBot="1" x14ac:dyDescent="0.25">
      <c r="A14" s="82" t="s">
        <v>29</v>
      </c>
      <c r="B14" s="99">
        <v>2606</v>
      </c>
      <c r="C14" s="99">
        <v>2560</v>
      </c>
      <c r="D14" s="99">
        <v>2529</v>
      </c>
      <c r="E14" s="99">
        <v>2491</v>
      </c>
      <c r="F14" s="99">
        <v>2444</v>
      </c>
      <c r="G14" s="99">
        <v>2412</v>
      </c>
      <c r="H14" s="99">
        <v>2373</v>
      </c>
      <c r="I14" s="99">
        <v>2342</v>
      </c>
      <c r="J14" s="103">
        <v>2290</v>
      </c>
      <c r="K14" s="103">
        <v>2230</v>
      </c>
      <c r="L14" s="103">
        <v>2173</v>
      </c>
      <c r="M14" s="103">
        <v>2119</v>
      </c>
      <c r="N14" s="103">
        <v>2068</v>
      </c>
    </row>
  </sheetData>
  <mergeCells count="12">
    <mergeCell ref="L4:L5"/>
    <mergeCell ref="M4:M5"/>
    <mergeCell ref="G4:G5"/>
    <mergeCell ref="H4:H5"/>
    <mergeCell ref="I4:I5"/>
    <mergeCell ref="J4:J5"/>
    <mergeCell ref="K4:K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2"/>
  <sheetViews>
    <sheetView workbookViewId="0">
      <selection activeCell="O18" sqref="O18"/>
    </sheetView>
  </sheetViews>
  <sheetFormatPr defaultRowHeight="14.25" x14ac:dyDescent="0.2"/>
  <cols>
    <col min="13" max="13" width="9" customWidth="1"/>
  </cols>
  <sheetData>
    <row r="1" spans="1:13" ht="15.75" x14ac:dyDescent="0.25">
      <c r="A1" s="92" t="s">
        <v>73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ht="18" x14ac:dyDescent="0.2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59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8" x14ac:dyDescent="0.2">
      <c r="A3" s="66">
        <v>1</v>
      </c>
      <c r="B3" s="105">
        <v>2998</v>
      </c>
      <c r="C3" s="105">
        <v>2998</v>
      </c>
      <c r="D3" s="105">
        <v>3178</v>
      </c>
      <c r="E3" s="105">
        <v>3086</v>
      </c>
      <c r="F3" s="105">
        <v>2808</v>
      </c>
      <c r="G3" s="105">
        <v>2491</v>
      </c>
      <c r="H3" s="105">
        <v>2412</v>
      </c>
      <c r="I3" s="105">
        <v>2342</v>
      </c>
      <c r="J3" s="105">
        <v>2491</v>
      </c>
      <c r="K3" s="105">
        <v>2808</v>
      </c>
      <c r="L3" s="105">
        <v>2998</v>
      </c>
      <c r="M3" s="105">
        <v>2916</v>
      </c>
    </row>
    <row r="4" spans="1:13" ht="18" x14ac:dyDescent="0.2">
      <c r="A4" s="66">
        <v>2</v>
      </c>
      <c r="B4" s="105">
        <v>2998</v>
      </c>
      <c r="C4" s="105">
        <v>2998</v>
      </c>
      <c r="D4" s="105">
        <v>3178</v>
      </c>
      <c r="E4" s="105">
        <v>3086</v>
      </c>
      <c r="F4" s="105">
        <v>2808</v>
      </c>
      <c r="G4" s="105">
        <v>2491</v>
      </c>
      <c r="H4" s="105">
        <v>2412</v>
      </c>
      <c r="I4" s="105">
        <v>2342</v>
      </c>
      <c r="J4" s="105">
        <v>2491</v>
      </c>
      <c r="K4" s="105">
        <v>2808</v>
      </c>
      <c r="L4" s="105">
        <v>2998</v>
      </c>
      <c r="M4" s="105">
        <v>2916</v>
      </c>
    </row>
    <row r="5" spans="1:13" ht="18" x14ac:dyDescent="0.2">
      <c r="A5" s="66">
        <v>3</v>
      </c>
      <c r="B5" s="105">
        <v>2998</v>
      </c>
      <c r="C5" s="105">
        <v>2998</v>
      </c>
      <c r="D5" s="105">
        <v>3178</v>
      </c>
      <c r="E5" s="105">
        <v>3128</v>
      </c>
      <c r="F5" s="105">
        <v>2916</v>
      </c>
      <c r="G5" s="105">
        <v>2560</v>
      </c>
      <c r="H5" s="105">
        <v>2491</v>
      </c>
      <c r="I5" s="105">
        <v>2373</v>
      </c>
      <c r="J5" s="105">
        <v>2529</v>
      </c>
      <c r="K5" s="105">
        <v>2880</v>
      </c>
      <c r="L5" s="105">
        <v>2998</v>
      </c>
      <c r="M5" s="105">
        <v>2916</v>
      </c>
    </row>
    <row r="6" spans="1:13" ht="18" x14ac:dyDescent="0.2">
      <c r="A6" s="66">
        <v>4</v>
      </c>
      <c r="B6" s="105">
        <v>2998</v>
      </c>
      <c r="C6" s="105">
        <v>2998</v>
      </c>
      <c r="D6" s="105">
        <v>3178</v>
      </c>
      <c r="E6" s="105">
        <v>3128</v>
      </c>
      <c r="F6" s="105">
        <v>2916</v>
      </c>
      <c r="G6" s="105">
        <v>2560</v>
      </c>
      <c r="H6" s="105">
        <v>2491</v>
      </c>
      <c r="I6" s="105">
        <v>2373</v>
      </c>
      <c r="J6" s="105">
        <v>2529</v>
      </c>
      <c r="K6" s="105">
        <v>2880</v>
      </c>
      <c r="L6" s="105">
        <v>2998</v>
      </c>
      <c r="M6" s="105">
        <v>2916</v>
      </c>
    </row>
    <row r="7" spans="1:13" ht="18" x14ac:dyDescent="0.2">
      <c r="A7" s="66">
        <v>5</v>
      </c>
      <c r="B7" s="105">
        <v>2998</v>
      </c>
      <c r="C7" s="105">
        <v>2998</v>
      </c>
      <c r="D7" s="105">
        <v>3178</v>
      </c>
      <c r="E7" s="105">
        <v>3128</v>
      </c>
      <c r="F7" s="105">
        <v>2916</v>
      </c>
      <c r="G7" s="105">
        <v>2560</v>
      </c>
      <c r="H7" s="105">
        <v>2491</v>
      </c>
      <c r="I7" s="105">
        <v>2373</v>
      </c>
      <c r="J7" s="105">
        <v>2529</v>
      </c>
      <c r="K7" s="105">
        <v>2880</v>
      </c>
      <c r="L7" s="105">
        <v>2998</v>
      </c>
      <c r="M7" s="105">
        <v>2916</v>
      </c>
    </row>
    <row r="8" spans="1:13" ht="18" x14ac:dyDescent="0.2">
      <c r="A8" s="66">
        <v>6</v>
      </c>
      <c r="B8" s="105">
        <v>2998</v>
      </c>
      <c r="C8" s="105">
        <v>2998</v>
      </c>
      <c r="D8" s="105">
        <v>3178</v>
      </c>
      <c r="E8" s="105">
        <v>3128</v>
      </c>
      <c r="F8" s="105">
        <v>2916</v>
      </c>
      <c r="G8" s="105">
        <v>2560</v>
      </c>
      <c r="H8" s="105">
        <v>2491</v>
      </c>
      <c r="I8" s="105">
        <v>2373</v>
      </c>
      <c r="J8" s="105">
        <v>2529</v>
      </c>
      <c r="K8" s="105">
        <v>2880</v>
      </c>
      <c r="L8" s="105">
        <v>2998</v>
      </c>
      <c r="M8" s="105">
        <v>2916</v>
      </c>
    </row>
    <row r="9" spans="1:13" ht="18" x14ac:dyDescent="0.2">
      <c r="A9" s="66">
        <v>7</v>
      </c>
      <c r="B9" s="105">
        <v>2916</v>
      </c>
      <c r="C9" s="105">
        <v>2916</v>
      </c>
      <c r="D9" s="105">
        <v>3128</v>
      </c>
      <c r="E9" s="105">
        <v>3086</v>
      </c>
      <c r="F9" s="105">
        <v>2716</v>
      </c>
      <c r="G9" s="105">
        <v>2529</v>
      </c>
      <c r="H9" s="105">
        <v>2444</v>
      </c>
      <c r="I9" s="105">
        <v>2342</v>
      </c>
      <c r="J9" s="105">
        <v>2491</v>
      </c>
      <c r="K9" s="105">
        <v>2808</v>
      </c>
      <c r="L9" s="105">
        <v>2960</v>
      </c>
      <c r="M9" s="105">
        <v>2808</v>
      </c>
    </row>
    <row r="10" spans="1:13" ht="18" x14ac:dyDescent="0.2">
      <c r="A10" s="66">
        <v>8</v>
      </c>
      <c r="B10" s="105">
        <v>2916</v>
      </c>
      <c r="C10" s="105">
        <v>2916</v>
      </c>
      <c r="D10" s="105">
        <v>3128</v>
      </c>
      <c r="E10" s="105">
        <v>3086</v>
      </c>
      <c r="F10" s="105">
        <v>2716</v>
      </c>
      <c r="G10" s="105">
        <v>2529</v>
      </c>
      <c r="H10" s="105">
        <v>2444</v>
      </c>
      <c r="I10" s="105">
        <v>2342</v>
      </c>
      <c r="J10" s="105">
        <v>2491</v>
      </c>
      <c r="K10" s="105">
        <v>2808</v>
      </c>
      <c r="L10" s="105">
        <v>2960</v>
      </c>
      <c r="M10" s="105">
        <v>2808</v>
      </c>
    </row>
    <row r="11" spans="1:13" ht="18" x14ac:dyDescent="0.2">
      <c r="A11" s="66">
        <v>9</v>
      </c>
      <c r="B11" s="105">
        <v>2916</v>
      </c>
      <c r="C11" s="105">
        <v>2916</v>
      </c>
      <c r="D11" s="105">
        <v>3128</v>
      </c>
      <c r="E11" s="105">
        <v>3086</v>
      </c>
      <c r="F11" s="105">
        <v>2716</v>
      </c>
      <c r="G11" s="105">
        <v>2529</v>
      </c>
      <c r="H11" s="105">
        <v>2444</v>
      </c>
      <c r="I11" s="105">
        <v>2342</v>
      </c>
      <c r="J11" s="105">
        <v>2491</v>
      </c>
      <c r="K11" s="105">
        <v>2808</v>
      </c>
      <c r="L11" s="105">
        <v>2960</v>
      </c>
      <c r="M11" s="105">
        <v>2808</v>
      </c>
    </row>
    <row r="12" spans="1:13" ht="18" x14ac:dyDescent="0.2">
      <c r="A12" s="66">
        <v>10</v>
      </c>
      <c r="B12" s="105">
        <v>2916</v>
      </c>
      <c r="C12" s="105">
        <v>2916</v>
      </c>
      <c r="D12" s="105">
        <v>3128</v>
      </c>
      <c r="E12" s="105">
        <v>3086</v>
      </c>
      <c r="F12" s="105">
        <v>2716</v>
      </c>
      <c r="G12" s="105">
        <v>2529</v>
      </c>
      <c r="H12" s="105">
        <v>2444</v>
      </c>
      <c r="I12" s="105">
        <v>2342</v>
      </c>
      <c r="J12" s="105">
        <v>2491</v>
      </c>
      <c r="K12" s="105">
        <v>2808</v>
      </c>
      <c r="L12" s="105">
        <v>2960</v>
      </c>
      <c r="M12" s="105">
        <v>2808</v>
      </c>
    </row>
    <row r="13" spans="1:13" ht="18" x14ac:dyDescent="0.2">
      <c r="A13" s="66">
        <v>11</v>
      </c>
      <c r="B13" s="105">
        <v>2960</v>
      </c>
      <c r="C13" s="105">
        <v>2960</v>
      </c>
      <c r="D13" s="105">
        <v>3086</v>
      </c>
      <c r="E13" s="105">
        <v>2960</v>
      </c>
      <c r="F13" s="105">
        <v>2560</v>
      </c>
      <c r="G13" s="105">
        <v>2342</v>
      </c>
      <c r="H13" s="105">
        <v>2300</v>
      </c>
      <c r="I13" s="105">
        <v>2300</v>
      </c>
      <c r="J13" s="105">
        <v>2373</v>
      </c>
      <c r="K13" s="105">
        <v>2716</v>
      </c>
      <c r="L13" s="105">
        <v>2916</v>
      </c>
      <c r="M13" s="105">
        <v>2808</v>
      </c>
    </row>
    <row r="14" spans="1:13" ht="18" x14ac:dyDescent="0.2">
      <c r="A14" s="66">
        <v>12</v>
      </c>
      <c r="B14" s="105">
        <v>2960</v>
      </c>
      <c r="C14" s="105">
        <v>2960</v>
      </c>
      <c r="D14" s="105">
        <v>3086</v>
      </c>
      <c r="E14" s="105">
        <v>2960</v>
      </c>
      <c r="F14" s="105">
        <v>2560</v>
      </c>
      <c r="G14" s="105">
        <v>2342</v>
      </c>
      <c r="H14" s="105">
        <v>2300</v>
      </c>
      <c r="I14" s="105">
        <v>2300</v>
      </c>
      <c r="J14" s="105">
        <v>2373</v>
      </c>
      <c r="K14" s="105">
        <v>2716</v>
      </c>
      <c r="L14" s="105">
        <v>2916</v>
      </c>
      <c r="M14" s="105">
        <v>2808</v>
      </c>
    </row>
    <row r="15" spans="1:13" ht="18" x14ac:dyDescent="0.2">
      <c r="A15" s="66">
        <v>13</v>
      </c>
      <c r="B15" s="105">
        <v>2960</v>
      </c>
      <c r="C15" s="105">
        <v>2960</v>
      </c>
      <c r="D15" s="105">
        <v>3086</v>
      </c>
      <c r="E15" s="105">
        <v>2960</v>
      </c>
      <c r="F15" s="105">
        <v>2560</v>
      </c>
      <c r="G15" s="105">
        <v>2342</v>
      </c>
      <c r="H15" s="105">
        <v>2300</v>
      </c>
      <c r="I15" s="105">
        <v>2300</v>
      </c>
      <c r="J15" s="105">
        <v>2373</v>
      </c>
      <c r="K15" s="105">
        <v>2716</v>
      </c>
      <c r="L15" s="105">
        <v>2916</v>
      </c>
      <c r="M15" s="105">
        <v>2808</v>
      </c>
    </row>
    <row r="16" spans="1:13" ht="18" x14ac:dyDescent="0.2">
      <c r="A16" s="66">
        <v>14</v>
      </c>
      <c r="B16" s="105">
        <v>2960</v>
      </c>
      <c r="C16" s="105">
        <v>2960</v>
      </c>
      <c r="D16" s="105">
        <v>3086</v>
      </c>
      <c r="E16" s="105">
        <v>2960</v>
      </c>
      <c r="F16" s="105">
        <v>2560</v>
      </c>
      <c r="G16" s="105">
        <v>2342</v>
      </c>
      <c r="H16" s="105">
        <v>2300</v>
      </c>
      <c r="I16" s="105">
        <v>2300</v>
      </c>
      <c r="J16" s="105">
        <v>2373</v>
      </c>
      <c r="K16" s="105">
        <v>2716</v>
      </c>
      <c r="L16" s="105">
        <v>2916</v>
      </c>
      <c r="M16" s="105">
        <v>2808</v>
      </c>
    </row>
    <row r="17" spans="1:13" ht="18" x14ac:dyDescent="0.2">
      <c r="A17" s="66">
        <v>15</v>
      </c>
      <c r="B17" s="105">
        <v>2916</v>
      </c>
      <c r="C17" s="105">
        <v>2916</v>
      </c>
      <c r="D17" s="105">
        <v>2998</v>
      </c>
      <c r="E17" s="105">
        <v>2880</v>
      </c>
      <c r="F17" s="105">
        <v>2491</v>
      </c>
      <c r="G17" s="105">
        <v>2300</v>
      </c>
      <c r="H17" s="105">
        <v>2300</v>
      </c>
      <c r="I17" s="105">
        <v>2300</v>
      </c>
      <c r="J17" s="105">
        <v>2300</v>
      </c>
      <c r="K17" s="105">
        <v>2606</v>
      </c>
      <c r="L17" s="105">
        <v>2880</v>
      </c>
      <c r="M17" s="105">
        <v>2716</v>
      </c>
    </row>
    <row r="18" spans="1:13" ht="18" x14ac:dyDescent="0.2">
      <c r="A18" s="66">
        <v>16</v>
      </c>
      <c r="B18" s="105">
        <v>2916</v>
      </c>
      <c r="C18" s="105">
        <v>2916</v>
      </c>
      <c r="D18" s="105">
        <v>2998</v>
      </c>
      <c r="E18" s="105">
        <v>2880</v>
      </c>
      <c r="F18" s="105">
        <v>2491</v>
      </c>
      <c r="G18" s="105">
        <v>2300</v>
      </c>
      <c r="H18" s="105">
        <v>2300</v>
      </c>
      <c r="I18" s="105">
        <v>2300</v>
      </c>
      <c r="J18" s="105">
        <v>2300</v>
      </c>
      <c r="K18" s="105">
        <v>2606</v>
      </c>
      <c r="L18" s="105">
        <v>2880</v>
      </c>
      <c r="M18" s="105">
        <v>2716</v>
      </c>
    </row>
    <row r="19" spans="1:13" ht="18" x14ac:dyDescent="0.2">
      <c r="A19" s="66">
        <v>17</v>
      </c>
      <c r="B19" s="105">
        <v>2916</v>
      </c>
      <c r="C19" s="105">
        <v>2916</v>
      </c>
      <c r="D19" s="105">
        <v>2998</v>
      </c>
      <c r="E19" s="105">
        <v>2880</v>
      </c>
      <c r="F19" s="105">
        <v>2491</v>
      </c>
      <c r="G19" s="105">
        <v>2300</v>
      </c>
      <c r="H19" s="105">
        <v>2300</v>
      </c>
      <c r="I19" s="105">
        <v>2300</v>
      </c>
      <c r="J19" s="105">
        <v>2300</v>
      </c>
      <c r="K19" s="105">
        <v>2606</v>
      </c>
      <c r="L19" s="105">
        <v>2880</v>
      </c>
      <c r="M19" s="105">
        <v>2716</v>
      </c>
    </row>
    <row r="20" spans="1:13" ht="18" x14ac:dyDescent="0.2">
      <c r="A20" s="66">
        <v>18</v>
      </c>
      <c r="B20" s="105">
        <v>2916</v>
      </c>
      <c r="C20" s="105">
        <v>2916</v>
      </c>
      <c r="D20" s="105">
        <v>2998</v>
      </c>
      <c r="E20" s="105">
        <v>2880</v>
      </c>
      <c r="F20" s="105">
        <v>2491</v>
      </c>
      <c r="G20" s="105">
        <v>2300</v>
      </c>
      <c r="H20" s="105">
        <v>2300</v>
      </c>
      <c r="I20" s="105">
        <v>2300</v>
      </c>
      <c r="J20" s="105">
        <v>2300</v>
      </c>
      <c r="K20" s="105">
        <v>2606</v>
      </c>
      <c r="L20" s="105">
        <v>2880</v>
      </c>
      <c r="M20" s="105">
        <v>2716</v>
      </c>
    </row>
    <row r="21" spans="1:13" ht="18" x14ac:dyDescent="0.2">
      <c r="A21" s="66">
        <v>19</v>
      </c>
      <c r="B21" s="105">
        <v>2916</v>
      </c>
      <c r="C21" s="105">
        <v>2916</v>
      </c>
      <c r="D21" s="105">
        <v>2960</v>
      </c>
      <c r="E21" s="105">
        <v>2880</v>
      </c>
      <c r="F21" s="105">
        <v>2491</v>
      </c>
      <c r="G21" s="105">
        <v>2300</v>
      </c>
      <c r="H21" s="105">
        <v>2300</v>
      </c>
      <c r="I21" s="105">
        <v>2300</v>
      </c>
      <c r="J21" s="105">
        <v>2300</v>
      </c>
      <c r="K21" s="105">
        <v>2606</v>
      </c>
      <c r="L21" s="105">
        <v>2880</v>
      </c>
      <c r="M21" s="105">
        <v>2716</v>
      </c>
    </row>
    <row r="22" spans="1:13" ht="18" x14ac:dyDescent="0.2">
      <c r="A22" s="66">
        <v>20</v>
      </c>
      <c r="B22" s="105">
        <v>2916</v>
      </c>
      <c r="C22" s="105">
        <v>2916</v>
      </c>
      <c r="D22" s="105">
        <v>2960</v>
      </c>
      <c r="E22" s="105">
        <v>2880</v>
      </c>
      <c r="F22" s="105">
        <v>2491</v>
      </c>
      <c r="G22" s="105">
        <v>2300</v>
      </c>
      <c r="H22" s="105">
        <v>2300</v>
      </c>
      <c r="I22" s="105">
        <v>2300</v>
      </c>
      <c r="J22" s="105">
        <v>2300</v>
      </c>
      <c r="K22" s="105">
        <v>2606</v>
      </c>
      <c r="L22" s="105">
        <v>2880</v>
      </c>
      <c r="M22" s="105">
        <v>2716</v>
      </c>
    </row>
    <row r="23" spans="1:13" ht="18" x14ac:dyDescent="0.2">
      <c r="A23" s="66">
        <v>21</v>
      </c>
      <c r="B23" s="105">
        <v>2916</v>
      </c>
      <c r="C23" s="105">
        <v>2916</v>
      </c>
      <c r="D23" s="105">
        <v>2960</v>
      </c>
      <c r="E23" s="105">
        <v>2880</v>
      </c>
      <c r="F23" s="105">
        <v>2491</v>
      </c>
      <c r="G23" s="105">
        <v>2300</v>
      </c>
      <c r="H23" s="105">
        <v>2300</v>
      </c>
      <c r="I23" s="105">
        <v>2300</v>
      </c>
      <c r="J23" s="105">
        <v>2300</v>
      </c>
      <c r="K23" s="105">
        <v>2606</v>
      </c>
      <c r="L23" s="105">
        <v>2880</v>
      </c>
      <c r="M23" s="105">
        <v>2716</v>
      </c>
    </row>
    <row r="24" spans="1:13" ht="18" x14ac:dyDescent="0.2">
      <c r="A24" s="66">
        <v>22</v>
      </c>
      <c r="B24" s="105">
        <v>2916</v>
      </c>
      <c r="C24" s="105">
        <v>2916</v>
      </c>
      <c r="D24" s="105">
        <v>2960</v>
      </c>
      <c r="E24" s="105">
        <v>2880</v>
      </c>
      <c r="F24" s="105">
        <v>2491</v>
      </c>
      <c r="G24" s="105">
        <v>2300</v>
      </c>
      <c r="H24" s="105">
        <v>2300</v>
      </c>
      <c r="I24" s="105">
        <v>2300</v>
      </c>
      <c r="J24" s="105">
        <v>2300</v>
      </c>
      <c r="K24" s="105">
        <v>2606</v>
      </c>
      <c r="L24" s="105">
        <v>2880</v>
      </c>
      <c r="M24" s="105">
        <v>2716</v>
      </c>
    </row>
    <row r="25" spans="1:13" ht="18" x14ac:dyDescent="0.2">
      <c r="A25" s="66">
        <v>23</v>
      </c>
      <c r="B25" s="105">
        <v>2998</v>
      </c>
      <c r="C25" s="105">
        <v>2998</v>
      </c>
      <c r="D25" s="105">
        <v>3178</v>
      </c>
      <c r="E25" s="105">
        <v>3086</v>
      </c>
      <c r="F25" s="105">
        <v>2808</v>
      </c>
      <c r="G25" s="105">
        <v>2491</v>
      </c>
      <c r="H25" s="105">
        <v>2412</v>
      </c>
      <c r="I25" s="105">
        <v>2342</v>
      </c>
      <c r="J25" s="105">
        <v>2491</v>
      </c>
      <c r="K25" s="105">
        <v>2808</v>
      </c>
      <c r="L25" s="105">
        <v>2998</v>
      </c>
      <c r="M25" s="105">
        <v>2916</v>
      </c>
    </row>
    <row r="26" spans="1:13" ht="18" x14ac:dyDescent="0.2">
      <c r="A26" s="66">
        <v>24</v>
      </c>
      <c r="B26" s="105">
        <v>2998</v>
      </c>
      <c r="C26" s="105">
        <v>2998</v>
      </c>
      <c r="D26" s="105">
        <v>3178</v>
      </c>
      <c r="E26" s="105">
        <v>3086</v>
      </c>
      <c r="F26" s="105">
        <v>2808</v>
      </c>
      <c r="G26" s="105">
        <v>2491</v>
      </c>
      <c r="H26" s="105">
        <v>2412</v>
      </c>
      <c r="I26" s="105">
        <v>2342</v>
      </c>
      <c r="J26" s="105">
        <v>2491</v>
      </c>
      <c r="K26" s="105">
        <v>2808</v>
      </c>
      <c r="L26" s="105">
        <v>2998</v>
      </c>
      <c r="M26" s="105">
        <v>2916</v>
      </c>
    </row>
    <row r="27" spans="1:13" ht="18" x14ac:dyDescent="0.2">
      <c r="A27" s="66" t="s">
        <v>65</v>
      </c>
      <c r="B27" s="69">
        <v>70816</v>
      </c>
      <c r="C27" s="69">
        <v>70816</v>
      </c>
      <c r="D27" s="69">
        <v>74112</v>
      </c>
      <c r="E27" s="69">
        <v>72080</v>
      </c>
      <c r="F27" s="69">
        <v>63928</v>
      </c>
      <c r="G27" s="69">
        <v>58088</v>
      </c>
      <c r="H27" s="69">
        <v>56988</v>
      </c>
      <c r="I27" s="69">
        <v>55828</v>
      </c>
      <c r="J27" s="69">
        <v>57936</v>
      </c>
      <c r="K27" s="69">
        <v>65696</v>
      </c>
      <c r="L27" s="69">
        <v>70528</v>
      </c>
      <c r="M27" s="69">
        <v>67520</v>
      </c>
    </row>
    <row r="28" spans="1:13" ht="15" customHeight="1" x14ac:dyDescent="0.2">
      <c r="A28" s="93" t="s">
        <v>95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3" x14ac:dyDescent="0.2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</row>
    <row r="30" spans="1:13" x14ac:dyDescent="0.2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</row>
    <row r="31" spans="1:13" x14ac:dyDescent="0.2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</row>
    <row r="32" spans="1:13" x14ac:dyDescent="0.2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</row>
  </sheetData>
  <mergeCells count="2">
    <mergeCell ref="A1:M1"/>
    <mergeCell ref="A28:M3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workbookViewId="0">
      <selection activeCell="Z94" sqref="Z94"/>
    </sheetView>
  </sheetViews>
  <sheetFormatPr defaultRowHeight="1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9" max="19" width="11.875" customWidth="1"/>
    <col min="20" max="20" width="9" style="24"/>
  </cols>
  <sheetData>
    <row r="1" spans="1:21" ht="18" x14ac:dyDescent="0.25">
      <c r="A1" s="95">
        <v>45292</v>
      </c>
      <c r="B1" s="95"/>
      <c r="C1" s="95"/>
      <c r="D1" s="95"/>
      <c r="E1" s="95"/>
      <c r="F1" s="95"/>
      <c r="G1" s="71"/>
      <c r="H1" s="95">
        <v>45323</v>
      </c>
      <c r="I1" s="95"/>
      <c r="J1" s="95"/>
      <c r="K1" s="95"/>
      <c r="L1" s="95"/>
      <c r="M1" s="95"/>
      <c r="N1" s="71"/>
      <c r="O1" s="95">
        <v>45352</v>
      </c>
      <c r="P1" s="95"/>
      <c r="Q1" s="95"/>
      <c r="R1" s="95"/>
      <c r="S1" s="95"/>
      <c r="T1" s="95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72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72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ht="14.25" x14ac:dyDescent="0.2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v>0.60006293266205157</v>
      </c>
      <c r="U3" s="1"/>
    </row>
    <row r="4" spans="1:21" ht="14.25" x14ac:dyDescent="0.2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v>0.60006293266205157</v>
      </c>
      <c r="U4" s="1"/>
    </row>
    <row r="5" spans="1:21" ht="14.25" x14ac:dyDescent="0.2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v>0.60006293266205157</v>
      </c>
      <c r="U5" s="1"/>
    </row>
    <row r="6" spans="1:21" ht="14.25" x14ac:dyDescent="0.2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v>0.60006293266205157</v>
      </c>
      <c r="U6" s="1"/>
    </row>
    <row r="7" spans="1:21" ht="14.25" x14ac:dyDescent="0.2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v>0.60006293266205157</v>
      </c>
      <c r="U7" s="1"/>
    </row>
    <row r="8" spans="1:21" ht="14.25" x14ac:dyDescent="0.2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v>0.60006293266205157</v>
      </c>
      <c r="U8" s="1"/>
    </row>
    <row r="9" spans="1:21" ht="14.25" x14ac:dyDescent="0.2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v>0.60006393861892582</v>
      </c>
      <c r="U9" s="1"/>
    </row>
    <row r="10" spans="1:21" ht="14.25" x14ac:dyDescent="0.2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v>0.60006393861892582</v>
      </c>
      <c r="U10" s="1"/>
    </row>
    <row r="11" spans="1:21" ht="14.25" x14ac:dyDescent="0.2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v>0.60006393861892582</v>
      </c>
      <c r="U11" s="1"/>
    </row>
    <row r="12" spans="1:21" ht="14.25" x14ac:dyDescent="0.2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v>0.60006393861892582</v>
      </c>
      <c r="U12" s="1"/>
    </row>
    <row r="13" spans="1:21" ht="14.25" x14ac:dyDescent="0.2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v>0.60012961762799744</v>
      </c>
      <c r="U13" s="1"/>
    </row>
    <row r="14" spans="1:21" ht="14.25" x14ac:dyDescent="0.2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v>0.60012961762799744</v>
      </c>
      <c r="U14" s="1"/>
    </row>
    <row r="15" spans="1:21" ht="14.25" x14ac:dyDescent="0.2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v>0.60012961762799744</v>
      </c>
      <c r="U15" s="1"/>
    </row>
    <row r="16" spans="1:21" ht="14.25" x14ac:dyDescent="0.2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v>0.60012961762799744</v>
      </c>
      <c r="U16" s="1"/>
    </row>
    <row r="17" spans="1:21" ht="14.25" x14ac:dyDescent="0.2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v>0.60006671114076049</v>
      </c>
      <c r="U17" s="1"/>
    </row>
    <row r="18" spans="1:21" ht="14.25" x14ac:dyDescent="0.2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v>0.60006671114076049</v>
      </c>
      <c r="U18" s="1"/>
    </row>
    <row r="19" spans="1:21" ht="14.25" x14ac:dyDescent="0.2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v>0.60006671114076049</v>
      </c>
      <c r="U19" s="1"/>
    </row>
    <row r="20" spans="1:21" ht="14.25" x14ac:dyDescent="0.2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v>0.60006671114076049</v>
      </c>
      <c r="U20" s="1"/>
    </row>
    <row r="21" spans="1:21" ht="14.25" x14ac:dyDescent="0.2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v>0.59966216216216217</v>
      </c>
      <c r="U21" s="1"/>
    </row>
    <row r="22" spans="1:21" ht="14.25" x14ac:dyDescent="0.2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v>0.59966216216216217</v>
      </c>
      <c r="U22" s="1"/>
    </row>
    <row r="23" spans="1:21" ht="14.25" x14ac:dyDescent="0.2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v>0.59966216216216217</v>
      </c>
      <c r="U23" s="1"/>
    </row>
    <row r="24" spans="1:21" ht="14.25" x14ac:dyDescent="0.2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v>0.59966216216216217</v>
      </c>
      <c r="U24" s="1"/>
    </row>
    <row r="25" spans="1:21" ht="14.25" x14ac:dyDescent="0.2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v>0.60006293266205157</v>
      </c>
      <c r="U25" s="1"/>
    </row>
    <row r="26" spans="1:21" ht="14.25" x14ac:dyDescent="0.2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v>0.60006293266205157</v>
      </c>
      <c r="U26" s="1"/>
    </row>
    <row r="27" spans="1:21" ht="14.25" x14ac:dyDescent="0.2">
      <c r="B27" s="1"/>
      <c r="I27" s="1"/>
      <c r="P27" s="1"/>
    </row>
    <row r="29" spans="1:21" ht="14.25" x14ac:dyDescent="0.2">
      <c r="E29" t="s">
        <v>71</v>
      </c>
      <c r="S29" t="s">
        <v>71</v>
      </c>
    </row>
    <row r="30" spans="1:21" ht="18" x14ac:dyDescent="0.25">
      <c r="A30" s="94">
        <v>45383</v>
      </c>
      <c r="B30" s="94"/>
      <c r="C30" s="94"/>
      <c r="D30" s="94"/>
      <c r="E30" s="94"/>
      <c r="F30" s="94"/>
      <c r="G30" s="75"/>
      <c r="H30" s="94">
        <v>45413</v>
      </c>
      <c r="I30" s="94"/>
      <c r="J30" s="94"/>
      <c r="K30" s="94"/>
      <c r="L30" s="94"/>
      <c r="M30" s="94"/>
      <c r="N30" s="75"/>
      <c r="O30" s="94">
        <v>45444</v>
      </c>
      <c r="P30" s="94"/>
      <c r="Q30" s="94"/>
      <c r="R30" s="94"/>
      <c r="S30" s="94"/>
      <c r="T30" s="94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72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72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ht="14.25" x14ac:dyDescent="0.2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v>0.5242874347651546</v>
      </c>
    </row>
    <row r="33" spans="1:20" ht="14.25" x14ac:dyDescent="0.2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v>0.5242874347651546</v>
      </c>
    </row>
    <row r="34" spans="1:20" ht="14.25" x14ac:dyDescent="0.2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v>0.537109375</v>
      </c>
    </row>
    <row r="35" spans="1:20" ht="14.25" x14ac:dyDescent="0.2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v>0.537109375</v>
      </c>
    </row>
    <row r="36" spans="1:20" ht="14.25" x14ac:dyDescent="0.2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v>0.537109375</v>
      </c>
    </row>
    <row r="37" spans="1:20" ht="14.25" x14ac:dyDescent="0.2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v>0.537109375</v>
      </c>
    </row>
    <row r="38" spans="1:20" ht="14.25" x14ac:dyDescent="0.2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v>0.53143534994068797</v>
      </c>
    </row>
    <row r="39" spans="1:20" ht="14.25" x14ac:dyDescent="0.2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v>0.53143534994068797</v>
      </c>
    </row>
    <row r="40" spans="1:20" ht="14.25" x14ac:dyDescent="0.2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v>0.53143534994068797</v>
      </c>
    </row>
    <row r="41" spans="1:20" ht="14.25" x14ac:dyDescent="0.2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v>0.53143534994068797</v>
      </c>
    </row>
    <row r="42" spans="1:20" ht="14.25" x14ac:dyDescent="0.2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v>0.49402220324508966</v>
      </c>
    </row>
    <row r="43" spans="1:20" ht="14.25" x14ac:dyDescent="0.2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v>0.49402220324508966</v>
      </c>
    </row>
    <row r="44" spans="1:20" ht="14.25" x14ac:dyDescent="0.2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v>0.49402220324508966</v>
      </c>
    </row>
    <row r="45" spans="1:20" ht="14.25" x14ac:dyDescent="0.2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v>0.49402220324508966</v>
      </c>
    </row>
    <row r="46" spans="1:20" x14ac:dyDescent="0.2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v>0.58854166666666663</v>
      </c>
      <c r="G46" s="1"/>
      <c r="H46" s="74">
        <v>15</v>
      </c>
      <c r="I46" s="86">
        <v>2491</v>
      </c>
      <c r="J46" s="86">
        <v>1185</v>
      </c>
      <c r="K46" s="86">
        <v>1306</v>
      </c>
      <c r="L46" s="87">
        <v>1.1499999999999999</v>
      </c>
      <c r="M46" s="88">
        <v>0.5242874347651546</v>
      </c>
      <c r="O46" s="73">
        <v>15</v>
      </c>
      <c r="P46" s="86">
        <v>2300</v>
      </c>
      <c r="Q46" s="86">
        <v>1185</v>
      </c>
      <c r="R46" s="86">
        <v>1115</v>
      </c>
      <c r="S46" s="87">
        <v>1</v>
      </c>
      <c r="T46" s="88">
        <v>0.48478260869565215</v>
      </c>
    </row>
    <row r="47" spans="1:20" x14ac:dyDescent="0.2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v>0.58854166666666663</v>
      </c>
      <c r="G47" s="1"/>
      <c r="H47" s="74">
        <v>16</v>
      </c>
      <c r="I47" s="86">
        <v>2491</v>
      </c>
      <c r="J47" s="86">
        <v>1185</v>
      </c>
      <c r="K47" s="86">
        <v>1306</v>
      </c>
      <c r="L47" s="87">
        <v>1.1499999999999999</v>
      </c>
      <c r="M47" s="88">
        <v>0.5242874347651546</v>
      </c>
      <c r="O47" s="73">
        <v>16</v>
      </c>
      <c r="P47" s="86">
        <v>2300</v>
      </c>
      <c r="Q47" s="86">
        <v>1185</v>
      </c>
      <c r="R47" s="86">
        <v>1115</v>
      </c>
      <c r="S47" s="87">
        <v>1</v>
      </c>
      <c r="T47" s="88">
        <v>0.48478260869565215</v>
      </c>
    </row>
    <row r="48" spans="1:20" x14ac:dyDescent="0.2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v>0.58854166666666663</v>
      </c>
      <c r="G48" s="1"/>
      <c r="H48" s="74">
        <v>17</v>
      </c>
      <c r="I48" s="86">
        <v>2491</v>
      </c>
      <c r="J48" s="86">
        <v>1185</v>
      </c>
      <c r="K48" s="86">
        <v>1306</v>
      </c>
      <c r="L48" s="87">
        <v>1.1499999999999999</v>
      </c>
      <c r="M48" s="88">
        <v>0.5242874347651546</v>
      </c>
      <c r="O48" s="73">
        <v>17</v>
      </c>
      <c r="P48" s="86">
        <v>2300</v>
      </c>
      <c r="Q48" s="86">
        <v>1185</v>
      </c>
      <c r="R48" s="86">
        <v>1115</v>
      </c>
      <c r="S48" s="87">
        <v>1</v>
      </c>
      <c r="T48" s="88">
        <v>0.48478260869565215</v>
      </c>
    </row>
    <row r="49" spans="1:20" x14ac:dyDescent="0.2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v>0.58854166666666663</v>
      </c>
      <c r="G49" s="1"/>
      <c r="H49" s="74">
        <v>18</v>
      </c>
      <c r="I49" s="86">
        <v>2491</v>
      </c>
      <c r="J49" s="86">
        <v>1185</v>
      </c>
      <c r="K49" s="86">
        <v>1306</v>
      </c>
      <c r="L49" s="87">
        <v>1.1499999999999999</v>
      </c>
      <c r="M49" s="88">
        <v>0.5242874347651546</v>
      </c>
      <c r="O49" s="73">
        <v>18</v>
      </c>
      <c r="P49" s="86">
        <v>2300</v>
      </c>
      <c r="Q49" s="86">
        <v>1185</v>
      </c>
      <c r="R49" s="86">
        <v>1115</v>
      </c>
      <c r="S49" s="87">
        <v>1</v>
      </c>
      <c r="T49" s="88">
        <v>0.48478260869565215</v>
      </c>
    </row>
    <row r="50" spans="1:20" x14ac:dyDescent="0.2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v>0.58854166666666663</v>
      </c>
      <c r="G50" s="1"/>
      <c r="H50" s="74">
        <v>19</v>
      </c>
      <c r="I50" s="89">
        <v>2491</v>
      </c>
      <c r="J50" s="89">
        <v>1185</v>
      </c>
      <c r="K50" s="89">
        <v>1306</v>
      </c>
      <c r="L50" s="90">
        <v>1.1499999999999999</v>
      </c>
      <c r="M50" s="91">
        <v>0.5242874347651546</v>
      </c>
      <c r="O50" s="73">
        <v>19</v>
      </c>
      <c r="P50" s="89">
        <v>2300</v>
      </c>
      <c r="Q50" s="89">
        <v>1185</v>
      </c>
      <c r="R50" s="89">
        <v>1115</v>
      </c>
      <c r="S50" s="90">
        <v>1</v>
      </c>
      <c r="T50" s="91">
        <v>0.48478260869565215</v>
      </c>
    </row>
    <row r="51" spans="1:20" x14ac:dyDescent="0.2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v>0.58854166666666663</v>
      </c>
      <c r="G51" s="1"/>
      <c r="H51" s="74">
        <v>20</v>
      </c>
      <c r="I51" s="89">
        <v>2491</v>
      </c>
      <c r="J51" s="89">
        <v>1185</v>
      </c>
      <c r="K51" s="89">
        <v>1306</v>
      </c>
      <c r="L51" s="90">
        <v>1.1499999999999999</v>
      </c>
      <c r="M51" s="91">
        <v>0.5242874347651546</v>
      </c>
      <c r="O51" s="73">
        <v>20</v>
      </c>
      <c r="P51" s="89">
        <v>2300</v>
      </c>
      <c r="Q51" s="89">
        <v>1185</v>
      </c>
      <c r="R51" s="89">
        <v>1115</v>
      </c>
      <c r="S51" s="90">
        <v>1</v>
      </c>
      <c r="T51" s="91">
        <v>0.48478260869565215</v>
      </c>
    </row>
    <row r="52" spans="1:20" x14ac:dyDescent="0.2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v>0.58854166666666663</v>
      </c>
      <c r="G52" s="1"/>
      <c r="H52" s="74">
        <v>21</v>
      </c>
      <c r="I52" s="89">
        <v>2491</v>
      </c>
      <c r="J52" s="89">
        <v>1185</v>
      </c>
      <c r="K52" s="89">
        <v>1306</v>
      </c>
      <c r="L52" s="90">
        <v>1.1499999999999999</v>
      </c>
      <c r="M52" s="91">
        <v>0.5242874347651546</v>
      </c>
      <c r="O52" s="73">
        <v>21</v>
      </c>
      <c r="P52" s="89">
        <v>2300</v>
      </c>
      <c r="Q52" s="89">
        <v>1185</v>
      </c>
      <c r="R52" s="89">
        <v>1115</v>
      </c>
      <c r="S52" s="90">
        <v>1</v>
      </c>
      <c r="T52" s="91">
        <v>0.48478260869565215</v>
      </c>
    </row>
    <row r="53" spans="1:20" x14ac:dyDescent="0.2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v>0.58854166666666663</v>
      </c>
      <c r="G53" s="1"/>
      <c r="H53" s="74">
        <v>22</v>
      </c>
      <c r="I53" s="89">
        <v>2491</v>
      </c>
      <c r="J53" s="89">
        <v>1185</v>
      </c>
      <c r="K53" s="89">
        <v>1306</v>
      </c>
      <c r="L53" s="90">
        <v>1.1499999999999999</v>
      </c>
      <c r="M53" s="91">
        <v>0.5242874347651546</v>
      </c>
      <c r="O53" s="73">
        <v>22</v>
      </c>
      <c r="P53" s="89">
        <v>2300</v>
      </c>
      <c r="Q53" s="89">
        <v>1185</v>
      </c>
      <c r="R53" s="89">
        <v>1115</v>
      </c>
      <c r="S53" s="90">
        <v>1</v>
      </c>
      <c r="T53" s="91">
        <v>0.48478260869565215</v>
      </c>
    </row>
    <row r="54" spans="1:20" ht="14.25" x14ac:dyDescent="0.2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v>0.5242874347651546</v>
      </c>
    </row>
    <row r="55" spans="1:20" ht="14.25" x14ac:dyDescent="0.2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v>0.5242874347651546</v>
      </c>
    </row>
    <row r="56" spans="1:20" ht="14.25" x14ac:dyDescent="0.2">
      <c r="B56" s="1"/>
      <c r="I56" s="1"/>
      <c r="P56" s="1"/>
    </row>
    <row r="57" spans="1:20" ht="14.25" x14ac:dyDescent="0.2">
      <c r="L57" t="s">
        <v>71</v>
      </c>
    </row>
    <row r="59" spans="1:20" ht="18" x14ac:dyDescent="0.25">
      <c r="A59" s="94">
        <v>45474</v>
      </c>
      <c r="B59" s="94"/>
      <c r="C59" s="94"/>
      <c r="D59" s="94"/>
      <c r="E59" s="94"/>
      <c r="F59" s="94"/>
      <c r="H59" s="94">
        <v>45505</v>
      </c>
      <c r="I59" s="94"/>
      <c r="J59" s="94"/>
      <c r="K59" s="94"/>
      <c r="L59" s="94"/>
      <c r="M59" s="94"/>
      <c r="O59" s="94">
        <v>45536</v>
      </c>
      <c r="P59" s="94"/>
      <c r="Q59" s="94"/>
      <c r="R59" s="94"/>
      <c r="S59" s="94"/>
      <c r="T59" s="94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72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72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v>0.50870646766169159</v>
      </c>
      <c r="H61" s="74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v>0.49402220324508966</v>
      </c>
      <c r="N61" s="72"/>
      <c r="O61" s="73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v>0.5242874347651546</v>
      </c>
    </row>
    <row r="62" spans="1:20" ht="14.25" x14ac:dyDescent="0.2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v>0.50870646766169159</v>
      </c>
      <c r="H62" s="74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v>0.49402220324508966</v>
      </c>
      <c r="N62" s="72"/>
      <c r="O62" s="73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v>0.5242874347651546</v>
      </c>
    </row>
    <row r="63" spans="1:20" ht="14.25" x14ac:dyDescent="0.2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v>0.5242874347651546</v>
      </c>
      <c r="H63" s="74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v>0.50063211125158025</v>
      </c>
      <c r="N63" s="72"/>
      <c r="O63" s="73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v>0.53143534994068797</v>
      </c>
    </row>
    <row r="64" spans="1:20" ht="14.25" x14ac:dyDescent="0.2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v>0.5242874347651546</v>
      </c>
      <c r="H64" s="74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v>0.50063211125158025</v>
      </c>
      <c r="N64" s="72"/>
      <c r="O64" s="73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v>0.53143534994068797</v>
      </c>
    </row>
    <row r="65" spans="1:20" ht="14.25" x14ac:dyDescent="0.2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v>0.5242874347651546</v>
      </c>
      <c r="H65" s="74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v>0.50063211125158025</v>
      </c>
      <c r="N65" s="72"/>
      <c r="O65" s="73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v>0.53143534994068797</v>
      </c>
    </row>
    <row r="66" spans="1:20" ht="14.25" x14ac:dyDescent="0.2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v>0.5242874347651546</v>
      </c>
      <c r="H66" s="74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v>0.50063211125158025</v>
      </c>
      <c r="N66" s="72"/>
      <c r="O66" s="73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v>0.53143534994068797</v>
      </c>
    </row>
    <row r="67" spans="1:20" ht="14.25" x14ac:dyDescent="0.2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v>0.51513911620294595</v>
      </c>
      <c r="H67" s="74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v>0.49402220324508966</v>
      </c>
      <c r="N67" s="72"/>
      <c r="O67" s="73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v>0.5242874347651546</v>
      </c>
    </row>
    <row r="68" spans="1:20" ht="14.25" x14ac:dyDescent="0.2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v>0.51513911620294595</v>
      </c>
      <c r="H68" s="74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v>0.49402220324508966</v>
      </c>
      <c r="N68" s="72"/>
      <c r="O68" s="73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v>0.5242874347651546</v>
      </c>
    </row>
    <row r="69" spans="1:20" ht="14.25" x14ac:dyDescent="0.2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v>0.51513911620294595</v>
      </c>
      <c r="H69" s="74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v>0.49402220324508966</v>
      </c>
      <c r="N69" s="72"/>
      <c r="O69" s="73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v>0.5242874347651546</v>
      </c>
    </row>
    <row r="70" spans="1:20" ht="14.25" x14ac:dyDescent="0.2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v>0.51513911620294595</v>
      </c>
      <c r="H70" s="74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v>0.49402220324508966</v>
      </c>
      <c r="N70" s="72"/>
      <c r="O70" s="73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v>0.5242874347651546</v>
      </c>
    </row>
    <row r="71" spans="1:20" ht="14.25" x14ac:dyDescent="0.2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v>0.48478260869565215</v>
      </c>
      <c r="H71" s="74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v>0.48478260869565215</v>
      </c>
      <c r="N71" s="72"/>
      <c r="O71" s="73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v>0.50063211125158025</v>
      </c>
    </row>
    <row r="72" spans="1:20" ht="14.25" x14ac:dyDescent="0.2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v>0.48478260869565215</v>
      </c>
      <c r="H72" s="74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v>0.48478260869565215</v>
      </c>
      <c r="N72" s="72"/>
      <c r="O72" s="73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v>0.50063211125158025</v>
      </c>
    </row>
    <row r="73" spans="1:20" ht="14.25" x14ac:dyDescent="0.2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v>0.48478260869565215</v>
      </c>
      <c r="H73" s="74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v>0.48478260869565215</v>
      </c>
      <c r="N73" s="72"/>
      <c r="O73" s="73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v>0.50063211125158025</v>
      </c>
    </row>
    <row r="74" spans="1:20" ht="14.25" x14ac:dyDescent="0.2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v>0.48478260869565215</v>
      </c>
      <c r="H74" s="74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v>0.48478260869565215</v>
      </c>
      <c r="N74" s="72"/>
      <c r="O74" s="73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v>0.50063211125158025</v>
      </c>
    </row>
    <row r="75" spans="1:20" x14ac:dyDescent="0.2">
      <c r="A75" s="73">
        <v>15</v>
      </c>
      <c r="B75" s="86">
        <v>2300</v>
      </c>
      <c r="C75" s="86">
        <v>1185</v>
      </c>
      <c r="D75" s="86">
        <v>1115</v>
      </c>
      <c r="E75" s="87">
        <v>1</v>
      </c>
      <c r="F75" s="88">
        <v>0.48478260869565215</v>
      </c>
      <c r="H75" s="76">
        <v>15</v>
      </c>
      <c r="I75" s="86">
        <v>2300</v>
      </c>
      <c r="J75" s="86">
        <v>1185</v>
      </c>
      <c r="K75" s="86">
        <v>1115</v>
      </c>
      <c r="L75" s="87">
        <v>1</v>
      </c>
      <c r="M75" s="88">
        <v>0.48478260869565215</v>
      </c>
      <c r="N75" s="72"/>
      <c r="O75" s="73">
        <v>15</v>
      </c>
      <c r="P75" s="86">
        <v>2300</v>
      </c>
      <c r="Q75" s="86">
        <v>1185</v>
      </c>
      <c r="R75" s="86">
        <v>1115</v>
      </c>
      <c r="S75" s="87">
        <v>1</v>
      </c>
      <c r="T75" s="88">
        <v>0.48478260869565215</v>
      </c>
    </row>
    <row r="76" spans="1:20" x14ac:dyDescent="0.2">
      <c r="A76" s="73">
        <v>16</v>
      </c>
      <c r="B76" s="86">
        <v>2300</v>
      </c>
      <c r="C76" s="86">
        <v>1185</v>
      </c>
      <c r="D76" s="86">
        <v>1115</v>
      </c>
      <c r="E76" s="87">
        <v>1</v>
      </c>
      <c r="F76" s="88">
        <v>0.48478260869565215</v>
      </c>
      <c r="H76" s="76">
        <v>16</v>
      </c>
      <c r="I76" s="86">
        <v>2300</v>
      </c>
      <c r="J76" s="86">
        <v>1185</v>
      </c>
      <c r="K76" s="86">
        <v>1115</v>
      </c>
      <c r="L76" s="87">
        <v>1</v>
      </c>
      <c r="M76" s="88">
        <v>0.48478260869565215</v>
      </c>
      <c r="N76" s="72"/>
      <c r="O76" s="73">
        <v>16</v>
      </c>
      <c r="P76" s="86">
        <v>2300</v>
      </c>
      <c r="Q76" s="86">
        <v>1185</v>
      </c>
      <c r="R76" s="86">
        <v>1115</v>
      </c>
      <c r="S76" s="87">
        <v>1</v>
      </c>
      <c r="T76" s="88">
        <v>0.48478260869565215</v>
      </c>
    </row>
    <row r="77" spans="1:20" x14ac:dyDescent="0.2">
      <c r="A77" s="73">
        <v>17</v>
      </c>
      <c r="B77" s="86">
        <v>2300</v>
      </c>
      <c r="C77" s="86">
        <v>1185</v>
      </c>
      <c r="D77" s="86">
        <v>1115</v>
      </c>
      <c r="E77" s="87">
        <v>1</v>
      </c>
      <c r="F77" s="88">
        <v>0.48478260869565215</v>
      </c>
      <c r="H77" s="76">
        <v>17</v>
      </c>
      <c r="I77" s="86">
        <v>2300</v>
      </c>
      <c r="J77" s="86">
        <v>1185</v>
      </c>
      <c r="K77" s="86">
        <v>1115</v>
      </c>
      <c r="L77" s="87">
        <v>1</v>
      </c>
      <c r="M77" s="88">
        <v>0.48478260869565215</v>
      </c>
      <c r="N77" s="72"/>
      <c r="O77" s="73">
        <v>17</v>
      </c>
      <c r="P77" s="86">
        <v>2300</v>
      </c>
      <c r="Q77" s="86">
        <v>1185</v>
      </c>
      <c r="R77" s="86">
        <v>1115</v>
      </c>
      <c r="S77" s="87">
        <v>1</v>
      </c>
      <c r="T77" s="88">
        <v>0.48478260869565215</v>
      </c>
    </row>
    <row r="78" spans="1:20" x14ac:dyDescent="0.2">
      <c r="A78" s="73">
        <v>18</v>
      </c>
      <c r="B78" s="86">
        <v>2300</v>
      </c>
      <c r="C78" s="86">
        <v>1185</v>
      </c>
      <c r="D78" s="86">
        <v>1115</v>
      </c>
      <c r="E78" s="87">
        <v>1</v>
      </c>
      <c r="F78" s="88">
        <v>0.48478260869565215</v>
      </c>
      <c r="H78" s="76">
        <v>18</v>
      </c>
      <c r="I78" s="86">
        <v>2300</v>
      </c>
      <c r="J78" s="86">
        <v>1185</v>
      </c>
      <c r="K78" s="86">
        <v>1115</v>
      </c>
      <c r="L78" s="87">
        <v>1</v>
      </c>
      <c r="M78" s="88">
        <v>0.48478260869565215</v>
      </c>
      <c r="N78" s="72"/>
      <c r="O78" s="73">
        <v>18</v>
      </c>
      <c r="P78" s="86">
        <v>2300</v>
      </c>
      <c r="Q78" s="86">
        <v>1185</v>
      </c>
      <c r="R78" s="86">
        <v>1115</v>
      </c>
      <c r="S78" s="87">
        <v>1</v>
      </c>
      <c r="T78" s="88">
        <v>0.48478260869565215</v>
      </c>
    </row>
    <row r="79" spans="1:20" x14ac:dyDescent="0.2">
      <c r="A79" s="73">
        <v>19</v>
      </c>
      <c r="B79" s="89">
        <v>2300</v>
      </c>
      <c r="C79" s="89">
        <v>1185</v>
      </c>
      <c r="D79" s="89">
        <v>1115</v>
      </c>
      <c r="E79" s="90">
        <v>1</v>
      </c>
      <c r="F79" s="91">
        <v>0.48478260869565215</v>
      </c>
      <c r="H79" s="74">
        <v>19</v>
      </c>
      <c r="I79" s="89">
        <v>2300</v>
      </c>
      <c r="J79" s="89">
        <v>1185</v>
      </c>
      <c r="K79" s="89">
        <v>1115</v>
      </c>
      <c r="L79" s="90">
        <v>1</v>
      </c>
      <c r="M79" s="91">
        <v>0.48478260869565215</v>
      </c>
      <c r="N79" s="72"/>
      <c r="O79" s="73">
        <v>19</v>
      </c>
      <c r="P79" s="89">
        <v>2300</v>
      </c>
      <c r="Q79" s="89">
        <v>1185</v>
      </c>
      <c r="R79" s="89">
        <v>1115</v>
      </c>
      <c r="S79" s="90">
        <v>1</v>
      </c>
      <c r="T79" s="91">
        <v>0.48478260869565215</v>
      </c>
    </row>
    <row r="80" spans="1:20" x14ac:dyDescent="0.2">
      <c r="A80" s="73">
        <v>20</v>
      </c>
      <c r="B80" s="89">
        <v>2300</v>
      </c>
      <c r="C80" s="89">
        <v>1185</v>
      </c>
      <c r="D80" s="89">
        <v>1115</v>
      </c>
      <c r="E80" s="90">
        <v>1</v>
      </c>
      <c r="F80" s="91">
        <v>0.48478260869565215</v>
      </c>
      <c r="H80" s="74">
        <v>20</v>
      </c>
      <c r="I80" s="89">
        <v>2300</v>
      </c>
      <c r="J80" s="89">
        <v>1185</v>
      </c>
      <c r="K80" s="89">
        <v>1115</v>
      </c>
      <c r="L80" s="90">
        <v>1</v>
      </c>
      <c r="M80" s="91">
        <v>0.48478260869565215</v>
      </c>
      <c r="N80" s="72"/>
      <c r="O80" s="73">
        <v>20</v>
      </c>
      <c r="P80" s="89">
        <v>2300</v>
      </c>
      <c r="Q80" s="89">
        <v>1185</v>
      </c>
      <c r="R80" s="89">
        <v>1115</v>
      </c>
      <c r="S80" s="90">
        <v>1</v>
      </c>
      <c r="T80" s="91">
        <v>0.48478260869565215</v>
      </c>
    </row>
    <row r="81" spans="1:20" x14ac:dyDescent="0.2">
      <c r="A81" s="73">
        <v>21</v>
      </c>
      <c r="B81" s="89">
        <v>2300</v>
      </c>
      <c r="C81" s="89">
        <v>1185</v>
      </c>
      <c r="D81" s="89">
        <v>1115</v>
      </c>
      <c r="E81" s="90">
        <v>1</v>
      </c>
      <c r="F81" s="91">
        <v>0.48478260869565215</v>
      </c>
      <c r="H81" s="74">
        <v>21</v>
      </c>
      <c r="I81" s="89">
        <v>2300</v>
      </c>
      <c r="J81" s="89">
        <v>1185</v>
      </c>
      <c r="K81" s="89">
        <v>1115</v>
      </c>
      <c r="L81" s="90">
        <v>1</v>
      </c>
      <c r="M81" s="91">
        <v>0.48478260869565215</v>
      </c>
      <c r="N81" s="72"/>
      <c r="O81" s="73">
        <v>21</v>
      </c>
      <c r="P81" s="89">
        <v>2300</v>
      </c>
      <c r="Q81" s="89">
        <v>1185</v>
      </c>
      <c r="R81" s="89">
        <v>1115</v>
      </c>
      <c r="S81" s="90">
        <v>1</v>
      </c>
      <c r="T81" s="91">
        <v>0.48478260869565215</v>
      </c>
    </row>
    <row r="82" spans="1:20" x14ac:dyDescent="0.2">
      <c r="A82" s="73">
        <v>22</v>
      </c>
      <c r="B82" s="89">
        <v>2300</v>
      </c>
      <c r="C82" s="89">
        <v>1185</v>
      </c>
      <c r="D82" s="89">
        <v>1115</v>
      </c>
      <c r="E82" s="90">
        <v>1</v>
      </c>
      <c r="F82" s="91">
        <v>0.48478260869565215</v>
      </c>
      <c r="H82" s="74">
        <v>22</v>
      </c>
      <c r="I82" s="89">
        <v>2300</v>
      </c>
      <c r="J82" s="89">
        <v>1185</v>
      </c>
      <c r="K82" s="89">
        <v>1115</v>
      </c>
      <c r="L82" s="90">
        <v>1</v>
      </c>
      <c r="M82" s="91">
        <v>0.48478260869565215</v>
      </c>
      <c r="N82" s="72"/>
      <c r="O82" s="73">
        <v>22</v>
      </c>
      <c r="P82" s="89">
        <v>2300</v>
      </c>
      <c r="Q82" s="89">
        <v>1185</v>
      </c>
      <c r="R82" s="89">
        <v>1115</v>
      </c>
      <c r="S82" s="90">
        <v>1</v>
      </c>
      <c r="T82" s="91">
        <v>0.48478260869565215</v>
      </c>
    </row>
    <row r="83" spans="1:20" ht="14.25" x14ac:dyDescent="0.2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v>0.50870646766169159</v>
      </c>
      <c r="H83" s="74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v>0.49402220324508966</v>
      </c>
      <c r="N83" s="72"/>
      <c r="O83" s="73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v>0.5242874347651546</v>
      </c>
    </row>
    <row r="84" spans="1:20" ht="14.25" x14ac:dyDescent="0.2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v>0.50870646766169159</v>
      </c>
      <c r="H84" s="74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v>0.49402220324508966</v>
      </c>
      <c r="N84" s="72"/>
      <c r="O84" s="73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v>0.5242874347651546</v>
      </c>
    </row>
    <row r="85" spans="1:20" ht="14.25" x14ac:dyDescent="0.2">
      <c r="B85" s="1"/>
      <c r="I85" s="1"/>
      <c r="P85" s="1"/>
    </row>
    <row r="87" spans="1:20" ht="18" x14ac:dyDescent="0.25">
      <c r="A87" s="94">
        <v>45566</v>
      </c>
      <c r="B87" s="94"/>
      <c r="C87" s="94"/>
      <c r="D87" s="94"/>
      <c r="E87" s="94"/>
      <c r="F87" s="94"/>
      <c r="H87" s="94">
        <v>45597</v>
      </c>
      <c r="I87" s="94"/>
      <c r="J87" s="94"/>
      <c r="K87" s="94"/>
      <c r="L87" s="94"/>
      <c r="M87" s="94"/>
      <c r="O87" s="94">
        <v>45627</v>
      </c>
      <c r="P87" s="94"/>
      <c r="Q87" s="94"/>
      <c r="R87" s="94"/>
      <c r="S87" s="94"/>
      <c r="T87" s="94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ht="14.25" x14ac:dyDescent="0.2">
      <c r="A89" s="73">
        <v>1</v>
      </c>
      <c r="B89" s="31">
        <v>2808</v>
      </c>
      <c r="C89" s="31">
        <v>1185</v>
      </c>
      <c r="D89" s="31">
        <v>1623</v>
      </c>
      <c r="E89" s="41">
        <v>1.44</v>
      </c>
      <c r="F89" s="51">
        <v>0.57799145299145294</v>
      </c>
      <c r="G89" s="72"/>
      <c r="H89" s="74">
        <v>1</v>
      </c>
      <c r="I89" s="2">
        <v>2998</v>
      </c>
      <c r="J89" s="2">
        <v>1199</v>
      </c>
      <c r="K89" s="2">
        <v>1799</v>
      </c>
      <c r="L89" s="18">
        <v>1.74</v>
      </c>
      <c r="M89" s="51">
        <v>0.60006671114076049</v>
      </c>
      <c r="N89" s="72"/>
      <c r="O89" s="73">
        <v>1</v>
      </c>
      <c r="P89" s="2">
        <v>2916</v>
      </c>
      <c r="Q89" s="2">
        <v>1185</v>
      </c>
      <c r="R89" s="2">
        <v>1731</v>
      </c>
      <c r="S89" s="18">
        <v>1.58</v>
      </c>
      <c r="T89" s="51">
        <v>0.59362139917695478</v>
      </c>
    </row>
    <row r="90" spans="1:20" ht="14.25" x14ac:dyDescent="0.2">
      <c r="A90" s="73">
        <v>2</v>
      </c>
      <c r="B90" s="31">
        <v>2808</v>
      </c>
      <c r="C90" s="31">
        <v>1185</v>
      </c>
      <c r="D90" s="31">
        <v>1623</v>
      </c>
      <c r="E90" s="41">
        <v>1.44</v>
      </c>
      <c r="F90" s="51">
        <v>0.57799145299145294</v>
      </c>
      <c r="G90" s="72"/>
      <c r="H90" s="74">
        <v>2</v>
      </c>
      <c r="I90" s="2">
        <v>2998</v>
      </c>
      <c r="J90" s="2">
        <v>1199</v>
      </c>
      <c r="K90" s="2">
        <v>1799</v>
      </c>
      <c r="L90" s="18">
        <v>1.74</v>
      </c>
      <c r="M90" s="51">
        <v>0.60006671114076049</v>
      </c>
      <c r="N90" s="72"/>
      <c r="O90" s="73">
        <v>2</v>
      </c>
      <c r="P90" s="2">
        <v>2916</v>
      </c>
      <c r="Q90" s="2">
        <v>1185</v>
      </c>
      <c r="R90" s="2">
        <v>1731</v>
      </c>
      <c r="S90" s="18">
        <v>1.58</v>
      </c>
      <c r="T90" s="51">
        <v>0.59362139917695478</v>
      </c>
    </row>
    <row r="91" spans="1:20" ht="14.25" x14ac:dyDescent="0.2">
      <c r="A91" s="73">
        <v>3</v>
      </c>
      <c r="B91" s="32">
        <v>2880</v>
      </c>
      <c r="C91" s="32">
        <v>1185</v>
      </c>
      <c r="D91" s="32">
        <v>1695</v>
      </c>
      <c r="E91" s="42">
        <v>1.51</v>
      </c>
      <c r="F91" s="52">
        <v>0.58854166666666663</v>
      </c>
      <c r="G91" s="72"/>
      <c r="H91" s="74">
        <v>3</v>
      </c>
      <c r="I91" s="3">
        <v>2998</v>
      </c>
      <c r="J91" s="3">
        <v>1199</v>
      </c>
      <c r="K91" s="3">
        <v>1799</v>
      </c>
      <c r="L91" s="19">
        <v>1.74</v>
      </c>
      <c r="M91" s="52">
        <v>0.60006671114076049</v>
      </c>
      <c r="N91" s="72"/>
      <c r="O91" s="73">
        <v>3</v>
      </c>
      <c r="P91" s="3">
        <v>2916</v>
      </c>
      <c r="Q91" s="3">
        <v>1185</v>
      </c>
      <c r="R91" s="3">
        <v>1731</v>
      </c>
      <c r="S91" s="19">
        <v>1.58</v>
      </c>
      <c r="T91" s="52">
        <v>0.59362139917695478</v>
      </c>
    </row>
    <row r="92" spans="1:20" ht="14.25" x14ac:dyDescent="0.2">
      <c r="A92" s="73">
        <v>4</v>
      </c>
      <c r="B92" s="32">
        <v>2880</v>
      </c>
      <c r="C92" s="32">
        <v>1185</v>
      </c>
      <c r="D92" s="32">
        <v>1695</v>
      </c>
      <c r="E92" s="42">
        <v>1.51</v>
      </c>
      <c r="F92" s="52">
        <v>0.58854166666666663</v>
      </c>
      <c r="G92" s="72"/>
      <c r="H92" s="74">
        <v>4</v>
      </c>
      <c r="I92" s="3">
        <v>2998</v>
      </c>
      <c r="J92" s="3">
        <v>1199</v>
      </c>
      <c r="K92" s="3">
        <v>1799</v>
      </c>
      <c r="L92" s="19">
        <v>1.74</v>
      </c>
      <c r="M92" s="52">
        <v>0.60006671114076049</v>
      </c>
      <c r="N92" s="72"/>
      <c r="O92" s="73">
        <v>4</v>
      </c>
      <c r="P92" s="3">
        <v>2916</v>
      </c>
      <c r="Q92" s="3">
        <v>1185</v>
      </c>
      <c r="R92" s="3">
        <v>1731</v>
      </c>
      <c r="S92" s="19">
        <v>1.58</v>
      </c>
      <c r="T92" s="52">
        <v>0.59362139917695478</v>
      </c>
    </row>
    <row r="93" spans="1:20" ht="14.25" x14ac:dyDescent="0.2">
      <c r="A93" s="73">
        <v>5</v>
      </c>
      <c r="B93" s="32">
        <v>2880</v>
      </c>
      <c r="C93" s="32">
        <v>1185</v>
      </c>
      <c r="D93" s="32">
        <v>1695</v>
      </c>
      <c r="E93" s="42">
        <v>1.51</v>
      </c>
      <c r="F93" s="52">
        <v>0.58854166666666663</v>
      </c>
      <c r="G93" s="72"/>
      <c r="H93" s="74">
        <v>5</v>
      </c>
      <c r="I93" s="3">
        <v>2998</v>
      </c>
      <c r="J93" s="3">
        <v>1199</v>
      </c>
      <c r="K93" s="3">
        <v>1799</v>
      </c>
      <c r="L93" s="19">
        <v>1.74</v>
      </c>
      <c r="M93" s="52">
        <v>0.60006671114076049</v>
      </c>
      <c r="N93" s="72"/>
      <c r="O93" s="73">
        <v>5</v>
      </c>
      <c r="P93" s="3">
        <v>2916</v>
      </c>
      <c r="Q93" s="3">
        <v>1185</v>
      </c>
      <c r="R93" s="3">
        <v>1731</v>
      </c>
      <c r="S93" s="19">
        <v>1.58</v>
      </c>
      <c r="T93" s="52">
        <v>0.59362139917695478</v>
      </c>
    </row>
    <row r="94" spans="1:20" ht="14.25" x14ac:dyDescent="0.2">
      <c r="A94" s="73">
        <v>6</v>
      </c>
      <c r="B94" s="32">
        <v>2880</v>
      </c>
      <c r="C94" s="32">
        <v>1185</v>
      </c>
      <c r="D94" s="32">
        <v>1695</v>
      </c>
      <c r="E94" s="42">
        <v>1.51</v>
      </c>
      <c r="F94" s="52">
        <v>0.58854166666666663</v>
      </c>
      <c r="G94" s="72"/>
      <c r="H94" s="74">
        <v>6</v>
      </c>
      <c r="I94" s="3">
        <v>2998</v>
      </c>
      <c r="J94" s="3">
        <v>1199</v>
      </c>
      <c r="K94" s="3">
        <v>1799</v>
      </c>
      <c r="L94" s="19">
        <v>1.74</v>
      </c>
      <c r="M94" s="52">
        <v>0.60006671114076049</v>
      </c>
      <c r="N94" s="72"/>
      <c r="O94" s="73">
        <v>6</v>
      </c>
      <c r="P94" s="3">
        <v>2916</v>
      </c>
      <c r="Q94" s="3">
        <v>1185</v>
      </c>
      <c r="R94" s="3">
        <v>1731</v>
      </c>
      <c r="S94" s="19">
        <v>1.58</v>
      </c>
      <c r="T94" s="52">
        <v>0.59362139917695478</v>
      </c>
    </row>
    <row r="95" spans="1:20" ht="14.25" x14ac:dyDescent="0.2">
      <c r="A95" s="73">
        <v>7</v>
      </c>
      <c r="B95" s="33">
        <v>2808</v>
      </c>
      <c r="C95" s="33">
        <v>1185</v>
      </c>
      <c r="D95" s="33">
        <v>1623</v>
      </c>
      <c r="E95" s="43">
        <v>1.44</v>
      </c>
      <c r="F95" s="53">
        <v>0.57799145299145294</v>
      </c>
      <c r="G95" s="72"/>
      <c r="H95" s="74">
        <v>7</v>
      </c>
      <c r="I95" s="4">
        <v>2960</v>
      </c>
      <c r="J95" s="4">
        <v>1185</v>
      </c>
      <c r="K95" s="4">
        <v>1775</v>
      </c>
      <c r="L95" s="20">
        <v>1.65</v>
      </c>
      <c r="M95" s="53">
        <v>0.59966216216216217</v>
      </c>
      <c r="N95" s="72"/>
      <c r="O95" s="73">
        <v>7</v>
      </c>
      <c r="P95" s="4">
        <v>2808</v>
      </c>
      <c r="Q95" s="4">
        <v>1185</v>
      </c>
      <c r="R95" s="4">
        <v>1623</v>
      </c>
      <c r="S95" s="20">
        <v>1.44</v>
      </c>
      <c r="T95" s="53">
        <v>0.57799145299145294</v>
      </c>
    </row>
    <row r="96" spans="1:20" ht="14.25" x14ac:dyDescent="0.2">
      <c r="A96" s="73">
        <v>8</v>
      </c>
      <c r="B96" s="33">
        <v>2808</v>
      </c>
      <c r="C96" s="33">
        <v>1185</v>
      </c>
      <c r="D96" s="33">
        <v>1623</v>
      </c>
      <c r="E96" s="43">
        <v>1.44</v>
      </c>
      <c r="F96" s="53">
        <v>0.57799145299145294</v>
      </c>
      <c r="G96" s="72"/>
      <c r="H96" s="74">
        <v>8</v>
      </c>
      <c r="I96" s="4">
        <v>2960</v>
      </c>
      <c r="J96" s="4">
        <v>1185</v>
      </c>
      <c r="K96" s="4">
        <v>1775</v>
      </c>
      <c r="L96" s="20">
        <v>1.65</v>
      </c>
      <c r="M96" s="53">
        <v>0.59966216216216217</v>
      </c>
      <c r="N96" s="72"/>
      <c r="O96" s="73">
        <v>8</v>
      </c>
      <c r="P96" s="4">
        <v>2808</v>
      </c>
      <c r="Q96" s="4">
        <v>1185</v>
      </c>
      <c r="R96" s="4">
        <v>1623</v>
      </c>
      <c r="S96" s="20">
        <v>1.44</v>
      </c>
      <c r="T96" s="53">
        <v>0.57799145299145294</v>
      </c>
    </row>
    <row r="97" spans="1:20" ht="14.25" x14ac:dyDescent="0.2">
      <c r="A97" s="73">
        <v>9</v>
      </c>
      <c r="B97" s="33">
        <v>2808</v>
      </c>
      <c r="C97" s="33">
        <v>1185</v>
      </c>
      <c r="D97" s="33">
        <v>1623</v>
      </c>
      <c r="E97" s="43">
        <v>1.44</v>
      </c>
      <c r="F97" s="53">
        <v>0.57799145299145294</v>
      </c>
      <c r="G97" s="72"/>
      <c r="H97" s="74">
        <v>9</v>
      </c>
      <c r="I97" s="4">
        <v>2960</v>
      </c>
      <c r="J97" s="4">
        <v>1185</v>
      </c>
      <c r="K97" s="4">
        <v>1775</v>
      </c>
      <c r="L97" s="20">
        <v>1.65</v>
      </c>
      <c r="M97" s="53">
        <v>0.59966216216216217</v>
      </c>
      <c r="N97" s="72"/>
      <c r="O97" s="73">
        <v>9</v>
      </c>
      <c r="P97" s="4">
        <v>2808</v>
      </c>
      <c r="Q97" s="4">
        <v>1185</v>
      </c>
      <c r="R97" s="4">
        <v>1623</v>
      </c>
      <c r="S97" s="20">
        <v>1.44</v>
      </c>
      <c r="T97" s="53">
        <v>0.57799145299145294</v>
      </c>
    </row>
    <row r="98" spans="1:20" ht="14.25" x14ac:dyDescent="0.2">
      <c r="A98" s="73">
        <v>10</v>
      </c>
      <c r="B98" s="33">
        <v>2808</v>
      </c>
      <c r="C98" s="33">
        <v>1185</v>
      </c>
      <c r="D98" s="33">
        <v>1623</v>
      </c>
      <c r="E98" s="43">
        <v>1.44</v>
      </c>
      <c r="F98" s="53">
        <v>0.57799145299145294</v>
      </c>
      <c r="G98" s="72"/>
      <c r="H98" s="74">
        <v>10</v>
      </c>
      <c r="I98" s="4">
        <v>2960</v>
      </c>
      <c r="J98" s="4">
        <v>1185</v>
      </c>
      <c r="K98" s="4">
        <v>1775</v>
      </c>
      <c r="L98" s="20">
        <v>1.65</v>
      </c>
      <c r="M98" s="53">
        <v>0.59966216216216217</v>
      </c>
      <c r="N98" s="72"/>
      <c r="O98" s="73">
        <v>10</v>
      </c>
      <c r="P98" s="4">
        <v>2808</v>
      </c>
      <c r="Q98" s="4">
        <v>1185</v>
      </c>
      <c r="R98" s="4">
        <v>1623</v>
      </c>
      <c r="S98" s="20">
        <v>1.44</v>
      </c>
      <c r="T98" s="53">
        <v>0.57799145299145294</v>
      </c>
    </row>
    <row r="99" spans="1:20" ht="14.25" x14ac:dyDescent="0.2">
      <c r="A99" s="73">
        <v>11</v>
      </c>
      <c r="B99" s="34">
        <v>2716</v>
      </c>
      <c r="C99" s="34">
        <v>1185</v>
      </c>
      <c r="D99" s="34">
        <v>1531</v>
      </c>
      <c r="E99" s="44">
        <v>1.39</v>
      </c>
      <c r="F99" s="54">
        <v>0.56369661266568483</v>
      </c>
      <c r="G99" s="72"/>
      <c r="H99" s="74">
        <v>11</v>
      </c>
      <c r="I99" s="5">
        <v>2916</v>
      </c>
      <c r="J99" s="5">
        <v>1185</v>
      </c>
      <c r="K99" s="5">
        <v>1731</v>
      </c>
      <c r="L99" s="21">
        <v>1.58</v>
      </c>
      <c r="M99" s="54">
        <v>0.59362139917695478</v>
      </c>
      <c r="N99" s="72"/>
      <c r="O99" s="73">
        <v>11</v>
      </c>
      <c r="P99" s="5">
        <v>2808</v>
      </c>
      <c r="Q99" s="5">
        <v>1185</v>
      </c>
      <c r="R99" s="5">
        <v>1623</v>
      </c>
      <c r="S99" s="21">
        <v>1.44</v>
      </c>
      <c r="T99" s="54">
        <v>0.57799145299145294</v>
      </c>
    </row>
    <row r="100" spans="1:20" ht="14.25" x14ac:dyDescent="0.2">
      <c r="A100" s="73">
        <v>12</v>
      </c>
      <c r="B100" s="34">
        <v>2716</v>
      </c>
      <c r="C100" s="34">
        <v>1185</v>
      </c>
      <c r="D100" s="34">
        <v>1531</v>
      </c>
      <c r="E100" s="44">
        <v>1.39</v>
      </c>
      <c r="F100" s="54">
        <v>0.56369661266568483</v>
      </c>
      <c r="G100" s="72"/>
      <c r="H100" s="74">
        <v>12</v>
      </c>
      <c r="I100" s="5">
        <v>2916</v>
      </c>
      <c r="J100" s="5">
        <v>1185</v>
      </c>
      <c r="K100" s="5">
        <v>1731</v>
      </c>
      <c r="L100" s="21">
        <v>1.58</v>
      </c>
      <c r="M100" s="54">
        <v>0.59362139917695478</v>
      </c>
      <c r="N100" s="72"/>
      <c r="O100" s="73">
        <v>12</v>
      </c>
      <c r="P100" s="5">
        <v>2808</v>
      </c>
      <c r="Q100" s="5">
        <v>1185</v>
      </c>
      <c r="R100" s="5">
        <v>1623</v>
      </c>
      <c r="S100" s="21">
        <v>1.44</v>
      </c>
      <c r="T100" s="54">
        <v>0.57799145299145294</v>
      </c>
    </row>
    <row r="101" spans="1:20" ht="14.25" x14ac:dyDescent="0.2">
      <c r="A101" s="73">
        <v>13</v>
      </c>
      <c r="B101" s="34">
        <v>2716</v>
      </c>
      <c r="C101" s="34">
        <v>1185</v>
      </c>
      <c r="D101" s="34">
        <v>1531</v>
      </c>
      <c r="E101" s="44">
        <v>1.39</v>
      </c>
      <c r="F101" s="54">
        <v>0.56369661266568483</v>
      </c>
      <c r="G101" s="72"/>
      <c r="H101" s="74">
        <v>13</v>
      </c>
      <c r="I101" s="5">
        <v>2916</v>
      </c>
      <c r="J101" s="5">
        <v>1185</v>
      </c>
      <c r="K101" s="5">
        <v>1731</v>
      </c>
      <c r="L101" s="21">
        <v>1.58</v>
      </c>
      <c r="M101" s="54">
        <v>0.59362139917695478</v>
      </c>
      <c r="N101" s="72"/>
      <c r="O101" s="73">
        <v>13</v>
      </c>
      <c r="P101" s="5">
        <v>2808</v>
      </c>
      <c r="Q101" s="5">
        <v>1185</v>
      </c>
      <c r="R101" s="5">
        <v>1623</v>
      </c>
      <c r="S101" s="21">
        <v>1.44</v>
      </c>
      <c r="T101" s="54">
        <v>0.57799145299145294</v>
      </c>
    </row>
    <row r="102" spans="1:20" ht="14.25" x14ac:dyDescent="0.2">
      <c r="A102" s="73">
        <v>14</v>
      </c>
      <c r="B102" s="34">
        <v>2716</v>
      </c>
      <c r="C102" s="34">
        <v>1185</v>
      </c>
      <c r="D102" s="34">
        <v>1531</v>
      </c>
      <c r="E102" s="44">
        <v>1.39</v>
      </c>
      <c r="F102" s="54">
        <v>0.56369661266568483</v>
      </c>
      <c r="G102" s="72"/>
      <c r="H102" s="74">
        <v>14</v>
      </c>
      <c r="I102" s="5">
        <v>2916</v>
      </c>
      <c r="J102" s="5">
        <v>1185</v>
      </c>
      <c r="K102" s="5">
        <v>1731</v>
      </c>
      <c r="L102" s="21">
        <v>1.58</v>
      </c>
      <c r="M102" s="54">
        <v>0.59362139917695478</v>
      </c>
      <c r="N102" s="72"/>
      <c r="O102" s="73">
        <v>14</v>
      </c>
      <c r="P102" s="5">
        <v>2808</v>
      </c>
      <c r="Q102" s="5">
        <v>1185</v>
      </c>
      <c r="R102" s="5">
        <v>1623</v>
      </c>
      <c r="S102" s="21">
        <v>1.44</v>
      </c>
      <c r="T102" s="54">
        <v>0.57799145299145294</v>
      </c>
    </row>
    <row r="103" spans="1:20" ht="14.25" x14ac:dyDescent="0.2">
      <c r="A103" s="73">
        <v>15</v>
      </c>
      <c r="B103" s="35">
        <v>2606</v>
      </c>
      <c r="C103" s="35">
        <v>1185</v>
      </c>
      <c r="D103" s="35">
        <v>1421</v>
      </c>
      <c r="E103" s="45">
        <v>1.28</v>
      </c>
      <c r="F103" s="55">
        <v>0.54528012279355331</v>
      </c>
      <c r="G103" s="72"/>
      <c r="H103" s="74">
        <v>15</v>
      </c>
      <c r="I103" s="6">
        <v>2880</v>
      </c>
      <c r="J103" s="6">
        <v>1185</v>
      </c>
      <c r="K103" s="6">
        <v>1695</v>
      </c>
      <c r="L103" s="22">
        <v>1.51</v>
      </c>
      <c r="M103" s="55">
        <v>0.58854166666666663</v>
      </c>
      <c r="N103" s="72"/>
      <c r="O103" s="73">
        <v>15</v>
      </c>
      <c r="P103" s="6">
        <v>2716</v>
      </c>
      <c r="Q103" s="6">
        <v>1185</v>
      </c>
      <c r="R103" s="6">
        <v>1531</v>
      </c>
      <c r="S103" s="22">
        <v>1.39</v>
      </c>
      <c r="T103" s="55">
        <v>0.56369661266568483</v>
      </c>
    </row>
    <row r="104" spans="1:20" ht="14.25" x14ac:dyDescent="0.2">
      <c r="A104" s="73">
        <v>16</v>
      </c>
      <c r="B104" s="35">
        <v>2606</v>
      </c>
      <c r="C104" s="35">
        <v>1185</v>
      </c>
      <c r="D104" s="35">
        <v>1421</v>
      </c>
      <c r="E104" s="45">
        <v>1.28</v>
      </c>
      <c r="F104" s="55">
        <v>0.54528012279355331</v>
      </c>
      <c r="G104" s="72"/>
      <c r="H104" s="74">
        <v>16</v>
      </c>
      <c r="I104" s="6">
        <v>2880</v>
      </c>
      <c r="J104" s="6">
        <v>1185</v>
      </c>
      <c r="K104" s="6">
        <v>1695</v>
      </c>
      <c r="L104" s="22">
        <v>1.51</v>
      </c>
      <c r="M104" s="55">
        <v>0.58854166666666663</v>
      </c>
      <c r="N104" s="72"/>
      <c r="O104" s="73">
        <v>16</v>
      </c>
      <c r="P104" s="6">
        <v>2716</v>
      </c>
      <c r="Q104" s="6">
        <v>1185</v>
      </c>
      <c r="R104" s="6">
        <v>1531</v>
      </c>
      <c r="S104" s="22">
        <v>1.39</v>
      </c>
      <c r="T104" s="55">
        <v>0.56369661266568483</v>
      </c>
    </row>
    <row r="105" spans="1:20" ht="14.25" x14ac:dyDescent="0.2">
      <c r="A105" s="73">
        <v>17</v>
      </c>
      <c r="B105" s="35">
        <v>2606</v>
      </c>
      <c r="C105" s="35">
        <v>1185</v>
      </c>
      <c r="D105" s="35">
        <v>1421</v>
      </c>
      <c r="E105" s="45">
        <v>1.28</v>
      </c>
      <c r="F105" s="55">
        <v>0.54528012279355331</v>
      </c>
      <c r="G105" s="72"/>
      <c r="H105" s="74">
        <v>17</v>
      </c>
      <c r="I105" s="6">
        <v>2880</v>
      </c>
      <c r="J105" s="6">
        <v>1185</v>
      </c>
      <c r="K105" s="6">
        <v>1695</v>
      </c>
      <c r="L105" s="22">
        <v>1.51</v>
      </c>
      <c r="M105" s="55">
        <v>0.58854166666666663</v>
      </c>
      <c r="N105" s="72"/>
      <c r="O105" s="73">
        <v>17</v>
      </c>
      <c r="P105" s="6">
        <v>2716</v>
      </c>
      <c r="Q105" s="6">
        <v>1185</v>
      </c>
      <c r="R105" s="6">
        <v>1531</v>
      </c>
      <c r="S105" s="22">
        <v>1.39</v>
      </c>
      <c r="T105" s="55">
        <v>0.56369661266568483</v>
      </c>
    </row>
    <row r="106" spans="1:20" ht="14.25" x14ac:dyDescent="0.2">
      <c r="A106" s="73">
        <v>18</v>
      </c>
      <c r="B106" s="35">
        <v>2606</v>
      </c>
      <c r="C106" s="35">
        <v>1185</v>
      </c>
      <c r="D106" s="35">
        <v>1421</v>
      </c>
      <c r="E106" s="45">
        <v>1.28</v>
      </c>
      <c r="F106" s="55">
        <v>0.54528012279355331</v>
      </c>
      <c r="G106" s="72"/>
      <c r="H106" s="74">
        <v>18</v>
      </c>
      <c r="I106" s="6">
        <v>2880</v>
      </c>
      <c r="J106" s="6">
        <v>1185</v>
      </c>
      <c r="K106" s="6">
        <v>1695</v>
      </c>
      <c r="L106" s="22">
        <v>1.51</v>
      </c>
      <c r="M106" s="55">
        <v>0.58854166666666663</v>
      </c>
      <c r="N106" s="72"/>
      <c r="O106" s="73">
        <v>18</v>
      </c>
      <c r="P106" s="6">
        <v>2716</v>
      </c>
      <c r="Q106" s="6">
        <v>1185</v>
      </c>
      <c r="R106" s="6">
        <v>1531</v>
      </c>
      <c r="S106" s="22">
        <v>1.39</v>
      </c>
      <c r="T106" s="55">
        <v>0.56369661266568483</v>
      </c>
    </row>
    <row r="107" spans="1:20" ht="14.25" x14ac:dyDescent="0.2">
      <c r="A107" s="73">
        <v>19</v>
      </c>
      <c r="B107" s="36">
        <v>2606</v>
      </c>
      <c r="C107" s="36">
        <v>1185</v>
      </c>
      <c r="D107" s="36">
        <v>1421</v>
      </c>
      <c r="E107" s="46">
        <v>1.28</v>
      </c>
      <c r="F107" s="56">
        <v>0.54528012279355331</v>
      </c>
      <c r="G107" s="72"/>
      <c r="H107" s="74">
        <v>19</v>
      </c>
      <c r="I107" s="7">
        <v>2880</v>
      </c>
      <c r="J107" s="7">
        <v>1185</v>
      </c>
      <c r="K107" s="7">
        <v>1695</v>
      </c>
      <c r="L107" s="23">
        <v>1.51</v>
      </c>
      <c r="M107" s="56">
        <v>0.58854166666666663</v>
      </c>
      <c r="N107" s="72"/>
      <c r="O107" s="73">
        <v>19</v>
      </c>
      <c r="P107" s="7">
        <v>2716</v>
      </c>
      <c r="Q107" s="7">
        <v>1185</v>
      </c>
      <c r="R107" s="7">
        <v>1531</v>
      </c>
      <c r="S107" s="23">
        <v>1.39</v>
      </c>
      <c r="T107" s="56">
        <v>0.56369661266568483</v>
      </c>
    </row>
    <row r="108" spans="1:20" ht="14.25" x14ac:dyDescent="0.2">
      <c r="A108" s="73">
        <v>20</v>
      </c>
      <c r="B108" s="36">
        <v>2606</v>
      </c>
      <c r="C108" s="36">
        <v>1185</v>
      </c>
      <c r="D108" s="36">
        <v>1421</v>
      </c>
      <c r="E108" s="46">
        <v>1.28</v>
      </c>
      <c r="F108" s="56">
        <v>0.54528012279355331</v>
      </c>
      <c r="G108" s="72"/>
      <c r="H108" s="74">
        <v>20</v>
      </c>
      <c r="I108" s="7">
        <v>2880</v>
      </c>
      <c r="J108" s="7">
        <v>1185</v>
      </c>
      <c r="K108" s="7">
        <v>1695</v>
      </c>
      <c r="L108" s="23">
        <v>1.51</v>
      </c>
      <c r="M108" s="56">
        <v>0.58854166666666663</v>
      </c>
      <c r="N108" s="72"/>
      <c r="O108" s="73">
        <v>20</v>
      </c>
      <c r="P108" s="7">
        <v>2716</v>
      </c>
      <c r="Q108" s="7">
        <v>1185</v>
      </c>
      <c r="R108" s="7">
        <v>1531</v>
      </c>
      <c r="S108" s="23">
        <v>1.39</v>
      </c>
      <c r="T108" s="56">
        <v>0.56369661266568483</v>
      </c>
    </row>
    <row r="109" spans="1:20" ht="14.25" x14ac:dyDescent="0.2">
      <c r="A109" s="73">
        <v>21</v>
      </c>
      <c r="B109" s="36">
        <v>2606</v>
      </c>
      <c r="C109" s="36">
        <v>1185</v>
      </c>
      <c r="D109" s="36">
        <v>1421</v>
      </c>
      <c r="E109" s="46">
        <v>1.28</v>
      </c>
      <c r="F109" s="56">
        <v>0.54528012279355331</v>
      </c>
      <c r="G109" s="72"/>
      <c r="H109" s="74">
        <v>21</v>
      </c>
      <c r="I109" s="7">
        <v>2880</v>
      </c>
      <c r="J109" s="7">
        <v>1185</v>
      </c>
      <c r="K109" s="7">
        <v>1695</v>
      </c>
      <c r="L109" s="23">
        <v>1.51</v>
      </c>
      <c r="M109" s="56">
        <v>0.58854166666666663</v>
      </c>
      <c r="N109" s="72"/>
      <c r="O109" s="73">
        <v>21</v>
      </c>
      <c r="P109" s="7">
        <v>2716</v>
      </c>
      <c r="Q109" s="7">
        <v>1185</v>
      </c>
      <c r="R109" s="7">
        <v>1531</v>
      </c>
      <c r="S109" s="23">
        <v>1.39</v>
      </c>
      <c r="T109" s="56">
        <v>0.56369661266568483</v>
      </c>
    </row>
    <row r="110" spans="1:20" ht="14.25" x14ac:dyDescent="0.2">
      <c r="A110" s="73">
        <v>22</v>
      </c>
      <c r="B110" s="36">
        <v>2606</v>
      </c>
      <c r="C110" s="36">
        <v>1185</v>
      </c>
      <c r="D110" s="36">
        <v>1421</v>
      </c>
      <c r="E110" s="46">
        <v>1.28</v>
      </c>
      <c r="F110" s="56">
        <v>0.54528012279355331</v>
      </c>
      <c r="G110" s="72"/>
      <c r="H110" s="74">
        <v>22</v>
      </c>
      <c r="I110" s="7">
        <v>2880</v>
      </c>
      <c r="J110" s="7">
        <v>1185</v>
      </c>
      <c r="K110" s="7">
        <v>1695</v>
      </c>
      <c r="L110" s="23">
        <v>1.51</v>
      </c>
      <c r="M110" s="56">
        <v>0.58854166666666663</v>
      </c>
      <c r="N110" s="72"/>
      <c r="O110" s="73">
        <v>22</v>
      </c>
      <c r="P110" s="7">
        <v>2716</v>
      </c>
      <c r="Q110" s="7">
        <v>1185</v>
      </c>
      <c r="R110" s="7">
        <v>1531</v>
      </c>
      <c r="S110" s="23">
        <v>1.39</v>
      </c>
      <c r="T110" s="56">
        <v>0.56369661266568483</v>
      </c>
    </row>
    <row r="111" spans="1:20" ht="14.25" x14ac:dyDescent="0.2">
      <c r="A111" s="73">
        <v>23</v>
      </c>
      <c r="B111" s="31">
        <v>2808</v>
      </c>
      <c r="C111" s="31">
        <v>1185</v>
      </c>
      <c r="D111" s="31">
        <v>1623</v>
      </c>
      <c r="E111" s="41">
        <v>1.44</v>
      </c>
      <c r="F111" s="51">
        <v>0.57799145299145294</v>
      </c>
      <c r="G111" s="72"/>
      <c r="H111" s="74">
        <v>23</v>
      </c>
      <c r="I111" s="2">
        <v>2998</v>
      </c>
      <c r="J111" s="2">
        <v>1199</v>
      </c>
      <c r="K111" s="2">
        <v>1799</v>
      </c>
      <c r="L111" s="18">
        <v>1.74</v>
      </c>
      <c r="M111" s="51">
        <v>0.60006671114076049</v>
      </c>
      <c r="N111" s="72"/>
      <c r="O111" s="73">
        <v>23</v>
      </c>
      <c r="P111" s="2">
        <v>2916</v>
      </c>
      <c r="Q111" s="2">
        <v>1185</v>
      </c>
      <c r="R111" s="2">
        <v>1731</v>
      </c>
      <c r="S111" s="18">
        <v>1.58</v>
      </c>
      <c r="T111" s="51">
        <v>0.59362139917695478</v>
      </c>
    </row>
    <row r="112" spans="1:20" ht="14.25" x14ac:dyDescent="0.2">
      <c r="A112" s="73">
        <v>24</v>
      </c>
      <c r="B112" s="31">
        <v>2808</v>
      </c>
      <c r="C112" s="31">
        <v>1185</v>
      </c>
      <c r="D112" s="31">
        <v>1623</v>
      </c>
      <c r="E112" s="41">
        <v>1.44</v>
      </c>
      <c r="F112" s="51">
        <v>0.57799145299145294</v>
      </c>
      <c r="G112" s="72"/>
      <c r="H112" s="74">
        <v>24</v>
      </c>
      <c r="I112" s="2">
        <v>2998</v>
      </c>
      <c r="J112" s="2">
        <v>1199</v>
      </c>
      <c r="K112" s="2">
        <v>1799</v>
      </c>
      <c r="L112" s="18">
        <v>1.74</v>
      </c>
      <c r="M112" s="51">
        <v>0.60006671114076049</v>
      </c>
      <c r="N112" s="72"/>
      <c r="O112" s="73">
        <v>24</v>
      </c>
      <c r="P112" s="2">
        <v>2916</v>
      </c>
      <c r="Q112" s="2">
        <v>1185</v>
      </c>
      <c r="R112" s="2">
        <v>1731</v>
      </c>
      <c r="S112" s="18">
        <v>1.58</v>
      </c>
      <c r="T112" s="51">
        <v>0.59362139917695478</v>
      </c>
    </row>
    <row r="113" spans="1:16" ht="14.25" x14ac:dyDescent="0.2">
      <c r="B113" s="1"/>
      <c r="I113" s="1"/>
      <c r="P113" s="1"/>
    </row>
    <row r="115" spans="1:16" ht="18" x14ac:dyDescent="0.25">
      <c r="A115" s="29"/>
    </row>
    <row r="116" spans="1:16" ht="14.25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/>
  </sheetViews>
  <sheetFormatPr defaultRowHeight="14.25" x14ac:dyDescent="0.2"/>
  <sheetData>
    <row r="1" spans="1:14" ht="26.25" thickBot="1" x14ac:dyDescent="0.25">
      <c r="A1" s="77"/>
      <c r="B1" s="77" t="s">
        <v>0</v>
      </c>
      <c r="C1" s="77" t="s">
        <v>1</v>
      </c>
      <c r="D1" s="77" t="s">
        <v>2</v>
      </c>
      <c r="E1" s="77" t="s">
        <v>3</v>
      </c>
      <c r="F1" s="77" t="s">
        <v>4</v>
      </c>
      <c r="G1" s="77" t="s">
        <v>5</v>
      </c>
      <c r="H1" s="77" t="s">
        <v>6</v>
      </c>
      <c r="I1" s="77" t="s">
        <v>7</v>
      </c>
      <c r="J1" s="77" t="s">
        <v>8</v>
      </c>
      <c r="K1" s="77" t="s">
        <v>9</v>
      </c>
      <c r="L1" s="77" t="s">
        <v>10</v>
      </c>
      <c r="M1" s="77" t="s">
        <v>11</v>
      </c>
    </row>
    <row r="2" spans="1:14" ht="15" thickBot="1" x14ac:dyDescent="0.25">
      <c r="A2" s="78" t="s">
        <v>12</v>
      </c>
      <c r="B2" s="79" t="s">
        <v>13</v>
      </c>
      <c r="C2" s="79" t="s">
        <v>14</v>
      </c>
      <c r="D2" s="79" t="s">
        <v>15</v>
      </c>
      <c r="E2" s="79" t="s">
        <v>16</v>
      </c>
      <c r="F2" s="79" t="s">
        <v>17</v>
      </c>
      <c r="G2" s="79" t="s">
        <v>18</v>
      </c>
      <c r="H2" s="79" t="s">
        <v>19</v>
      </c>
      <c r="I2" s="79" t="s">
        <v>20</v>
      </c>
      <c r="J2" s="79" t="s">
        <v>21</v>
      </c>
      <c r="K2" s="79" t="s">
        <v>22</v>
      </c>
      <c r="L2" s="79" t="s">
        <v>23</v>
      </c>
      <c r="M2" s="79" t="s">
        <v>24</v>
      </c>
    </row>
    <row r="3" spans="1:14" ht="24.75" thickBot="1" x14ac:dyDescent="0.25">
      <c r="A3" s="78" t="s">
        <v>25</v>
      </c>
      <c r="B3" s="100">
        <v>130</v>
      </c>
      <c r="C3" s="100">
        <v>140</v>
      </c>
      <c r="D3" s="100">
        <v>150</v>
      </c>
      <c r="E3" s="100">
        <v>160</v>
      </c>
      <c r="F3" s="100">
        <v>170</v>
      </c>
      <c r="G3" s="100">
        <v>180</v>
      </c>
      <c r="H3" s="100">
        <v>190</v>
      </c>
      <c r="I3" s="100">
        <v>200</v>
      </c>
      <c r="J3" s="100">
        <v>210</v>
      </c>
      <c r="K3" s="100">
        <v>220</v>
      </c>
      <c r="L3" s="100">
        <v>230</v>
      </c>
      <c r="M3" s="100">
        <v>240</v>
      </c>
    </row>
    <row r="4" spans="1:14" ht="24" x14ac:dyDescent="0.2">
      <c r="A4" s="80" t="s">
        <v>26</v>
      </c>
      <c r="B4" s="96">
        <v>5960</v>
      </c>
      <c r="C4" s="96">
        <v>5563</v>
      </c>
      <c r="D4" s="96">
        <v>5200</v>
      </c>
      <c r="E4" s="96">
        <v>4892</v>
      </c>
      <c r="F4" s="96">
        <v>4622</v>
      </c>
      <c r="G4" s="96">
        <v>4329</v>
      </c>
      <c r="H4" s="96">
        <v>4114</v>
      </c>
      <c r="I4" s="96">
        <v>3920</v>
      </c>
      <c r="J4" s="96">
        <v>3744</v>
      </c>
      <c r="K4" s="96">
        <v>3522</v>
      </c>
      <c r="L4" s="96">
        <v>3314</v>
      </c>
      <c r="M4" s="96">
        <v>3139</v>
      </c>
    </row>
    <row r="5" spans="1:14" ht="15" thickBot="1" x14ac:dyDescent="0.25">
      <c r="A5" s="81" t="s">
        <v>27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4" ht="24.75" thickBot="1" x14ac:dyDescent="0.25">
      <c r="A6" s="82" t="s">
        <v>28</v>
      </c>
      <c r="B6" s="98">
        <v>3293</v>
      </c>
      <c r="C6" s="98">
        <v>3234</v>
      </c>
      <c r="D6" s="98">
        <v>3178</v>
      </c>
      <c r="E6" s="98">
        <v>3128</v>
      </c>
      <c r="F6" s="98">
        <v>3086</v>
      </c>
      <c r="G6" s="98">
        <v>2998</v>
      </c>
      <c r="H6" s="98">
        <v>2960</v>
      </c>
      <c r="I6" s="98">
        <v>2916</v>
      </c>
      <c r="J6" s="98">
        <v>2880</v>
      </c>
      <c r="K6" s="98">
        <v>2808</v>
      </c>
      <c r="L6" s="98">
        <v>2716</v>
      </c>
      <c r="M6" s="98">
        <v>2654</v>
      </c>
    </row>
    <row r="7" spans="1:14" ht="24.75" thickBot="1" x14ac:dyDescent="0.25">
      <c r="A7" s="82" t="s">
        <v>29</v>
      </c>
      <c r="B7" s="99">
        <v>3320</v>
      </c>
      <c r="C7" s="99">
        <v>3273</v>
      </c>
      <c r="D7" s="99">
        <v>3227</v>
      </c>
      <c r="E7" s="99">
        <v>3183</v>
      </c>
      <c r="F7" s="99">
        <v>3145</v>
      </c>
      <c r="G7" s="99">
        <v>3068</v>
      </c>
      <c r="H7" s="99">
        <v>3031</v>
      </c>
      <c r="I7" s="99">
        <v>2982</v>
      </c>
      <c r="J7" s="99">
        <v>2941</v>
      </c>
      <c r="K7" s="99">
        <v>2863</v>
      </c>
      <c r="L7" s="99">
        <v>2767</v>
      </c>
      <c r="M7" s="99">
        <v>2699</v>
      </c>
    </row>
    <row r="8" spans="1:14" ht="15" thickBot="1" x14ac:dyDescent="0.25"/>
    <row r="9" spans="1:14" ht="26.25" thickBot="1" x14ac:dyDescent="0.25">
      <c r="A9" s="83"/>
      <c r="B9" s="77" t="s">
        <v>30</v>
      </c>
      <c r="C9" s="77" t="s">
        <v>31</v>
      </c>
      <c r="D9" s="77" t="s">
        <v>32</v>
      </c>
      <c r="E9" s="77" t="s">
        <v>33</v>
      </c>
      <c r="F9" s="77" t="s">
        <v>34</v>
      </c>
      <c r="G9" s="77" t="s">
        <v>35</v>
      </c>
      <c r="H9" s="77" t="s">
        <v>36</v>
      </c>
      <c r="I9" s="77" t="s">
        <v>37</v>
      </c>
      <c r="J9" s="77" t="s">
        <v>38</v>
      </c>
      <c r="K9" s="77" t="s">
        <v>39</v>
      </c>
      <c r="L9" s="77" t="s">
        <v>40</v>
      </c>
      <c r="M9" s="77" t="s">
        <v>41</v>
      </c>
      <c r="N9" s="77" t="s">
        <v>42</v>
      </c>
    </row>
    <row r="10" spans="1:14" ht="15" thickBot="1" x14ac:dyDescent="0.25">
      <c r="A10" s="78" t="s">
        <v>12</v>
      </c>
      <c r="B10" s="79" t="s">
        <v>43</v>
      </c>
      <c r="C10" s="79" t="s">
        <v>44</v>
      </c>
      <c r="D10" s="79" t="s">
        <v>45</v>
      </c>
      <c r="E10" s="79" t="s">
        <v>46</v>
      </c>
      <c r="F10" s="79" t="s">
        <v>47</v>
      </c>
      <c r="G10" s="79" t="s">
        <v>48</v>
      </c>
      <c r="H10" s="79" t="s">
        <v>49</v>
      </c>
      <c r="I10" s="79" t="s">
        <v>50</v>
      </c>
      <c r="J10" s="84">
        <v>4.2361111111111106E-2</v>
      </c>
      <c r="K10" s="84">
        <v>4.2361111111111106E-2</v>
      </c>
      <c r="L10" s="84">
        <v>4.2361111111111106E-2</v>
      </c>
      <c r="M10" s="84">
        <v>4.2361111111111106E-2</v>
      </c>
      <c r="N10" s="84">
        <v>4.2361111111111106E-2</v>
      </c>
    </row>
    <row r="11" spans="1:14" ht="24.75" thickBot="1" x14ac:dyDescent="0.25">
      <c r="A11" s="78" t="s">
        <v>25</v>
      </c>
      <c r="B11" s="100">
        <v>250</v>
      </c>
      <c r="C11" s="100">
        <v>260</v>
      </c>
      <c r="D11" s="100">
        <v>270</v>
      </c>
      <c r="E11" s="100">
        <v>280</v>
      </c>
      <c r="F11" s="100">
        <v>290</v>
      </c>
      <c r="G11" s="100">
        <v>300</v>
      </c>
      <c r="H11" s="100">
        <v>310</v>
      </c>
      <c r="I11" s="100">
        <v>320</v>
      </c>
      <c r="J11" s="100">
        <v>330</v>
      </c>
      <c r="K11" s="100">
        <v>340</v>
      </c>
      <c r="L11" s="100">
        <v>350</v>
      </c>
      <c r="M11" s="100">
        <v>360</v>
      </c>
      <c r="N11" s="100">
        <v>370</v>
      </c>
    </row>
    <row r="12" spans="1:14" ht="36.75" thickBot="1" x14ac:dyDescent="0.25">
      <c r="A12" s="78" t="s">
        <v>51</v>
      </c>
      <c r="B12" s="100">
        <v>3004</v>
      </c>
      <c r="C12" s="100">
        <v>2890</v>
      </c>
      <c r="D12" s="100">
        <v>2784</v>
      </c>
      <c r="E12" s="100">
        <v>2686</v>
      </c>
      <c r="F12" s="100">
        <v>2595</v>
      </c>
      <c r="G12" s="100">
        <v>2510</v>
      </c>
      <c r="H12" s="100">
        <v>2421</v>
      </c>
      <c r="I12" s="100">
        <v>2353</v>
      </c>
      <c r="J12" s="101">
        <v>2290</v>
      </c>
      <c r="K12" s="101">
        <v>2230</v>
      </c>
      <c r="L12" s="101">
        <v>2173</v>
      </c>
      <c r="M12" s="101">
        <v>2119</v>
      </c>
      <c r="N12" s="101">
        <v>2068</v>
      </c>
    </row>
    <row r="13" spans="1:14" ht="24.75" thickBot="1" x14ac:dyDescent="0.25">
      <c r="A13" s="82" t="s">
        <v>28</v>
      </c>
      <c r="B13" s="98">
        <v>2606</v>
      </c>
      <c r="C13" s="98">
        <v>2560</v>
      </c>
      <c r="D13" s="98">
        <v>2529</v>
      </c>
      <c r="E13" s="98">
        <v>2491</v>
      </c>
      <c r="F13" s="98">
        <v>2444</v>
      </c>
      <c r="G13" s="98">
        <v>2412</v>
      </c>
      <c r="H13" s="98">
        <v>2373</v>
      </c>
      <c r="I13" s="98">
        <v>2342</v>
      </c>
      <c r="J13" s="102">
        <v>2290</v>
      </c>
      <c r="K13" s="102">
        <v>2230</v>
      </c>
      <c r="L13" s="102">
        <v>2173</v>
      </c>
      <c r="M13" s="102">
        <v>2119</v>
      </c>
      <c r="N13" s="102">
        <v>2068</v>
      </c>
    </row>
    <row r="14" spans="1:14" ht="24.75" thickBot="1" x14ac:dyDescent="0.25">
      <c r="A14" s="82" t="s">
        <v>29</v>
      </c>
      <c r="B14" s="99">
        <v>2645</v>
      </c>
      <c r="C14" s="99">
        <v>2595</v>
      </c>
      <c r="D14" s="99">
        <v>2558</v>
      </c>
      <c r="E14" s="99">
        <v>2514</v>
      </c>
      <c r="F14" s="99">
        <v>2463</v>
      </c>
      <c r="G14" s="99">
        <v>2425</v>
      </c>
      <c r="H14" s="99">
        <v>2380</v>
      </c>
      <c r="I14" s="99">
        <v>2343</v>
      </c>
      <c r="J14" s="103">
        <v>2290</v>
      </c>
      <c r="K14" s="103">
        <v>2230</v>
      </c>
      <c r="L14" s="103">
        <v>2173</v>
      </c>
      <c r="M14" s="103">
        <v>2119</v>
      </c>
      <c r="N14" s="103">
        <v>2068</v>
      </c>
    </row>
  </sheetData>
  <mergeCells count="12">
    <mergeCell ref="L4:L5"/>
    <mergeCell ref="M4:M5"/>
    <mergeCell ref="G4:G5"/>
    <mergeCell ref="H4:H5"/>
    <mergeCell ref="I4:I5"/>
    <mergeCell ref="J4:J5"/>
    <mergeCell ref="K4:K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2"/>
  <sheetViews>
    <sheetView workbookViewId="0">
      <selection activeCell="A28" sqref="A28:M32"/>
    </sheetView>
  </sheetViews>
  <sheetFormatPr defaultRowHeight="14.25" x14ac:dyDescent="0.2"/>
  <cols>
    <col min="13" max="13" width="11.75" customWidth="1"/>
  </cols>
  <sheetData>
    <row r="1" spans="1:13" ht="15.75" x14ac:dyDescent="0.25">
      <c r="A1" s="92" t="s">
        <v>96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ht="18" x14ac:dyDescent="0.2">
      <c r="A2" s="65" t="s">
        <v>52</v>
      </c>
      <c r="B2" s="108">
        <v>45658</v>
      </c>
      <c r="C2" s="108">
        <v>45689</v>
      </c>
      <c r="D2" s="108">
        <v>45717</v>
      </c>
      <c r="E2" s="108">
        <v>45748</v>
      </c>
      <c r="F2" s="108">
        <v>45778</v>
      </c>
      <c r="G2" s="108">
        <v>45809</v>
      </c>
      <c r="H2" s="108">
        <v>45839</v>
      </c>
      <c r="I2" s="108">
        <v>45870</v>
      </c>
      <c r="J2" s="108">
        <v>45901</v>
      </c>
      <c r="K2" s="108">
        <v>45931</v>
      </c>
      <c r="L2" s="108">
        <v>45962</v>
      </c>
      <c r="M2" s="108">
        <v>45992</v>
      </c>
    </row>
    <row r="3" spans="1:13" ht="18" x14ac:dyDescent="0.2">
      <c r="A3" s="66">
        <v>1</v>
      </c>
      <c r="B3" s="105">
        <v>3031</v>
      </c>
      <c r="C3" s="105">
        <v>3145</v>
      </c>
      <c r="D3" s="105">
        <v>3145</v>
      </c>
      <c r="E3" s="105">
        <v>3068</v>
      </c>
      <c r="F3" s="105">
        <v>2699</v>
      </c>
      <c r="G3" s="105">
        <v>2463</v>
      </c>
      <c r="H3" s="105">
        <v>2380</v>
      </c>
      <c r="I3" s="105"/>
      <c r="J3" s="105"/>
      <c r="K3" s="105"/>
      <c r="L3" s="105"/>
      <c r="M3" s="105"/>
    </row>
    <row r="4" spans="1:13" ht="18" x14ac:dyDescent="0.2">
      <c r="A4" s="66">
        <v>2</v>
      </c>
      <c r="B4" s="105">
        <v>3031</v>
      </c>
      <c r="C4" s="105">
        <v>3145</v>
      </c>
      <c r="D4" s="105">
        <v>3145</v>
      </c>
      <c r="E4" s="105">
        <v>3068</v>
      </c>
      <c r="F4" s="105">
        <v>2699</v>
      </c>
      <c r="G4" s="105">
        <v>2463</v>
      </c>
      <c r="H4" s="105">
        <v>2380</v>
      </c>
      <c r="I4" s="105"/>
      <c r="J4" s="105"/>
      <c r="K4" s="105"/>
      <c r="L4" s="105"/>
      <c r="M4" s="105"/>
    </row>
    <row r="5" spans="1:13" ht="18" x14ac:dyDescent="0.2">
      <c r="A5" s="66">
        <v>3</v>
      </c>
      <c r="B5" s="105">
        <v>2982</v>
      </c>
      <c r="C5" s="105">
        <v>3145</v>
      </c>
      <c r="D5" s="105">
        <v>3145</v>
      </c>
      <c r="E5" s="105">
        <v>3145</v>
      </c>
      <c r="F5" s="105">
        <v>2699</v>
      </c>
      <c r="G5" s="105">
        <v>2514</v>
      </c>
      <c r="H5" s="105">
        <v>2463</v>
      </c>
      <c r="I5" s="105"/>
      <c r="J5" s="105"/>
      <c r="K5" s="105"/>
      <c r="L5" s="105"/>
      <c r="M5" s="105"/>
    </row>
    <row r="6" spans="1:13" ht="18" x14ac:dyDescent="0.2">
      <c r="A6" s="66">
        <v>4</v>
      </c>
      <c r="B6" s="105">
        <v>2982</v>
      </c>
      <c r="C6" s="105">
        <v>3145</v>
      </c>
      <c r="D6" s="105">
        <v>3145</v>
      </c>
      <c r="E6" s="105">
        <v>3145</v>
      </c>
      <c r="F6" s="105">
        <v>2699</v>
      </c>
      <c r="G6" s="105">
        <v>2514</v>
      </c>
      <c r="H6" s="105">
        <v>2463</v>
      </c>
      <c r="I6" s="105"/>
      <c r="J6" s="105"/>
      <c r="K6" s="105"/>
      <c r="L6" s="105"/>
      <c r="M6" s="105"/>
    </row>
    <row r="7" spans="1:13" ht="18" x14ac:dyDescent="0.2">
      <c r="A7" s="66">
        <v>5</v>
      </c>
      <c r="B7" s="105">
        <v>2982</v>
      </c>
      <c r="C7" s="105">
        <v>3145</v>
      </c>
      <c r="D7" s="105">
        <v>3145</v>
      </c>
      <c r="E7" s="105">
        <v>3145</v>
      </c>
      <c r="F7" s="105">
        <v>2699</v>
      </c>
      <c r="G7" s="105">
        <v>2514</v>
      </c>
      <c r="H7" s="105">
        <v>2463</v>
      </c>
      <c r="I7" s="105"/>
      <c r="J7" s="105"/>
      <c r="K7" s="105"/>
      <c r="L7" s="105"/>
      <c r="M7" s="105"/>
    </row>
    <row r="8" spans="1:13" ht="18" x14ac:dyDescent="0.2">
      <c r="A8" s="66">
        <v>6</v>
      </c>
      <c r="B8" s="105">
        <v>2982</v>
      </c>
      <c r="C8" s="105">
        <v>3145</v>
      </c>
      <c r="D8" s="105">
        <v>3145</v>
      </c>
      <c r="E8" s="105">
        <v>3145</v>
      </c>
      <c r="F8" s="105">
        <v>2699</v>
      </c>
      <c r="G8" s="105">
        <v>2514</v>
      </c>
      <c r="H8" s="105">
        <v>2463</v>
      </c>
      <c r="I8" s="105"/>
      <c r="J8" s="105"/>
      <c r="K8" s="105"/>
      <c r="L8" s="105"/>
      <c r="M8" s="105"/>
    </row>
    <row r="9" spans="1:13" ht="18" x14ac:dyDescent="0.2">
      <c r="A9" s="66">
        <v>7</v>
      </c>
      <c r="B9" s="105">
        <v>2863</v>
      </c>
      <c r="C9" s="105">
        <v>3068</v>
      </c>
      <c r="D9" s="105">
        <v>3068</v>
      </c>
      <c r="E9" s="105">
        <v>3068</v>
      </c>
      <c r="F9" s="105">
        <v>2699</v>
      </c>
      <c r="G9" s="105">
        <v>2514</v>
      </c>
      <c r="H9" s="105">
        <v>2425</v>
      </c>
      <c r="I9" s="105"/>
      <c r="J9" s="105"/>
      <c r="K9" s="105"/>
      <c r="L9" s="105"/>
      <c r="M9" s="105"/>
    </row>
    <row r="10" spans="1:13" ht="18" x14ac:dyDescent="0.2">
      <c r="A10" s="66">
        <v>8</v>
      </c>
      <c r="B10" s="105">
        <v>2863</v>
      </c>
      <c r="C10" s="105">
        <v>3068</v>
      </c>
      <c r="D10" s="105">
        <v>3068</v>
      </c>
      <c r="E10" s="105">
        <v>3068</v>
      </c>
      <c r="F10" s="105">
        <v>2699</v>
      </c>
      <c r="G10" s="105">
        <v>2514</v>
      </c>
      <c r="H10" s="105">
        <v>2425</v>
      </c>
      <c r="I10" s="105"/>
      <c r="J10" s="105"/>
      <c r="K10" s="105"/>
      <c r="L10" s="105"/>
      <c r="M10" s="105"/>
    </row>
    <row r="11" spans="1:13" ht="18" x14ac:dyDescent="0.2">
      <c r="A11" s="66">
        <v>9</v>
      </c>
      <c r="B11" s="105">
        <v>2863</v>
      </c>
      <c r="C11" s="105">
        <v>3068</v>
      </c>
      <c r="D11" s="105">
        <v>3068</v>
      </c>
      <c r="E11" s="105">
        <v>3068</v>
      </c>
      <c r="F11" s="105">
        <v>2699</v>
      </c>
      <c r="G11" s="105">
        <v>2514</v>
      </c>
      <c r="H11" s="105">
        <v>2425</v>
      </c>
      <c r="I11" s="105"/>
      <c r="J11" s="105"/>
      <c r="K11" s="105"/>
      <c r="L11" s="105"/>
      <c r="M11" s="105"/>
    </row>
    <row r="12" spans="1:13" ht="18" x14ac:dyDescent="0.2">
      <c r="A12" s="66">
        <v>10</v>
      </c>
      <c r="B12" s="105">
        <v>2863</v>
      </c>
      <c r="C12" s="105">
        <v>3068</v>
      </c>
      <c r="D12" s="105">
        <v>3068</v>
      </c>
      <c r="E12" s="105">
        <v>3068</v>
      </c>
      <c r="F12" s="105">
        <v>2699</v>
      </c>
      <c r="G12" s="105">
        <v>2514</v>
      </c>
      <c r="H12" s="105">
        <v>2425</v>
      </c>
      <c r="I12" s="105"/>
      <c r="J12" s="105"/>
      <c r="K12" s="105"/>
      <c r="L12" s="105"/>
      <c r="M12" s="105"/>
    </row>
    <row r="13" spans="1:13" ht="18" x14ac:dyDescent="0.2">
      <c r="A13" s="66">
        <v>11</v>
      </c>
      <c r="B13" s="105">
        <v>2941</v>
      </c>
      <c r="C13" s="105">
        <v>3068</v>
      </c>
      <c r="D13" s="105">
        <v>3068</v>
      </c>
      <c r="E13" s="105">
        <v>3068</v>
      </c>
      <c r="F13" s="105">
        <v>2595</v>
      </c>
      <c r="G13" s="105">
        <v>2425</v>
      </c>
      <c r="H13" s="105">
        <v>2300</v>
      </c>
      <c r="I13" s="105"/>
      <c r="J13" s="105"/>
      <c r="K13" s="105"/>
      <c r="L13" s="105"/>
      <c r="M13" s="105"/>
    </row>
    <row r="14" spans="1:13" ht="18" x14ac:dyDescent="0.2">
      <c r="A14" s="66">
        <v>12</v>
      </c>
      <c r="B14" s="105">
        <v>2941</v>
      </c>
      <c r="C14" s="105">
        <v>3068</v>
      </c>
      <c r="D14" s="105">
        <v>3068</v>
      </c>
      <c r="E14" s="105">
        <v>3068</v>
      </c>
      <c r="F14" s="105">
        <v>2595</v>
      </c>
      <c r="G14" s="105">
        <v>2425</v>
      </c>
      <c r="H14" s="105">
        <v>2300</v>
      </c>
      <c r="I14" s="105"/>
      <c r="J14" s="105"/>
      <c r="K14" s="105"/>
      <c r="L14" s="105"/>
      <c r="M14" s="105"/>
    </row>
    <row r="15" spans="1:13" ht="18" x14ac:dyDescent="0.2">
      <c r="A15" s="66">
        <v>13</v>
      </c>
      <c r="B15" s="105">
        <v>2941</v>
      </c>
      <c r="C15" s="105">
        <v>3068</v>
      </c>
      <c r="D15" s="105">
        <v>3068</v>
      </c>
      <c r="E15" s="105">
        <v>3068</v>
      </c>
      <c r="F15" s="105">
        <v>2595</v>
      </c>
      <c r="G15" s="105">
        <v>2425</v>
      </c>
      <c r="H15" s="105">
        <v>2300</v>
      </c>
      <c r="I15" s="105"/>
      <c r="J15" s="105"/>
      <c r="K15" s="105"/>
      <c r="L15" s="105"/>
      <c r="M15" s="105"/>
    </row>
    <row r="16" spans="1:13" ht="18" x14ac:dyDescent="0.2">
      <c r="A16" s="66">
        <v>14</v>
      </c>
      <c r="B16" s="105">
        <v>2941</v>
      </c>
      <c r="C16" s="105">
        <v>3068</v>
      </c>
      <c r="D16" s="105">
        <v>3068</v>
      </c>
      <c r="E16" s="105">
        <v>3068</v>
      </c>
      <c r="F16" s="105">
        <v>2595</v>
      </c>
      <c r="G16" s="105">
        <v>2425</v>
      </c>
      <c r="H16" s="105">
        <v>2300</v>
      </c>
      <c r="I16" s="105"/>
      <c r="J16" s="105"/>
      <c r="K16" s="105"/>
      <c r="L16" s="105"/>
      <c r="M16" s="105"/>
    </row>
    <row r="17" spans="1:13" ht="18" x14ac:dyDescent="0.2">
      <c r="A17" s="66">
        <v>15</v>
      </c>
      <c r="B17" s="105">
        <v>2767</v>
      </c>
      <c r="C17" s="105">
        <v>3031</v>
      </c>
      <c r="D17" s="105">
        <v>2982</v>
      </c>
      <c r="E17" s="105">
        <v>2982</v>
      </c>
      <c r="F17" s="106">
        <v>2558</v>
      </c>
      <c r="G17" s="106">
        <v>2380</v>
      </c>
      <c r="H17" s="106">
        <v>2300</v>
      </c>
      <c r="I17" s="106"/>
      <c r="J17" s="107"/>
      <c r="K17" s="105"/>
      <c r="L17" s="105"/>
      <c r="M17" s="105"/>
    </row>
    <row r="18" spans="1:13" ht="18" x14ac:dyDescent="0.2">
      <c r="A18" s="66">
        <v>16</v>
      </c>
      <c r="B18" s="105">
        <v>2767</v>
      </c>
      <c r="C18" s="105">
        <v>3031</v>
      </c>
      <c r="D18" s="105">
        <v>2982</v>
      </c>
      <c r="E18" s="105">
        <v>2982</v>
      </c>
      <c r="F18" s="106">
        <v>2558</v>
      </c>
      <c r="G18" s="106">
        <v>2380</v>
      </c>
      <c r="H18" s="106">
        <v>2300</v>
      </c>
      <c r="I18" s="106"/>
      <c r="J18" s="107"/>
      <c r="K18" s="105"/>
      <c r="L18" s="105"/>
      <c r="M18" s="105"/>
    </row>
    <row r="19" spans="1:13" ht="18" x14ac:dyDescent="0.2">
      <c r="A19" s="66">
        <v>17</v>
      </c>
      <c r="B19" s="105">
        <v>2767</v>
      </c>
      <c r="C19" s="105">
        <v>3031</v>
      </c>
      <c r="D19" s="105">
        <v>2982</v>
      </c>
      <c r="E19" s="105">
        <v>2982</v>
      </c>
      <c r="F19" s="106">
        <v>2558</v>
      </c>
      <c r="G19" s="106">
        <v>2380</v>
      </c>
      <c r="H19" s="106">
        <v>2300</v>
      </c>
      <c r="I19" s="106"/>
      <c r="J19" s="107"/>
      <c r="K19" s="105"/>
      <c r="L19" s="105"/>
      <c r="M19" s="105"/>
    </row>
    <row r="20" spans="1:13" ht="18" x14ac:dyDescent="0.2">
      <c r="A20" s="66">
        <v>18</v>
      </c>
      <c r="B20" s="105">
        <v>2767</v>
      </c>
      <c r="C20" s="105">
        <v>3031</v>
      </c>
      <c r="D20" s="105">
        <v>2982</v>
      </c>
      <c r="E20" s="105">
        <v>2982</v>
      </c>
      <c r="F20" s="106">
        <v>2558</v>
      </c>
      <c r="G20" s="106">
        <v>2380</v>
      </c>
      <c r="H20" s="106">
        <v>2300</v>
      </c>
      <c r="I20" s="106"/>
      <c r="J20" s="107"/>
      <c r="K20" s="105"/>
      <c r="L20" s="105"/>
      <c r="M20" s="105"/>
    </row>
    <row r="21" spans="1:13" ht="18" x14ac:dyDescent="0.2">
      <c r="A21" s="66">
        <v>19</v>
      </c>
      <c r="B21" s="105">
        <v>2767</v>
      </c>
      <c r="C21" s="105">
        <v>2982</v>
      </c>
      <c r="D21" s="105">
        <v>2982</v>
      </c>
      <c r="E21" s="105">
        <v>2941</v>
      </c>
      <c r="F21" s="106">
        <v>2558</v>
      </c>
      <c r="G21" s="106">
        <v>2343</v>
      </c>
      <c r="H21" s="106">
        <v>2300</v>
      </c>
      <c r="I21" s="106"/>
      <c r="J21" s="107"/>
      <c r="K21" s="105"/>
      <c r="L21" s="105"/>
      <c r="M21" s="105"/>
    </row>
    <row r="22" spans="1:13" ht="18" x14ac:dyDescent="0.2">
      <c r="A22" s="66">
        <v>20</v>
      </c>
      <c r="B22" s="105">
        <v>2767</v>
      </c>
      <c r="C22" s="105">
        <v>2982</v>
      </c>
      <c r="D22" s="105">
        <v>2982</v>
      </c>
      <c r="E22" s="105">
        <v>2941</v>
      </c>
      <c r="F22" s="106">
        <v>2558</v>
      </c>
      <c r="G22" s="106">
        <v>2343</v>
      </c>
      <c r="H22" s="106">
        <v>2300</v>
      </c>
      <c r="I22" s="106"/>
      <c r="J22" s="107"/>
      <c r="K22" s="105"/>
      <c r="L22" s="105"/>
      <c r="M22" s="105"/>
    </row>
    <row r="23" spans="1:13" ht="18" x14ac:dyDescent="0.2">
      <c r="A23" s="66">
        <v>21</v>
      </c>
      <c r="B23" s="105">
        <v>2767</v>
      </c>
      <c r="C23" s="105">
        <v>2982</v>
      </c>
      <c r="D23" s="105">
        <v>2982</v>
      </c>
      <c r="E23" s="105">
        <v>2941</v>
      </c>
      <c r="F23" s="106">
        <v>2558</v>
      </c>
      <c r="G23" s="106">
        <v>2343</v>
      </c>
      <c r="H23" s="106">
        <v>2300</v>
      </c>
      <c r="I23" s="106"/>
      <c r="J23" s="107"/>
      <c r="K23" s="105"/>
      <c r="L23" s="105"/>
      <c r="M23" s="105"/>
    </row>
    <row r="24" spans="1:13" ht="18" x14ac:dyDescent="0.2">
      <c r="A24" s="66">
        <v>22</v>
      </c>
      <c r="B24" s="105">
        <v>2767</v>
      </c>
      <c r="C24" s="105">
        <v>2982</v>
      </c>
      <c r="D24" s="105">
        <v>2982</v>
      </c>
      <c r="E24" s="105">
        <v>2941</v>
      </c>
      <c r="F24" s="106">
        <v>2558</v>
      </c>
      <c r="G24" s="106">
        <v>2343</v>
      </c>
      <c r="H24" s="106">
        <v>2300</v>
      </c>
      <c r="I24" s="106"/>
      <c r="J24" s="107"/>
      <c r="K24" s="105"/>
      <c r="L24" s="105"/>
      <c r="M24" s="105"/>
    </row>
    <row r="25" spans="1:13" ht="18" x14ac:dyDescent="0.2">
      <c r="A25" s="66">
        <v>23</v>
      </c>
      <c r="B25" s="105">
        <v>3031</v>
      </c>
      <c r="C25" s="105">
        <v>3145</v>
      </c>
      <c r="D25" s="105">
        <v>3145</v>
      </c>
      <c r="E25" s="105">
        <v>3068</v>
      </c>
      <c r="F25" s="105">
        <v>2699</v>
      </c>
      <c r="G25" s="105">
        <v>2463</v>
      </c>
      <c r="H25" s="105">
        <v>2380</v>
      </c>
      <c r="I25" s="105"/>
      <c r="J25" s="105"/>
      <c r="K25" s="105"/>
      <c r="L25" s="105"/>
      <c r="M25" s="105"/>
    </row>
    <row r="26" spans="1:13" ht="18" x14ac:dyDescent="0.2">
      <c r="A26" s="66">
        <v>24</v>
      </c>
      <c r="B26" s="105">
        <v>3031</v>
      </c>
      <c r="C26" s="105">
        <v>3145</v>
      </c>
      <c r="D26" s="105">
        <v>3145</v>
      </c>
      <c r="E26" s="105">
        <v>3068</v>
      </c>
      <c r="F26" s="105">
        <v>2699</v>
      </c>
      <c r="G26" s="105">
        <v>2463</v>
      </c>
      <c r="H26" s="105">
        <v>2380</v>
      </c>
      <c r="I26" s="105"/>
      <c r="J26" s="105"/>
      <c r="K26" s="105"/>
      <c r="L26" s="105"/>
      <c r="M26" s="105"/>
    </row>
    <row r="27" spans="1:13" ht="18" x14ac:dyDescent="0.2">
      <c r="A27" s="66" t="s">
        <v>65</v>
      </c>
      <c r="B27" s="69">
        <v>69404</v>
      </c>
      <c r="C27" s="69">
        <v>73756</v>
      </c>
      <c r="D27" s="69">
        <v>73560</v>
      </c>
      <c r="E27" s="69">
        <v>73088</v>
      </c>
      <c r="F27" s="69">
        <v>63232</v>
      </c>
      <c r="G27" s="69">
        <v>58556</v>
      </c>
      <c r="H27" s="69">
        <v>56672</v>
      </c>
      <c r="I27" s="69">
        <v>0</v>
      </c>
      <c r="J27" s="69">
        <f t="shared" ref="C27:M27" si="0">SUM(J3:J26)</f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</row>
    <row r="28" spans="1:13" ht="15" customHeight="1" x14ac:dyDescent="0.2">
      <c r="A28" s="93" t="s">
        <v>97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3" x14ac:dyDescent="0.2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</row>
    <row r="30" spans="1:13" x14ac:dyDescent="0.2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</row>
    <row r="31" spans="1:13" x14ac:dyDescent="0.2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</row>
    <row r="32" spans="1:13" x14ac:dyDescent="0.2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</row>
  </sheetData>
  <mergeCells count="2">
    <mergeCell ref="A1:M1"/>
    <mergeCell ref="A28:M32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24" workbookViewId="0">
      <selection activeCell="B9" sqref="B9"/>
    </sheetView>
  </sheetViews>
  <sheetFormatPr defaultRowHeight="1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8" max="18" width="8.625" customWidth="1"/>
    <col min="19" max="19" width="11.875" customWidth="1"/>
    <col min="20" max="20" width="9" style="24"/>
  </cols>
  <sheetData>
    <row r="1" spans="1:21" ht="18" x14ac:dyDescent="0.25">
      <c r="A1" s="95">
        <v>45658</v>
      </c>
      <c r="B1" s="95"/>
      <c r="C1" s="95"/>
      <c r="D1" s="95"/>
      <c r="E1" s="95"/>
      <c r="F1" s="95"/>
      <c r="G1" s="71"/>
      <c r="H1" s="95">
        <v>45689</v>
      </c>
      <c r="I1" s="95"/>
      <c r="J1" s="95"/>
      <c r="K1" s="95"/>
      <c r="L1" s="95"/>
      <c r="M1" s="95"/>
      <c r="N1" s="71"/>
      <c r="O1" s="95">
        <v>45717</v>
      </c>
      <c r="P1" s="95"/>
      <c r="Q1" s="95"/>
      <c r="R1" s="95"/>
      <c r="S1" s="95"/>
      <c r="T1" s="95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72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72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ht="14.25" x14ac:dyDescent="0.2">
      <c r="A3" s="73">
        <v>1</v>
      </c>
      <c r="B3" s="31">
        <v>3031</v>
      </c>
      <c r="C3" s="31">
        <v>1365</v>
      </c>
      <c r="D3" s="31">
        <v>1666</v>
      </c>
      <c r="E3" s="41">
        <v>1.65</v>
      </c>
      <c r="F3" s="51">
        <v>0.54965357967667439</v>
      </c>
      <c r="H3" s="74">
        <v>1</v>
      </c>
      <c r="I3" s="31">
        <v>3145</v>
      </c>
      <c r="J3" s="31">
        <v>1365</v>
      </c>
      <c r="K3" s="31">
        <v>1780</v>
      </c>
      <c r="L3" s="41">
        <v>1.83</v>
      </c>
      <c r="M3" s="51">
        <v>0.56597774244833066</v>
      </c>
      <c r="O3" s="73">
        <v>1</v>
      </c>
      <c r="P3" s="31">
        <v>3145</v>
      </c>
      <c r="Q3" s="31">
        <v>1365</v>
      </c>
      <c r="R3" s="31">
        <v>1780</v>
      </c>
      <c r="S3" s="41">
        <v>1.83</v>
      </c>
      <c r="T3" s="51">
        <v>0.56597774244833066</v>
      </c>
      <c r="U3" s="1"/>
    </row>
    <row r="4" spans="1:21" ht="14.25" x14ac:dyDescent="0.2">
      <c r="A4" s="73">
        <v>2</v>
      </c>
      <c r="B4" s="31">
        <v>3031</v>
      </c>
      <c r="C4" s="31">
        <v>1365</v>
      </c>
      <c r="D4" s="31">
        <v>1666</v>
      </c>
      <c r="E4" s="41">
        <v>1.65</v>
      </c>
      <c r="F4" s="51">
        <v>0.54965357967667439</v>
      </c>
      <c r="H4" s="74">
        <v>2</v>
      </c>
      <c r="I4" s="31">
        <v>3145</v>
      </c>
      <c r="J4" s="31">
        <v>1365</v>
      </c>
      <c r="K4" s="31">
        <v>1780</v>
      </c>
      <c r="L4" s="41">
        <v>1.83</v>
      </c>
      <c r="M4" s="51">
        <v>0.56597774244833066</v>
      </c>
      <c r="O4" s="73">
        <v>2</v>
      </c>
      <c r="P4" s="31">
        <v>3145</v>
      </c>
      <c r="Q4" s="31">
        <v>1365</v>
      </c>
      <c r="R4" s="31">
        <v>1780</v>
      </c>
      <c r="S4" s="41">
        <v>1.83</v>
      </c>
      <c r="T4" s="51">
        <v>0.56597774244833066</v>
      </c>
      <c r="U4" s="1"/>
    </row>
    <row r="5" spans="1:21" ht="14.25" x14ac:dyDescent="0.2">
      <c r="A5" s="73">
        <v>3</v>
      </c>
      <c r="B5" s="32">
        <v>2982</v>
      </c>
      <c r="C5" s="32">
        <v>1365</v>
      </c>
      <c r="D5" s="32">
        <v>1617</v>
      </c>
      <c r="E5" s="42">
        <v>1.58</v>
      </c>
      <c r="F5" s="52">
        <v>0.54225352112676062</v>
      </c>
      <c r="H5" s="74">
        <v>3</v>
      </c>
      <c r="I5" s="32">
        <v>3145</v>
      </c>
      <c r="J5" s="32">
        <v>1365</v>
      </c>
      <c r="K5" s="32">
        <v>1780</v>
      </c>
      <c r="L5" s="42">
        <v>1.83</v>
      </c>
      <c r="M5" s="52">
        <v>0.56597774244833066</v>
      </c>
      <c r="O5" s="73">
        <v>3</v>
      </c>
      <c r="P5" s="32">
        <v>3145</v>
      </c>
      <c r="Q5" s="32">
        <v>1365</v>
      </c>
      <c r="R5" s="32">
        <v>1780</v>
      </c>
      <c r="S5" s="42">
        <v>1.83</v>
      </c>
      <c r="T5" s="52">
        <v>0.56597774244833066</v>
      </c>
      <c r="U5" s="1"/>
    </row>
    <row r="6" spans="1:21" ht="14.25" x14ac:dyDescent="0.2">
      <c r="A6" s="73">
        <v>4</v>
      </c>
      <c r="B6" s="32">
        <v>2982</v>
      </c>
      <c r="C6" s="32">
        <v>1365</v>
      </c>
      <c r="D6" s="32">
        <v>1617</v>
      </c>
      <c r="E6" s="42">
        <v>1.58</v>
      </c>
      <c r="F6" s="52">
        <v>0.54225352112676062</v>
      </c>
      <c r="H6" s="74">
        <v>4</v>
      </c>
      <c r="I6" s="32">
        <v>3145</v>
      </c>
      <c r="J6" s="32">
        <v>1365</v>
      </c>
      <c r="K6" s="32">
        <v>1780</v>
      </c>
      <c r="L6" s="42">
        <v>1.83</v>
      </c>
      <c r="M6" s="52">
        <v>0.56597774244833066</v>
      </c>
      <c r="O6" s="73">
        <v>4</v>
      </c>
      <c r="P6" s="32">
        <v>3145</v>
      </c>
      <c r="Q6" s="32">
        <v>1365</v>
      </c>
      <c r="R6" s="32">
        <v>1780</v>
      </c>
      <c r="S6" s="42">
        <v>1.83</v>
      </c>
      <c r="T6" s="52">
        <v>0.56597774244833066</v>
      </c>
      <c r="U6" s="1"/>
    </row>
    <row r="7" spans="1:21" ht="14.25" x14ac:dyDescent="0.2">
      <c r="A7" s="73">
        <v>5</v>
      </c>
      <c r="B7" s="32">
        <v>2982</v>
      </c>
      <c r="C7" s="32">
        <v>1365</v>
      </c>
      <c r="D7" s="32">
        <v>1617</v>
      </c>
      <c r="E7" s="42">
        <v>1.58</v>
      </c>
      <c r="F7" s="52">
        <v>0.54225352112676062</v>
      </c>
      <c r="H7" s="74">
        <v>5</v>
      </c>
      <c r="I7" s="32">
        <v>3145</v>
      </c>
      <c r="J7" s="32">
        <v>1365</v>
      </c>
      <c r="K7" s="32">
        <v>1780</v>
      </c>
      <c r="L7" s="42">
        <v>1.83</v>
      </c>
      <c r="M7" s="52">
        <v>0.56597774244833066</v>
      </c>
      <c r="O7" s="73">
        <v>5</v>
      </c>
      <c r="P7" s="32">
        <v>3145</v>
      </c>
      <c r="Q7" s="32">
        <v>1365</v>
      </c>
      <c r="R7" s="32">
        <v>1780</v>
      </c>
      <c r="S7" s="42">
        <v>1.83</v>
      </c>
      <c r="T7" s="52">
        <v>0.56597774244833066</v>
      </c>
      <c r="U7" s="1"/>
    </row>
    <row r="8" spans="1:21" ht="14.25" x14ac:dyDescent="0.2">
      <c r="A8" s="73">
        <v>6</v>
      </c>
      <c r="B8" s="32">
        <v>2982</v>
      </c>
      <c r="C8" s="32">
        <v>1365</v>
      </c>
      <c r="D8" s="32">
        <v>1617</v>
      </c>
      <c r="E8" s="42">
        <v>1.58</v>
      </c>
      <c r="F8" s="52">
        <v>0.54225352112676062</v>
      </c>
      <c r="H8" s="74">
        <v>6</v>
      </c>
      <c r="I8" s="32">
        <v>3145</v>
      </c>
      <c r="J8" s="32">
        <v>1365</v>
      </c>
      <c r="K8" s="32">
        <v>1780</v>
      </c>
      <c r="L8" s="42">
        <v>1.83</v>
      </c>
      <c r="M8" s="52">
        <v>0.56597774244833066</v>
      </c>
      <c r="O8" s="73">
        <v>6</v>
      </c>
      <c r="P8" s="32">
        <v>3145</v>
      </c>
      <c r="Q8" s="32">
        <v>1365</v>
      </c>
      <c r="R8" s="32">
        <v>1780</v>
      </c>
      <c r="S8" s="42">
        <v>1.83</v>
      </c>
      <c r="T8" s="52">
        <v>0.56597774244833066</v>
      </c>
      <c r="U8" s="1"/>
    </row>
    <row r="9" spans="1:21" ht="14.25" x14ac:dyDescent="0.2">
      <c r="A9" s="73">
        <v>7</v>
      </c>
      <c r="B9" s="33">
        <v>2863</v>
      </c>
      <c r="C9" s="33">
        <v>1365</v>
      </c>
      <c r="D9" s="33">
        <v>1498</v>
      </c>
      <c r="E9" s="43">
        <v>1.44</v>
      </c>
      <c r="F9" s="53">
        <v>0.52322738386308065</v>
      </c>
      <c r="H9" s="74">
        <v>7</v>
      </c>
      <c r="I9" s="33">
        <v>3068</v>
      </c>
      <c r="J9" s="33">
        <v>1365</v>
      </c>
      <c r="K9" s="33">
        <v>1703</v>
      </c>
      <c r="L9" s="43">
        <v>1.74</v>
      </c>
      <c r="M9" s="53">
        <v>0.55508474576271183</v>
      </c>
      <c r="O9" s="73">
        <v>7</v>
      </c>
      <c r="P9" s="33">
        <v>3068</v>
      </c>
      <c r="Q9" s="33">
        <v>1365</v>
      </c>
      <c r="R9" s="33">
        <v>1703</v>
      </c>
      <c r="S9" s="43">
        <v>1.74</v>
      </c>
      <c r="T9" s="53">
        <v>0.55508474576271183</v>
      </c>
      <c r="U9" s="1"/>
    </row>
    <row r="10" spans="1:21" ht="14.25" x14ac:dyDescent="0.2">
      <c r="A10" s="73">
        <v>8</v>
      </c>
      <c r="B10" s="33">
        <v>2863</v>
      </c>
      <c r="C10" s="33">
        <v>1365</v>
      </c>
      <c r="D10" s="33">
        <v>1498</v>
      </c>
      <c r="E10" s="43">
        <v>1.44</v>
      </c>
      <c r="F10" s="53">
        <v>0.52322738386308065</v>
      </c>
      <c r="H10" s="74">
        <v>8</v>
      </c>
      <c r="I10" s="33">
        <v>3068</v>
      </c>
      <c r="J10" s="33">
        <v>1365</v>
      </c>
      <c r="K10" s="33">
        <v>1703</v>
      </c>
      <c r="L10" s="43">
        <v>1.74</v>
      </c>
      <c r="M10" s="53">
        <v>0.55508474576271183</v>
      </c>
      <c r="O10" s="73">
        <v>8</v>
      </c>
      <c r="P10" s="33">
        <v>3068</v>
      </c>
      <c r="Q10" s="33">
        <v>1365</v>
      </c>
      <c r="R10" s="33">
        <v>1703</v>
      </c>
      <c r="S10" s="43">
        <v>1.74</v>
      </c>
      <c r="T10" s="53">
        <v>0.55508474576271183</v>
      </c>
      <c r="U10" s="1"/>
    </row>
    <row r="11" spans="1:21" ht="14.25" x14ac:dyDescent="0.2">
      <c r="A11" s="73">
        <v>9</v>
      </c>
      <c r="B11" s="33">
        <v>2863</v>
      </c>
      <c r="C11" s="33">
        <v>1365</v>
      </c>
      <c r="D11" s="33">
        <v>1498</v>
      </c>
      <c r="E11" s="43">
        <v>1.44</v>
      </c>
      <c r="F11" s="53">
        <v>0.52322738386308065</v>
      </c>
      <c r="H11" s="74">
        <v>9</v>
      </c>
      <c r="I11" s="33">
        <v>3068</v>
      </c>
      <c r="J11" s="33">
        <v>1365</v>
      </c>
      <c r="K11" s="33">
        <v>1703</v>
      </c>
      <c r="L11" s="43">
        <v>1.74</v>
      </c>
      <c r="M11" s="53">
        <v>0.55508474576271183</v>
      </c>
      <c r="O11" s="73">
        <v>9</v>
      </c>
      <c r="P11" s="33">
        <v>3068</v>
      </c>
      <c r="Q11" s="33">
        <v>1365</v>
      </c>
      <c r="R11" s="33">
        <v>1703</v>
      </c>
      <c r="S11" s="43">
        <v>1.74</v>
      </c>
      <c r="T11" s="53">
        <v>0.55508474576271183</v>
      </c>
      <c r="U11" s="1"/>
    </row>
    <row r="12" spans="1:21" ht="14.25" x14ac:dyDescent="0.2">
      <c r="A12" s="73">
        <v>10</v>
      </c>
      <c r="B12" s="33">
        <v>2863</v>
      </c>
      <c r="C12" s="33">
        <v>1365</v>
      </c>
      <c r="D12" s="33">
        <v>1498</v>
      </c>
      <c r="E12" s="43">
        <v>1.44</v>
      </c>
      <c r="F12" s="53">
        <v>0.52322738386308065</v>
      </c>
      <c r="H12" s="74">
        <v>10</v>
      </c>
      <c r="I12" s="33">
        <v>3068</v>
      </c>
      <c r="J12" s="33">
        <v>1365</v>
      </c>
      <c r="K12" s="33">
        <v>1703</v>
      </c>
      <c r="L12" s="43">
        <v>1.74</v>
      </c>
      <c r="M12" s="53">
        <v>0.55508474576271183</v>
      </c>
      <c r="O12" s="73">
        <v>10</v>
      </c>
      <c r="P12" s="33">
        <v>3068</v>
      </c>
      <c r="Q12" s="33">
        <v>1365</v>
      </c>
      <c r="R12" s="33">
        <v>1703</v>
      </c>
      <c r="S12" s="43">
        <v>1.74</v>
      </c>
      <c r="T12" s="53">
        <v>0.55508474576271183</v>
      </c>
      <c r="U12" s="1"/>
    </row>
    <row r="13" spans="1:21" ht="14.25" x14ac:dyDescent="0.2">
      <c r="A13" s="73">
        <v>11</v>
      </c>
      <c r="B13" s="34">
        <v>2941</v>
      </c>
      <c r="C13" s="34">
        <v>1365</v>
      </c>
      <c r="D13" s="34">
        <v>1576</v>
      </c>
      <c r="E13" s="44">
        <v>1.51</v>
      </c>
      <c r="F13" s="54">
        <v>0.53587215232913976</v>
      </c>
      <c r="H13" s="74">
        <v>11</v>
      </c>
      <c r="I13" s="34">
        <v>3068</v>
      </c>
      <c r="J13" s="34">
        <v>1365</v>
      </c>
      <c r="K13" s="34">
        <v>1703</v>
      </c>
      <c r="L13" s="44">
        <v>1.74</v>
      </c>
      <c r="M13" s="54">
        <v>0.55508474576271183</v>
      </c>
      <c r="O13" s="73">
        <v>11</v>
      </c>
      <c r="P13" s="34">
        <v>3068</v>
      </c>
      <c r="Q13" s="34">
        <v>1365</v>
      </c>
      <c r="R13" s="34">
        <v>1703</v>
      </c>
      <c r="S13" s="44">
        <v>1.74</v>
      </c>
      <c r="T13" s="54">
        <v>0.55508474576271183</v>
      </c>
      <c r="U13" s="1"/>
    </row>
    <row r="14" spans="1:21" ht="14.25" x14ac:dyDescent="0.2">
      <c r="A14" s="73">
        <v>12</v>
      </c>
      <c r="B14" s="34">
        <v>2941</v>
      </c>
      <c r="C14" s="34">
        <v>1365</v>
      </c>
      <c r="D14" s="34">
        <v>1576</v>
      </c>
      <c r="E14" s="44">
        <v>1.51</v>
      </c>
      <c r="F14" s="54">
        <v>0.53587215232913976</v>
      </c>
      <c r="H14" s="74">
        <v>12</v>
      </c>
      <c r="I14" s="34">
        <v>3068</v>
      </c>
      <c r="J14" s="34">
        <v>1365</v>
      </c>
      <c r="K14" s="34">
        <v>1703</v>
      </c>
      <c r="L14" s="44">
        <v>1.74</v>
      </c>
      <c r="M14" s="54">
        <v>0.55508474576271183</v>
      </c>
      <c r="O14" s="73">
        <v>12</v>
      </c>
      <c r="P14" s="34">
        <v>3068</v>
      </c>
      <c r="Q14" s="34">
        <v>1365</v>
      </c>
      <c r="R14" s="34">
        <v>1703</v>
      </c>
      <c r="S14" s="44">
        <v>1.74</v>
      </c>
      <c r="T14" s="54">
        <v>0.55508474576271183</v>
      </c>
      <c r="U14" s="1"/>
    </row>
    <row r="15" spans="1:21" ht="14.25" x14ac:dyDescent="0.2">
      <c r="A15" s="73">
        <v>13</v>
      </c>
      <c r="B15" s="34">
        <v>2941</v>
      </c>
      <c r="C15" s="34">
        <v>1365</v>
      </c>
      <c r="D15" s="34">
        <v>1576</v>
      </c>
      <c r="E15" s="44">
        <v>1.51</v>
      </c>
      <c r="F15" s="54">
        <v>0.53587215232913976</v>
      </c>
      <c r="H15" s="74">
        <v>13</v>
      </c>
      <c r="I15" s="34">
        <v>3068</v>
      </c>
      <c r="J15" s="34">
        <v>1365</v>
      </c>
      <c r="K15" s="34">
        <v>1703</v>
      </c>
      <c r="L15" s="44">
        <v>1.74</v>
      </c>
      <c r="M15" s="54">
        <v>0.55508474576271183</v>
      </c>
      <c r="O15" s="73">
        <v>13</v>
      </c>
      <c r="P15" s="34">
        <v>3068</v>
      </c>
      <c r="Q15" s="34">
        <v>1365</v>
      </c>
      <c r="R15" s="34">
        <v>1703</v>
      </c>
      <c r="S15" s="44">
        <v>1.74</v>
      </c>
      <c r="T15" s="54">
        <v>0.55508474576271183</v>
      </c>
      <c r="U15" s="1"/>
    </row>
    <row r="16" spans="1:21" ht="14.25" x14ac:dyDescent="0.2">
      <c r="A16" s="73">
        <v>14</v>
      </c>
      <c r="B16" s="34">
        <v>2941</v>
      </c>
      <c r="C16" s="34">
        <v>1365</v>
      </c>
      <c r="D16" s="34">
        <v>1576</v>
      </c>
      <c r="E16" s="44">
        <v>1.51</v>
      </c>
      <c r="F16" s="54">
        <v>0.53587215232913976</v>
      </c>
      <c r="H16" s="74">
        <v>14</v>
      </c>
      <c r="I16" s="34">
        <v>3068</v>
      </c>
      <c r="J16" s="34">
        <v>1365</v>
      </c>
      <c r="K16" s="34">
        <v>1703</v>
      </c>
      <c r="L16" s="44">
        <v>1.74</v>
      </c>
      <c r="M16" s="54">
        <v>0.55508474576271183</v>
      </c>
      <c r="O16" s="73">
        <v>14</v>
      </c>
      <c r="P16" s="34">
        <v>3068</v>
      </c>
      <c r="Q16" s="34">
        <v>1365</v>
      </c>
      <c r="R16" s="34">
        <v>1703</v>
      </c>
      <c r="S16" s="44">
        <v>1.74</v>
      </c>
      <c r="T16" s="54">
        <v>0.55508474576271183</v>
      </c>
      <c r="U16" s="1"/>
    </row>
    <row r="17" spans="1:21" ht="14.25" x14ac:dyDescent="0.2">
      <c r="A17" s="73">
        <v>15</v>
      </c>
      <c r="B17" s="35">
        <v>2767</v>
      </c>
      <c r="C17" s="35">
        <v>1365</v>
      </c>
      <c r="D17" s="35">
        <v>1402</v>
      </c>
      <c r="E17" s="45">
        <v>1.39</v>
      </c>
      <c r="F17" s="55">
        <v>0.50668594145283696</v>
      </c>
      <c r="H17" s="74">
        <v>15</v>
      </c>
      <c r="I17" s="35">
        <v>3031</v>
      </c>
      <c r="J17" s="35">
        <v>1365</v>
      </c>
      <c r="K17" s="35">
        <v>1666</v>
      </c>
      <c r="L17" s="45">
        <v>1.65</v>
      </c>
      <c r="M17" s="55">
        <v>0.54965357967667439</v>
      </c>
      <c r="O17" s="73">
        <v>15</v>
      </c>
      <c r="P17" s="35">
        <v>2982</v>
      </c>
      <c r="Q17" s="35">
        <v>1365</v>
      </c>
      <c r="R17" s="35">
        <v>1617</v>
      </c>
      <c r="S17" s="45">
        <v>1.58</v>
      </c>
      <c r="T17" s="55">
        <v>0.54225352112676062</v>
      </c>
      <c r="U17" s="1"/>
    </row>
    <row r="18" spans="1:21" ht="14.25" x14ac:dyDescent="0.2">
      <c r="A18" s="73">
        <v>16</v>
      </c>
      <c r="B18" s="35">
        <v>2767</v>
      </c>
      <c r="C18" s="35">
        <v>1365</v>
      </c>
      <c r="D18" s="35">
        <v>1402</v>
      </c>
      <c r="E18" s="45">
        <v>1.39</v>
      </c>
      <c r="F18" s="55">
        <v>0.50668594145283696</v>
      </c>
      <c r="H18" s="74">
        <v>16</v>
      </c>
      <c r="I18" s="35">
        <v>3031</v>
      </c>
      <c r="J18" s="35">
        <v>1365</v>
      </c>
      <c r="K18" s="35">
        <v>1666</v>
      </c>
      <c r="L18" s="45">
        <v>1.65</v>
      </c>
      <c r="M18" s="55">
        <v>0.54965357967667439</v>
      </c>
      <c r="O18" s="73">
        <v>16</v>
      </c>
      <c r="P18" s="35">
        <v>2982</v>
      </c>
      <c r="Q18" s="35">
        <v>1365</v>
      </c>
      <c r="R18" s="35">
        <v>1617</v>
      </c>
      <c r="S18" s="45">
        <v>1.58</v>
      </c>
      <c r="T18" s="55">
        <v>0.54225352112676062</v>
      </c>
      <c r="U18" s="1"/>
    </row>
    <row r="19" spans="1:21" ht="14.25" x14ac:dyDescent="0.2">
      <c r="A19" s="73">
        <v>17</v>
      </c>
      <c r="B19" s="35">
        <v>2767</v>
      </c>
      <c r="C19" s="35">
        <v>1365</v>
      </c>
      <c r="D19" s="35">
        <v>1402</v>
      </c>
      <c r="E19" s="45">
        <v>1.39</v>
      </c>
      <c r="F19" s="55">
        <v>0.50668594145283696</v>
      </c>
      <c r="H19" s="74">
        <v>17</v>
      </c>
      <c r="I19" s="35">
        <v>3031</v>
      </c>
      <c r="J19" s="35">
        <v>1365</v>
      </c>
      <c r="K19" s="35">
        <v>1666</v>
      </c>
      <c r="L19" s="45">
        <v>1.65</v>
      </c>
      <c r="M19" s="55">
        <v>0.54965357967667439</v>
      </c>
      <c r="O19" s="73">
        <v>17</v>
      </c>
      <c r="P19" s="35">
        <v>2982</v>
      </c>
      <c r="Q19" s="35">
        <v>1365</v>
      </c>
      <c r="R19" s="35">
        <v>1617</v>
      </c>
      <c r="S19" s="45">
        <v>1.58</v>
      </c>
      <c r="T19" s="55">
        <v>0.54225352112676062</v>
      </c>
      <c r="U19" s="1"/>
    </row>
    <row r="20" spans="1:21" ht="14.25" x14ac:dyDescent="0.2">
      <c r="A20" s="73">
        <v>18</v>
      </c>
      <c r="B20" s="35">
        <v>2767</v>
      </c>
      <c r="C20" s="35">
        <v>1365</v>
      </c>
      <c r="D20" s="35">
        <v>1402</v>
      </c>
      <c r="E20" s="45">
        <v>1.39</v>
      </c>
      <c r="F20" s="55">
        <v>0.50668594145283696</v>
      </c>
      <c r="H20" s="74">
        <v>18</v>
      </c>
      <c r="I20" s="35">
        <v>3031</v>
      </c>
      <c r="J20" s="35">
        <v>1365</v>
      </c>
      <c r="K20" s="35">
        <v>1666</v>
      </c>
      <c r="L20" s="45">
        <v>1.65</v>
      </c>
      <c r="M20" s="55">
        <v>0.54965357967667439</v>
      </c>
      <c r="O20" s="73">
        <v>18</v>
      </c>
      <c r="P20" s="35">
        <v>2982</v>
      </c>
      <c r="Q20" s="35">
        <v>1365</v>
      </c>
      <c r="R20" s="35">
        <v>1617</v>
      </c>
      <c r="S20" s="45">
        <v>1.58</v>
      </c>
      <c r="T20" s="55">
        <v>0.54225352112676062</v>
      </c>
      <c r="U20" s="1"/>
    </row>
    <row r="21" spans="1:21" ht="14.25" x14ac:dyDescent="0.2">
      <c r="A21" s="73">
        <v>19</v>
      </c>
      <c r="B21" s="36">
        <v>2767</v>
      </c>
      <c r="C21" s="36">
        <v>1365</v>
      </c>
      <c r="D21" s="36">
        <v>1402</v>
      </c>
      <c r="E21" s="46">
        <v>1.39</v>
      </c>
      <c r="F21" s="56">
        <v>0.50668594145283696</v>
      </c>
      <c r="H21" s="74">
        <v>19</v>
      </c>
      <c r="I21" s="36">
        <v>2982</v>
      </c>
      <c r="J21" s="36">
        <v>1365</v>
      </c>
      <c r="K21" s="36">
        <v>1617</v>
      </c>
      <c r="L21" s="46">
        <v>1.58</v>
      </c>
      <c r="M21" s="56">
        <v>0.54225352112676062</v>
      </c>
      <c r="O21" s="73">
        <v>19</v>
      </c>
      <c r="P21" s="36">
        <v>2982</v>
      </c>
      <c r="Q21" s="36">
        <v>1365</v>
      </c>
      <c r="R21" s="36">
        <v>1617</v>
      </c>
      <c r="S21" s="46">
        <v>1.58</v>
      </c>
      <c r="T21" s="56">
        <v>0.54225352112676062</v>
      </c>
      <c r="U21" s="1"/>
    </row>
    <row r="22" spans="1:21" ht="14.25" x14ac:dyDescent="0.2">
      <c r="A22" s="73">
        <v>20</v>
      </c>
      <c r="B22" s="36">
        <v>2767</v>
      </c>
      <c r="C22" s="36">
        <v>1365</v>
      </c>
      <c r="D22" s="36">
        <v>1402</v>
      </c>
      <c r="E22" s="46">
        <v>1.39</v>
      </c>
      <c r="F22" s="56">
        <v>0.50668594145283696</v>
      </c>
      <c r="H22" s="74">
        <v>20</v>
      </c>
      <c r="I22" s="36">
        <v>2982</v>
      </c>
      <c r="J22" s="36">
        <v>1365</v>
      </c>
      <c r="K22" s="36">
        <v>1617</v>
      </c>
      <c r="L22" s="46">
        <v>1.58</v>
      </c>
      <c r="M22" s="56">
        <v>0.54225352112676062</v>
      </c>
      <c r="O22" s="73">
        <v>20</v>
      </c>
      <c r="P22" s="36">
        <v>2982</v>
      </c>
      <c r="Q22" s="36">
        <v>1365</v>
      </c>
      <c r="R22" s="36">
        <v>1617</v>
      </c>
      <c r="S22" s="46">
        <v>1.58</v>
      </c>
      <c r="T22" s="56">
        <v>0.54225352112676062</v>
      </c>
      <c r="U22" s="1"/>
    </row>
    <row r="23" spans="1:21" ht="14.25" x14ac:dyDescent="0.2">
      <c r="A23" s="73">
        <v>21</v>
      </c>
      <c r="B23" s="36">
        <v>2767</v>
      </c>
      <c r="C23" s="36">
        <v>1365</v>
      </c>
      <c r="D23" s="36">
        <v>1402</v>
      </c>
      <c r="E23" s="46">
        <v>1.39</v>
      </c>
      <c r="F23" s="56">
        <v>0.50668594145283696</v>
      </c>
      <c r="H23" s="74">
        <v>21</v>
      </c>
      <c r="I23" s="36">
        <v>2982</v>
      </c>
      <c r="J23" s="36">
        <v>1365</v>
      </c>
      <c r="K23" s="36">
        <v>1617</v>
      </c>
      <c r="L23" s="46">
        <v>1.58</v>
      </c>
      <c r="M23" s="56">
        <v>0.54225352112676062</v>
      </c>
      <c r="O23" s="73">
        <v>21</v>
      </c>
      <c r="P23" s="36">
        <v>2982</v>
      </c>
      <c r="Q23" s="36">
        <v>1365</v>
      </c>
      <c r="R23" s="36">
        <v>1617</v>
      </c>
      <c r="S23" s="46">
        <v>1.58</v>
      </c>
      <c r="T23" s="56">
        <v>0.54225352112676062</v>
      </c>
      <c r="U23" s="1"/>
    </row>
    <row r="24" spans="1:21" ht="14.25" x14ac:dyDescent="0.2">
      <c r="A24" s="73">
        <v>22</v>
      </c>
      <c r="B24" s="36">
        <v>2767</v>
      </c>
      <c r="C24" s="36">
        <v>1365</v>
      </c>
      <c r="D24" s="36">
        <v>1402</v>
      </c>
      <c r="E24" s="46">
        <v>1.39</v>
      </c>
      <c r="F24" s="56">
        <v>0.50668594145283696</v>
      </c>
      <c r="H24" s="74">
        <v>22</v>
      </c>
      <c r="I24" s="36">
        <v>2982</v>
      </c>
      <c r="J24" s="36">
        <v>1365</v>
      </c>
      <c r="K24" s="36">
        <v>1617</v>
      </c>
      <c r="L24" s="46">
        <v>1.58</v>
      </c>
      <c r="M24" s="56">
        <v>0.54225352112676062</v>
      </c>
      <c r="O24" s="73">
        <v>22</v>
      </c>
      <c r="P24" s="36">
        <v>2982</v>
      </c>
      <c r="Q24" s="36">
        <v>1365</v>
      </c>
      <c r="R24" s="36">
        <v>1617</v>
      </c>
      <c r="S24" s="46">
        <v>1.58</v>
      </c>
      <c r="T24" s="56">
        <v>0.54225352112676062</v>
      </c>
      <c r="U24" s="1"/>
    </row>
    <row r="25" spans="1:21" ht="14.25" x14ac:dyDescent="0.2">
      <c r="A25" s="73">
        <v>23</v>
      </c>
      <c r="B25" s="31">
        <v>3031</v>
      </c>
      <c r="C25" s="31">
        <v>1365</v>
      </c>
      <c r="D25" s="31">
        <v>1666</v>
      </c>
      <c r="E25" s="41">
        <v>1.65</v>
      </c>
      <c r="F25" s="51">
        <v>0.54965357967667439</v>
      </c>
      <c r="H25" s="74">
        <v>23</v>
      </c>
      <c r="I25" s="31">
        <v>3145</v>
      </c>
      <c r="J25" s="31">
        <v>1365</v>
      </c>
      <c r="K25" s="31">
        <v>1780</v>
      </c>
      <c r="L25" s="41">
        <v>1.83</v>
      </c>
      <c r="M25" s="51">
        <v>0.56597774244833066</v>
      </c>
      <c r="O25" s="73">
        <v>23</v>
      </c>
      <c r="P25" s="31">
        <v>3145</v>
      </c>
      <c r="Q25" s="31">
        <v>1365</v>
      </c>
      <c r="R25" s="31">
        <v>1780</v>
      </c>
      <c r="S25" s="41">
        <v>1.83</v>
      </c>
      <c r="T25" s="51">
        <v>0.56597774244833066</v>
      </c>
      <c r="U25" s="1"/>
    </row>
    <row r="26" spans="1:21" ht="14.25" x14ac:dyDescent="0.2">
      <c r="A26" s="73">
        <v>24</v>
      </c>
      <c r="B26" s="31">
        <v>3031</v>
      </c>
      <c r="C26" s="31">
        <v>1365</v>
      </c>
      <c r="D26" s="31">
        <v>1666</v>
      </c>
      <c r="E26" s="41">
        <v>1.65</v>
      </c>
      <c r="F26" s="51">
        <v>0.54965357967667439</v>
      </c>
      <c r="H26" s="74">
        <v>24</v>
      </c>
      <c r="I26" s="31">
        <v>3145</v>
      </c>
      <c r="J26" s="31">
        <v>1365</v>
      </c>
      <c r="K26" s="31">
        <v>1780</v>
      </c>
      <c r="L26" s="41">
        <v>1.83</v>
      </c>
      <c r="M26" s="51">
        <v>0.56597774244833066</v>
      </c>
      <c r="O26" s="73">
        <v>24</v>
      </c>
      <c r="P26" s="31">
        <v>3145</v>
      </c>
      <c r="Q26" s="31">
        <v>1365</v>
      </c>
      <c r="R26" s="31">
        <v>1780</v>
      </c>
      <c r="S26" s="41">
        <v>1.83</v>
      </c>
      <c r="T26" s="51">
        <v>0.56597774244833066</v>
      </c>
      <c r="U26" s="1"/>
    </row>
    <row r="27" spans="1:21" ht="14.25" x14ac:dyDescent="0.2">
      <c r="B27" s="1"/>
      <c r="I27" s="1"/>
      <c r="P27" s="1"/>
    </row>
    <row r="29" spans="1:21" ht="14.25" x14ac:dyDescent="0.2">
      <c r="E29" t="s">
        <v>71</v>
      </c>
      <c r="S29" t="s">
        <v>71</v>
      </c>
    </row>
    <row r="30" spans="1:21" ht="18" x14ac:dyDescent="0.25">
      <c r="A30" s="94">
        <v>45748</v>
      </c>
      <c r="B30" s="94"/>
      <c r="C30" s="94"/>
      <c r="D30" s="94"/>
      <c r="E30" s="94"/>
      <c r="F30" s="94"/>
      <c r="G30" s="75"/>
      <c r="H30" s="94">
        <v>45778</v>
      </c>
      <c r="I30" s="94"/>
      <c r="J30" s="94"/>
      <c r="K30" s="94"/>
      <c r="L30" s="94"/>
      <c r="M30" s="94"/>
      <c r="N30" s="75"/>
      <c r="O30" s="94">
        <v>45809</v>
      </c>
      <c r="P30" s="94"/>
      <c r="Q30" s="94"/>
      <c r="R30" s="94"/>
      <c r="S30" s="94"/>
      <c r="T30" s="94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72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72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ht="14.25" x14ac:dyDescent="0.2">
      <c r="A32" s="73">
        <v>1</v>
      </c>
      <c r="B32" s="31">
        <v>3068</v>
      </c>
      <c r="C32" s="31">
        <v>1365</v>
      </c>
      <c r="D32" s="31">
        <v>1703</v>
      </c>
      <c r="E32" s="41">
        <v>1.74</v>
      </c>
      <c r="F32" s="51">
        <v>0.55508474576271183</v>
      </c>
      <c r="G32" s="1"/>
      <c r="H32" s="74">
        <v>1</v>
      </c>
      <c r="I32" s="31">
        <v>2699</v>
      </c>
      <c r="J32" s="31">
        <v>1365</v>
      </c>
      <c r="K32" s="31">
        <v>1334</v>
      </c>
      <c r="L32" s="41">
        <v>1.33</v>
      </c>
      <c r="M32" s="51">
        <v>0.49425713227121154</v>
      </c>
      <c r="O32" s="73">
        <v>1</v>
      </c>
      <c r="P32" s="31">
        <v>2463</v>
      </c>
      <c r="Q32" s="37">
        <v>1365</v>
      </c>
      <c r="R32" s="37">
        <v>1098</v>
      </c>
      <c r="S32" s="41">
        <v>1.1200000000000001</v>
      </c>
      <c r="T32" s="51">
        <v>0.44579780755176612</v>
      </c>
    </row>
    <row r="33" spans="1:20" ht="14.25" x14ac:dyDescent="0.2">
      <c r="A33" s="73">
        <v>2</v>
      </c>
      <c r="B33" s="31">
        <v>3068</v>
      </c>
      <c r="C33" s="31">
        <v>1365</v>
      </c>
      <c r="D33" s="31">
        <v>1703</v>
      </c>
      <c r="E33" s="41">
        <v>1.74</v>
      </c>
      <c r="F33" s="51">
        <v>0.55508474576271183</v>
      </c>
      <c r="G33" s="1"/>
      <c r="H33" s="74">
        <v>2</v>
      </c>
      <c r="I33" s="31">
        <v>2699</v>
      </c>
      <c r="J33" s="31">
        <v>1365</v>
      </c>
      <c r="K33" s="31">
        <v>1334</v>
      </c>
      <c r="L33" s="41">
        <v>1.33</v>
      </c>
      <c r="M33" s="51">
        <v>0.49425713227121154</v>
      </c>
      <c r="O33" s="73">
        <v>2</v>
      </c>
      <c r="P33" s="31">
        <v>2463</v>
      </c>
      <c r="Q33" s="37">
        <v>1365</v>
      </c>
      <c r="R33" s="37">
        <v>1098</v>
      </c>
      <c r="S33" s="41">
        <v>1.1200000000000001</v>
      </c>
      <c r="T33" s="51">
        <v>0.44579780755176612</v>
      </c>
    </row>
    <row r="34" spans="1:20" ht="14.25" x14ac:dyDescent="0.2">
      <c r="A34" s="73">
        <v>3</v>
      </c>
      <c r="B34" s="32">
        <v>3145</v>
      </c>
      <c r="C34" s="32">
        <v>1365</v>
      </c>
      <c r="D34" s="32">
        <v>1780</v>
      </c>
      <c r="E34" s="42">
        <v>1.83</v>
      </c>
      <c r="F34" s="52">
        <v>0.56597774244833066</v>
      </c>
      <c r="G34" s="1"/>
      <c r="H34" s="74">
        <v>3</v>
      </c>
      <c r="I34" s="32">
        <v>2699</v>
      </c>
      <c r="J34" s="32">
        <v>1365</v>
      </c>
      <c r="K34" s="32">
        <v>1334</v>
      </c>
      <c r="L34" s="42">
        <v>1.33</v>
      </c>
      <c r="M34" s="52">
        <v>0.49425713227121154</v>
      </c>
      <c r="O34" s="73">
        <v>3</v>
      </c>
      <c r="P34" s="32">
        <v>2514</v>
      </c>
      <c r="Q34" s="38">
        <v>1365</v>
      </c>
      <c r="R34" s="38">
        <v>1149</v>
      </c>
      <c r="S34" s="42">
        <v>1.1499999999999999</v>
      </c>
      <c r="T34" s="52">
        <v>0.45704057279236276</v>
      </c>
    </row>
    <row r="35" spans="1:20" ht="14.25" x14ac:dyDescent="0.2">
      <c r="A35" s="73">
        <v>4</v>
      </c>
      <c r="B35" s="32">
        <v>3145</v>
      </c>
      <c r="C35" s="32">
        <v>1365</v>
      </c>
      <c r="D35" s="32">
        <v>1780</v>
      </c>
      <c r="E35" s="42">
        <v>1.83</v>
      </c>
      <c r="F35" s="52">
        <v>0.56597774244833066</v>
      </c>
      <c r="G35" s="1"/>
      <c r="H35" s="74">
        <v>4</v>
      </c>
      <c r="I35" s="32">
        <v>2699</v>
      </c>
      <c r="J35" s="32">
        <v>1365</v>
      </c>
      <c r="K35" s="32">
        <v>1334</v>
      </c>
      <c r="L35" s="42">
        <v>1.33</v>
      </c>
      <c r="M35" s="52">
        <v>0.49425713227121154</v>
      </c>
      <c r="O35" s="73">
        <v>4</v>
      </c>
      <c r="P35" s="32">
        <v>2514</v>
      </c>
      <c r="Q35" s="38">
        <v>1365</v>
      </c>
      <c r="R35" s="38">
        <v>1149</v>
      </c>
      <c r="S35" s="42">
        <v>1.1499999999999999</v>
      </c>
      <c r="T35" s="52">
        <v>0.45704057279236276</v>
      </c>
    </row>
    <row r="36" spans="1:20" ht="14.25" x14ac:dyDescent="0.2">
      <c r="A36" s="73">
        <v>5</v>
      </c>
      <c r="B36" s="32">
        <v>3145</v>
      </c>
      <c r="C36" s="32">
        <v>1365</v>
      </c>
      <c r="D36" s="32">
        <v>1780</v>
      </c>
      <c r="E36" s="42">
        <v>1.83</v>
      </c>
      <c r="F36" s="52">
        <v>0.56597774244833066</v>
      </c>
      <c r="G36" s="1"/>
      <c r="H36" s="74">
        <v>5</v>
      </c>
      <c r="I36" s="32">
        <v>2699</v>
      </c>
      <c r="J36" s="32">
        <v>1365</v>
      </c>
      <c r="K36" s="32">
        <v>1334</v>
      </c>
      <c r="L36" s="42">
        <v>1.33</v>
      </c>
      <c r="M36" s="52">
        <v>0.49425713227121154</v>
      </c>
      <c r="O36" s="73">
        <v>5</v>
      </c>
      <c r="P36" s="32">
        <v>2514</v>
      </c>
      <c r="Q36" s="38">
        <v>1365</v>
      </c>
      <c r="R36" s="38">
        <v>1149</v>
      </c>
      <c r="S36" s="42">
        <v>1.1499999999999999</v>
      </c>
      <c r="T36" s="52">
        <v>0.45704057279236276</v>
      </c>
    </row>
    <row r="37" spans="1:20" ht="14.25" x14ac:dyDescent="0.2">
      <c r="A37" s="73">
        <v>6</v>
      </c>
      <c r="B37" s="32">
        <v>3145</v>
      </c>
      <c r="C37" s="32">
        <v>1365</v>
      </c>
      <c r="D37" s="32">
        <v>1780</v>
      </c>
      <c r="E37" s="42">
        <v>1.83</v>
      </c>
      <c r="F37" s="52">
        <v>0.56597774244833066</v>
      </c>
      <c r="G37" s="1"/>
      <c r="H37" s="74">
        <v>6</v>
      </c>
      <c r="I37" s="32">
        <v>2699</v>
      </c>
      <c r="J37" s="32">
        <v>1365</v>
      </c>
      <c r="K37" s="32">
        <v>1334</v>
      </c>
      <c r="L37" s="42">
        <v>1.33</v>
      </c>
      <c r="M37" s="52">
        <v>0.49425713227121154</v>
      </c>
      <c r="O37" s="73">
        <v>6</v>
      </c>
      <c r="P37" s="32">
        <v>2514</v>
      </c>
      <c r="Q37" s="38">
        <v>1365</v>
      </c>
      <c r="R37" s="38">
        <v>1149</v>
      </c>
      <c r="S37" s="42">
        <v>1.1499999999999999</v>
      </c>
      <c r="T37" s="52">
        <v>0.45704057279236276</v>
      </c>
    </row>
    <row r="38" spans="1:20" ht="14.25" x14ac:dyDescent="0.2">
      <c r="A38" s="73">
        <v>7</v>
      </c>
      <c r="B38" s="33">
        <v>3068</v>
      </c>
      <c r="C38" s="33">
        <v>1365</v>
      </c>
      <c r="D38" s="33">
        <v>1703</v>
      </c>
      <c r="E38" s="43">
        <v>1.74</v>
      </c>
      <c r="F38" s="53">
        <v>0.55508474576271183</v>
      </c>
      <c r="G38" s="1"/>
      <c r="H38" s="74">
        <v>7</v>
      </c>
      <c r="I38" s="33">
        <v>2699</v>
      </c>
      <c r="J38" s="33">
        <v>1365</v>
      </c>
      <c r="K38" s="33">
        <v>1334</v>
      </c>
      <c r="L38" s="43">
        <v>1.33</v>
      </c>
      <c r="M38" s="53">
        <v>0.49425713227121154</v>
      </c>
      <c r="O38" s="73">
        <v>7</v>
      </c>
      <c r="P38" s="33">
        <v>2514</v>
      </c>
      <c r="Q38" s="39">
        <v>1365</v>
      </c>
      <c r="R38" s="39">
        <v>1149</v>
      </c>
      <c r="S38" s="43">
        <v>1.1499999999999999</v>
      </c>
      <c r="T38" s="53">
        <v>0.45704057279236276</v>
      </c>
    </row>
    <row r="39" spans="1:20" ht="14.25" x14ac:dyDescent="0.2">
      <c r="A39" s="73">
        <v>8</v>
      </c>
      <c r="B39" s="33">
        <v>3068</v>
      </c>
      <c r="C39" s="33">
        <v>1365</v>
      </c>
      <c r="D39" s="33">
        <v>1703</v>
      </c>
      <c r="E39" s="43">
        <v>1.74</v>
      </c>
      <c r="F39" s="53">
        <v>0.55508474576271183</v>
      </c>
      <c r="G39" s="1"/>
      <c r="H39" s="74">
        <v>8</v>
      </c>
      <c r="I39" s="33">
        <v>2699</v>
      </c>
      <c r="J39" s="33">
        <v>1365</v>
      </c>
      <c r="K39" s="33">
        <v>1334</v>
      </c>
      <c r="L39" s="43">
        <v>1.33</v>
      </c>
      <c r="M39" s="53">
        <v>0.49425713227121154</v>
      </c>
      <c r="O39" s="73">
        <v>8</v>
      </c>
      <c r="P39" s="33">
        <v>2514</v>
      </c>
      <c r="Q39" s="39">
        <v>1365</v>
      </c>
      <c r="R39" s="39">
        <v>1149</v>
      </c>
      <c r="S39" s="43">
        <v>1.1499999999999999</v>
      </c>
      <c r="T39" s="53">
        <v>0.45704057279236276</v>
      </c>
    </row>
    <row r="40" spans="1:20" ht="14.25" x14ac:dyDescent="0.2">
      <c r="A40" s="73">
        <v>9</v>
      </c>
      <c r="B40" s="33">
        <v>3068</v>
      </c>
      <c r="C40" s="33">
        <v>1365</v>
      </c>
      <c r="D40" s="33">
        <v>1703</v>
      </c>
      <c r="E40" s="43">
        <v>1.74</v>
      </c>
      <c r="F40" s="53">
        <v>0.55508474576271183</v>
      </c>
      <c r="G40" s="1"/>
      <c r="H40" s="74">
        <v>9</v>
      </c>
      <c r="I40" s="33">
        <v>2699</v>
      </c>
      <c r="J40" s="33">
        <v>1365</v>
      </c>
      <c r="K40" s="33">
        <v>1334</v>
      </c>
      <c r="L40" s="43">
        <v>1.33</v>
      </c>
      <c r="M40" s="53">
        <v>0.49425713227121154</v>
      </c>
      <c r="O40" s="73">
        <v>9</v>
      </c>
      <c r="P40" s="33">
        <v>2514</v>
      </c>
      <c r="Q40" s="39">
        <v>1365</v>
      </c>
      <c r="R40" s="39">
        <v>1149</v>
      </c>
      <c r="S40" s="43">
        <v>1.1499999999999999</v>
      </c>
      <c r="T40" s="53">
        <v>0.45704057279236276</v>
      </c>
    </row>
    <row r="41" spans="1:20" ht="14.25" x14ac:dyDescent="0.2">
      <c r="A41" s="73">
        <v>10</v>
      </c>
      <c r="B41" s="33">
        <v>3068</v>
      </c>
      <c r="C41" s="33">
        <v>1365</v>
      </c>
      <c r="D41" s="33">
        <v>1703</v>
      </c>
      <c r="E41" s="43">
        <v>1.74</v>
      </c>
      <c r="F41" s="53">
        <v>0.55508474576271183</v>
      </c>
      <c r="G41" s="1"/>
      <c r="H41" s="74">
        <v>10</v>
      </c>
      <c r="I41" s="33">
        <v>2699</v>
      </c>
      <c r="J41" s="33">
        <v>1365</v>
      </c>
      <c r="K41" s="33">
        <v>1334</v>
      </c>
      <c r="L41" s="43">
        <v>1.33</v>
      </c>
      <c r="M41" s="53">
        <v>0.49425713227121154</v>
      </c>
      <c r="O41" s="73">
        <v>10</v>
      </c>
      <c r="P41" s="33">
        <v>2514</v>
      </c>
      <c r="Q41" s="39">
        <v>1365</v>
      </c>
      <c r="R41" s="39">
        <v>1149</v>
      </c>
      <c r="S41" s="43">
        <v>1.1499999999999999</v>
      </c>
      <c r="T41" s="53">
        <v>0.45704057279236276</v>
      </c>
    </row>
    <row r="42" spans="1:20" ht="14.25" x14ac:dyDescent="0.2">
      <c r="A42" s="73">
        <v>11</v>
      </c>
      <c r="B42" s="34">
        <v>3068</v>
      </c>
      <c r="C42" s="34">
        <v>1365</v>
      </c>
      <c r="D42" s="34">
        <v>1703</v>
      </c>
      <c r="E42" s="44">
        <v>1.74</v>
      </c>
      <c r="F42" s="54">
        <v>0.55508474576271183</v>
      </c>
      <c r="G42" s="1"/>
      <c r="H42" s="74">
        <v>11</v>
      </c>
      <c r="I42" s="34">
        <v>2595</v>
      </c>
      <c r="J42" s="34">
        <v>1365</v>
      </c>
      <c r="K42" s="34">
        <v>1230</v>
      </c>
      <c r="L42" s="44">
        <v>1.24</v>
      </c>
      <c r="M42" s="54">
        <v>0.47398843930635837</v>
      </c>
      <c r="O42" s="73">
        <v>11</v>
      </c>
      <c r="P42" s="34">
        <v>2425</v>
      </c>
      <c r="Q42" s="40">
        <v>1365</v>
      </c>
      <c r="R42" s="40">
        <v>1060</v>
      </c>
      <c r="S42" s="44">
        <v>1.08</v>
      </c>
      <c r="T42" s="54">
        <v>0.43711340206185567</v>
      </c>
    </row>
    <row r="43" spans="1:20" ht="14.25" x14ac:dyDescent="0.2">
      <c r="A43" s="73">
        <v>12</v>
      </c>
      <c r="B43" s="34">
        <v>3068</v>
      </c>
      <c r="C43" s="34">
        <v>1365</v>
      </c>
      <c r="D43" s="34">
        <v>1703</v>
      </c>
      <c r="E43" s="44">
        <v>1.74</v>
      </c>
      <c r="F43" s="54">
        <v>0.55508474576271183</v>
      </c>
      <c r="G43" s="1"/>
      <c r="H43" s="74">
        <v>12</v>
      </c>
      <c r="I43" s="34">
        <v>2595</v>
      </c>
      <c r="J43" s="34">
        <v>1365</v>
      </c>
      <c r="K43" s="34">
        <v>1230</v>
      </c>
      <c r="L43" s="44">
        <v>1.24</v>
      </c>
      <c r="M43" s="54">
        <v>0.47398843930635837</v>
      </c>
      <c r="O43" s="73">
        <v>12</v>
      </c>
      <c r="P43" s="34">
        <v>2425</v>
      </c>
      <c r="Q43" s="40">
        <v>1365</v>
      </c>
      <c r="R43" s="40">
        <v>1060</v>
      </c>
      <c r="S43" s="44">
        <v>1.08</v>
      </c>
      <c r="T43" s="54">
        <v>0.43711340206185567</v>
      </c>
    </row>
    <row r="44" spans="1:20" ht="14.25" x14ac:dyDescent="0.2">
      <c r="A44" s="73">
        <v>13</v>
      </c>
      <c r="B44" s="34">
        <v>3068</v>
      </c>
      <c r="C44" s="34">
        <v>1365</v>
      </c>
      <c r="D44" s="34">
        <v>1703</v>
      </c>
      <c r="E44" s="44">
        <v>1.74</v>
      </c>
      <c r="F44" s="54">
        <v>0.55508474576271183</v>
      </c>
      <c r="G44" s="1"/>
      <c r="H44" s="74">
        <v>13</v>
      </c>
      <c r="I44" s="34">
        <v>2595</v>
      </c>
      <c r="J44" s="34">
        <v>1365</v>
      </c>
      <c r="K44" s="34">
        <v>1230</v>
      </c>
      <c r="L44" s="44">
        <v>1.24</v>
      </c>
      <c r="M44" s="54">
        <v>0.47398843930635837</v>
      </c>
      <c r="O44" s="73">
        <v>13</v>
      </c>
      <c r="P44" s="34">
        <v>2425</v>
      </c>
      <c r="Q44" s="40">
        <v>1365</v>
      </c>
      <c r="R44" s="40">
        <v>1060</v>
      </c>
      <c r="S44" s="44">
        <v>1.08</v>
      </c>
      <c r="T44" s="54">
        <v>0.43711340206185567</v>
      </c>
    </row>
    <row r="45" spans="1:20" ht="14.25" x14ac:dyDescent="0.2">
      <c r="A45" s="73">
        <v>14</v>
      </c>
      <c r="B45" s="34">
        <v>3068</v>
      </c>
      <c r="C45" s="34">
        <v>1365</v>
      </c>
      <c r="D45" s="34">
        <v>1703</v>
      </c>
      <c r="E45" s="44">
        <v>1.74</v>
      </c>
      <c r="F45" s="54">
        <v>0.55508474576271183</v>
      </c>
      <c r="G45" s="1"/>
      <c r="H45" s="74">
        <v>14</v>
      </c>
      <c r="I45" s="34">
        <v>2595</v>
      </c>
      <c r="J45" s="34">
        <v>1365</v>
      </c>
      <c r="K45" s="34">
        <v>1230</v>
      </c>
      <c r="L45" s="44">
        <v>1.24</v>
      </c>
      <c r="M45" s="54">
        <v>0.47398843930635837</v>
      </c>
      <c r="O45" s="73">
        <v>14</v>
      </c>
      <c r="P45" s="34">
        <v>2425</v>
      </c>
      <c r="Q45" s="40">
        <v>1365</v>
      </c>
      <c r="R45" s="40">
        <v>1060</v>
      </c>
      <c r="S45" s="44">
        <v>1.08</v>
      </c>
      <c r="T45" s="54">
        <v>0.43711340206185567</v>
      </c>
    </row>
    <row r="46" spans="1:20" ht="14.25" x14ac:dyDescent="0.2">
      <c r="A46" s="73">
        <v>15</v>
      </c>
      <c r="B46" s="35">
        <v>2982</v>
      </c>
      <c r="C46" s="35">
        <v>1365</v>
      </c>
      <c r="D46" s="35">
        <v>1617</v>
      </c>
      <c r="E46" s="45">
        <v>1.58</v>
      </c>
      <c r="F46" s="55">
        <v>0.54225352112676062</v>
      </c>
      <c r="G46" s="1"/>
      <c r="H46" s="74">
        <v>15</v>
      </c>
      <c r="I46" s="35">
        <v>2558</v>
      </c>
      <c r="J46" s="35">
        <v>1365</v>
      </c>
      <c r="K46" s="35">
        <v>1193</v>
      </c>
      <c r="L46" s="45">
        <v>1.19</v>
      </c>
      <c r="M46" s="55">
        <v>0.46637998436278344</v>
      </c>
      <c r="O46" s="73">
        <v>15</v>
      </c>
      <c r="P46" s="35">
        <v>2380</v>
      </c>
      <c r="Q46" s="35">
        <v>1365</v>
      </c>
      <c r="R46" s="35">
        <v>1015</v>
      </c>
      <c r="S46" s="45">
        <v>1.04</v>
      </c>
      <c r="T46" s="55">
        <v>0.4264705882352941</v>
      </c>
    </row>
    <row r="47" spans="1:20" ht="14.25" x14ac:dyDescent="0.2">
      <c r="A47" s="73">
        <v>16</v>
      </c>
      <c r="B47" s="35">
        <v>2982</v>
      </c>
      <c r="C47" s="35">
        <v>1365</v>
      </c>
      <c r="D47" s="35">
        <v>1617</v>
      </c>
      <c r="E47" s="45">
        <v>1.58</v>
      </c>
      <c r="F47" s="55">
        <v>0.54225352112676062</v>
      </c>
      <c r="G47" s="1"/>
      <c r="H47" s="74">
        <v>16</v>
      </c>
      <c r="I47" s="35">
        <v>2558</v>
      </c>
      <c r="J47" s="35">
        <v>1365</v>
      </c>
      <c r="K47" s="35">
        <v>1193</v>
      </c>
      <c r="L47" s="45">
        <v>1.19</v>
      </c>
      <c r="M47" s="55">
        <v>0.46637998436278344</v>
      </c>
      <c r="O47" s="73">
        <v>16</v>
      </c>
      <c r="P47" s="35">
        <v>2380</v>
      </c>
      <c r="Q47" s="35">
        <v>1365</v>
      </c>
      <c r="R47" s="35">
        <v>1015</v>
      </c>
      <c r="S47" s="45">
        <v>1.04</v>
      </c>
      <c r="T47" s="55">
        <v>0.4264705882352941</v>
      </c>
    </row>
    <row r="48" spans="1:20" ht="14.25" x14ac:dyDescent="0.2">
      <c r="A48" s="73">
        <v>17</v>
      </c>
      <c r="B48" s="35">
        <v>2982</v>
      </c>
      <c r="C48" s="35">
        <v>1365</v>
      </c>
      <c r="D48" s="35">
        <v>1617</v>
      </c>
      <c r="E48" s="45">
        <v>1.58</v>
      </c>
      <c r="F48" s="55">
        <v>0.54225352112676062</v>
      </c>
      <c r="G48" s="1"/>
      <c r="H48" s="74">
        <v>17</v>
      </c>
      <c r="I48" s="35">
        <v>2558</v>
      </c>
      <c r="J48" s="35">
        <v>1365</v>
      </c>
      <c r="K48" s="35">
        <v>1193</v>
      </c>
      <c r="L48" s="45">
        <v>1.19</v>
      </c>
      <c r="M48" s="55">
        <v>0.46637998436278344</v>
      </c>
      <c r="O48" s="73">
        <v>17</v>
      </c>
      <c r="P48" s="35">
        <v>2380</v>
      </c>
      <c r="Q48" s="35">
        <v>1365</v>
      </c>
      <c r="R48" s="35">
        <v>1015</v>
      </c>
      <c r="S48" s="45">
        <v>1.04</v>
      </c>
      <c r="T48" s="55">
        <v>0.4264705882352941</v>
      </c>
    </row>
    <row r="49" spans="1:20" ht="14.25" x14ac:dyDescent="0.2">
      <c r="A49" s="73">
        <v>18</v>
      </c>
      <c r="B49" s="35">
        <v>2982</v>
      </c>
      <c r="C49" s="35">
        <v>1365</v>
      </c>
      <c r="D49" s="35">
        <v>1617</v>
      </c>
      <c r="E49" s="45">
        <v>1.58</v>
      </c>
      <c r="F49" s="55">
        <v>0.54225352112676062</v>
      </c>
      <c r="G49" s="1"/>
      <c r="H49" s="74">
        <v>18</v>
      </c>
      <c r="I49" s="35">
        <v>2558</v>
      </c>
      <c r="J49" s="35">
        <v>1365</v>
      </c>
      <c r="K49" s="35">
        <v>1193</v>
      </c>
      <c r="L49" s="45">
        <v>1.19</v>
      </c>
      <c r="M49" s="55">
        <v>0.46637998436278344</v>
      </c>
      <c r="O49" s="73">
        <v>18</v>
      </c>
      <c r="P49" s="35">
        <v>2380</v>
      </c>
      <c r="Q49" s="35">
        <v>1365</v>
      </c>
      <c r="R49" s="35">
        <v>1015</v>
      </c>
      <c r="S49" s="45">
        <v>1.04</v>
      </c>
      <c r="T49" s="55">
        <v>0.4264705882352941</v>
      </c>
    </row>
    <row r="50" spans="1:20" ht="14.25" x14ac:dyDescent="0.2">
      <c r="A50" s="73">
        <v>19</v>
      </c>
      <c r="B50" s="36">
        <v>2941</v>
      </c>
      <c r="C50" s="36">
        <v>1365</v>
      </c>
      <c r="D50" s="36">
        <v>1576</v>
      </c>
      <c r="E50" s="46">
        <v>1.51</v>
      </c>
      <c r="F50" s="56">
        <v>0.53587215232913976</v>
      </c>
      <c r="G50" s="1"/>
      <c r="H50" s="74">
        <v>19</v>
      </c>
      <c r="I50" s="36">
        <v>2558</v>
      </c>
      <c r="J50" s="36">
        <v>1365</v>
      </c>
      <c r="K50" s="36">
        <v>1193</v>
      </c>
      <c r="L50" s="46">
        <v>1.19</v>
      </c>
      <c r="M50" s="56">
        <v>0.46637998436278344</v>
      </c>
      <c r="O50" s="73">
        <v>19</v>
      </c>
      <c r="P50" s="36">
        <v>2343</v>
      </c>
      <c r="Q50" s="36">
        <v>1365</v>
      </c>
      <c r="R50" s="36">
        <v>978</v>
      </c>
      <c r="S50" s="46">
        <v>1.01</v>
      </c>
      <c r="T50" s="56">
        <v>0.4174135723431498</v>
      </c>
    </row>
    <row r="51" spans="1:20" ht="14.25" x14ac:dyDescent="0.2">
      <c r="A51" s="73">
        <v>20</v>
      </c>
      <c r="B51" s="36">
        <v>2941</v>
      </c>
      <c r="C51" s="36">
        <v>1365</v>
      </c>
      <c r="D51" s="36">
        <v>1576</v>
      </c>
      <c r="E51" s="46">
        <v>1.51</v>
      </c>
      <c r="F51" s="56">
        <v>0.53587215232913976</v>
      </c>
      <c r="G51" s="1"/>
      <c r="H51" s="74">
        <v>20</v>
      </c>
      <c r="I51" s="36">
        <v>2558</v>
      </c>
      <c r="J51" s="36">
        <v>1365</v>
      </c>
      <c r="K51" s="36">
        <v>1193</v>
      </c>
      <c r="L51" s="46">
        <v>1.19</v>
      </c>
      <c r="M51" s="56">
        <v>0.46637998436278344</v>
      </c>
      <c r="O51" s="73">
        <v>20</v>
      </c>
      <c r="P51" s="36">
        <v>2343</v>
      </c>
      <c r="Q51" s="36">
        <v>1365</v>
      </c>
      <c r="R51" s="36">
        <v>978</v>
      </c>
      <c r="S51" s="46">
        <v>1.01</v>
      </c>
      <c r="T51" s="56">
        <v>0.4174135723431498</v>
      </c>
    </row>
    <row r="52" spans="1:20" ht="14.25" x14ac:dyDescent="0.2">
      <c r="A52" s="73">
        <v>21</v>
      </c>
      <c r="B52" s="36">
        <v>2941</v>
      </c>
      <c r="C52" s="36">
        <v>1365</v>
      </c>
      <c r="D52" s="36">
        <v>1576</v>
      </c>
      <c r="E52" s="46">
        <v>1.51</v>
      </c>
      <c r="F52" s="56">
        <v>0.53587215232913976</v>
      </c>
      <c r="G52" s="1"/>
      <c r="H52" s="74">
        <v>21</v>
      </c>
      <c r="I52" s="36">
        <v>2558</v>
      </c>
      <c r="J52" s="36">
        <v>1365</v>
      </c>
      <c r="K52" s="36">
        <v>1193</v>
      </c>
      <c r="L52" s="46">
        <v>1.19</v>
      </c>
      <c r="M52" s="56">
        <v>0.46637998436278344</v>
      </c>
      <c r="O52" s="73">
        <v>21</v>
      </c>
      <c r="P52" s="36">
        <v>2343</v>
      </c>
      <c r="Q52" s="36">
        <v>1365</v>
      </c>
      <c r="R52" s="36">
        <v>978</v>
      </c>
      <c r="S52" s="46">
        <v>1.01</v>
      </c>
      <c r="T52" s="56">
        <v>0.4174135723431498</v>
      </c>
    </row>
    <row r="53" spans="1:20" ht="14.25" x14ac:dyDescent="0.2">
      <c r="A53" s="73">
        <v>22</v>
      </c>
      <c r="B53" s="36">
        <v>2941</v>
      </c>
      <c r="C53" s="36">
        <v>1365</v>
      </c>
      <c r="D53" s="36">
        <v>1576</v>
      </c>
      <c r="E53" s="46">
        <v>1.51</v>
      </c>
      <c r="F53" s="56">
        <v>0.53587215232913976</v>
      </c>
      <c r="G53" s="1"/>
      <c r="H53" s="74">
        <v>22</v>
      </c>
      <c r="I53" s="36">
        <v>2558</v>
      </c>
      <c r="J53" s="36">
        <v>1365</v>
      </c>
      <c r="K53" s="36">
        <v>1193</v>
      </c>
      <c r="L53" s="46">
        <v>1.19</v>
      </c>
      <c r="M53" s="56">
        <v>0.46637998436278344</v>
      </c>
      <c r="O53" s="73">
        <v>22</v>
      </c>
      <c r="P53" s="36">
        <v>2343</v>
      </c>
      <c r="Q53" s="36">
        <v>1365</v>
      </c>
      <c r="R53" s="36">
        <v>978</v>
      </c>
      <c r="S53" s="46">
        <v>1.01</v>
      </c>
      <c r="T53" s="56">
        <v>0.4174135723431498</v>
      </c>
    </row>
    <row r="54" spans="1:20" ht="14.25" x14ac:dyDescent="0.2">
      <c r="A54" s="73">
        <v>23</v>
      </c>
      <c r="B54" s="31">
        <v>3068</v>
      </c>
      <c r="C54" s="31">
        <v>1365</v>
      </c>
      <c r="D54" s="31">
        <v>1703</v>
      </c>
      <c r="E54" s="41">
        <v>1.74</v>
      </c>
      <c r="F54" s="51">
        <v>0.55508474576271183</v>
      </c>
      <c r="G54" s="1"/>
      <c r="H54" s="74">
        <v>23</v>
      </c>
      <c r="I54" s="31">
        <v>2699</v>
      </c>
      <c r="J54" s="31">
        <v>1365</v>
      </c>
      <c r="K54" s="31">
        <v>1334</v>
      </c>
      <c r="L54" s="41">
        <v>1.33</v>
      </c>
      <c r="M54" s="51">
        <v>0.49425713227121154</v>
      </c>
      <c r="O54" s="73">
        <v>23</v>
      </c>
      <c r="P54" s="31">
        <v>2463</v>
      </c>
      <c r="Q54" s="37">
        <v>1365</v>
      </c>
      <c r="R54" s="37">
        <v>1098</v>
      </c>
      <c r="S54" s="41">
        <v>1.1200000000000001</v>
      </c>
      <c r="T54" s="51">
        <v>0.44579780755176612</v>
      </c>
    </row>
    <row r="55" spans="1:20" ht="14.25" x14ac:dyDescent="0.2">
      <c r="A55" s="73">
        <v>24</v>
      </c>
      <c r="B55" s="31">
        <v>3068</v>
      </c>
      <c r="C55" s="31">
        <v>1365</v>
      </c>
      <c r="D55" s="31">
        <v>1703</v>
      </c>
      <c r="E55" s="41">
        <v>1.74</v>
      </c>
      <c r="F55" s="51">
        <v>0.55508474576271183</v>
      </c>
      <c r="G55" s="1"/>
      <c r="H55" s="74">
        <v>24</v>
      </c>
      <c r="I55" s="31">
        <v>2699</v>
      </c>
      <c r="J55" s="31">
        <v>1365</v>
      </c>
      <c r="K55" s="31">
        <v>1334</v>
      </c>
      <c r="L55" s="41">
        <v>1.33</v>
      </c>
      <c r="M55" s="51">
        <v>0.49425713227121154</v>
      </c>
      <c r="O55" s="73">
        <v>24</v>
      </c>
      <c r="P55" s="31">
        <v>2463</v>
      </c>
      <c r="Q55" s="37">
        <v>1365</v>
      </c>
      <c r="R55" s="37">
        <v>1098</v>
      </c>
      <c r="S55" s="41">
        <v>1.1200000000000001</v>
      </c>
      <c r="T55" s="51">
        <v>0.44579780755176612</v>
      </c>
    </row>
    <row r="56" spans="1:20" ht="14.25" x14ac:dyDescent="0.2">
      <c r="B56" s="1"/>
      <c r="I56" s="1"/>
      <c r="P56" s="1"/>
    </row>
    <row r="57" spans="1:20" ht="14.25" x14ac:dyDescent="0.2">
      <c r="L57" t="s">
        <v>71</v>
      </c>
    </row>
    <row r="59" spans="1:20" ht="18" x14ac:dyDescent="0.25">
      <c r="A59" s="94">
        <v>45839</v>
      </c>
      <c r="B59" s="94"/>
      <c r="C59" s="94"/>
      <c r="D59" s="94"/>
      <c r="E59" s="94"/>
      <c r="F59" s="94"/>
      <c r="H59" s="94">
        <v>45870</v>
      </c>
      <c r="I59" s="94"/>
      <c r="J59" s="94"/>
      <c r="K59" s="94"/>
      <c r="L59" s="94"/>
      <c r="M59" s="94"/>
      <c r="O59" s="94">
        <v>45901</v>
      </c>
      <c r="P59" s="94"/>
      <c r="Q59" s="94"/>
      <c r="R59" s="94"/>
      <c r="S59" s="94"/>
      <c r="T59" s="94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72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72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3">
        <v>1</v>
      </c>
      <c r="B61" s="31">
        <v>2380</v>
      </c>
      <c r="C61" s="31">
        <v>1365</v>
      </c>
      <c r="D61" s="31">
        <v>1015</v>
      </c>
      <c r="E61" s="41">
        <v>1.04</v>
      </c>
      <c r="F61" s="51">
        <v>0.42647058823529416</v>
      </c>
      <c r="H61" s="74">
        <v>1</v>
      </c>
      <c r="I61" s="31"/>
      <c r="J61" s="2"/>
      <c r="K61" s="2"/>
      <c r="L61" s="41"/>
      <c r="M61" s="51"/>
      <c r="N61" s="72"/>
      <c r="O61" s="73">
        <v>1</v>
      </c>
      <c r="P61" s="57"/>
      <c r="Q61" s="57"/>
      <c r="R61" s="57"/>
      <c r="S61" s="58"/>
      <c r="T61" s="51"/>
    </row>
    <row r="62" spans="1:20" ht="14.25" x14ac:dyDescent="0.2">
      <c r="A62" s="73">
        <v>2</v>
      </c>
      <c r="B62" s="31">
        <v>2380</v>
      </c>
      <c r="C62" s="31">
        <v>1365</v>
      </c>
      <c r="D62" s="31">
        <v>1015</v>
      </c>
      <c r="E62" s="41">
        <v>1.04</v>
      </c>
      <c r="F62" s="51">
        <v>0.42647058823529416</v>
      </c>
      <c r="H62" s="74">
        <v>2</v>
      </c>
      <c r="I62" s="31"/>
      <c r="J62" s="2"/>
      <c r="K62" s="2"/>
      <c r="L62" s="41"/>
      <c r="M62" s="51"/>
      <c r="N62" s="72"/>
      <c r="O62" s="73">
        <v>2</v>
      </c>
      <c r="P62" s="57"/>
      <c r="Q62" s="57"/>
      <c r="R62" s="57"/>
      <c r="S62" s="58"/>
      <c r="T62" s="51"/>
    </row>
    <row r="63" spans="1:20" ht="14.25" x14ac:dyDescent="0.2">
      <c r="A63" s="73">
        <v>3</v>
      </c>
      <c r="B63" s="32">
        <v>2463</v>
      </c>
      <c r="C63" s="32">
        <v>1365</v>
      </c>
      <c r="D63" s="32">
        <v>1098</v>
      </c>
      <c r="E63" s="42">
        <v>1.1200000000000001</v>
      </c>
      <c r="F63" s="52">
        <v>0.44579780755176607</v>
      </c>
      <c r="H63" s="74">
        <v>3</v>
      </c>
      <c r="I63" s="32"/>
      <c r="J63" s="3"/>
      <c r="K63" s="3"/>
      <c r="L63" s="42"/>
      <c r="M63" s="52"/>
      <c r="N63" s="72"/>
      <c r="O63" s="73">
        <v>3</v>
      </c>
      <c r="P63" s="59"/>
      <c r="Q63" s="59"/>
      <c r="R63" s="59"/>
      <c r="S63" s="60"/>
      <c r="T63" s="52"/>
    </row>
    <row r="64" spans="1:20" ht="14.25" x14ac:dyDescent="0.2">
      <c r="A64" s="73">
        <v>4</v>
      </c>
      <c r="B64" s="32">
        <v>2463</v>
      </c>
      <c r="C64" s="32">
        <v>1365</v>
      </c>
      <c r="D64" s="32">
        <v>1098</v>
      </c>
      <c r="E64" s="42">
        <v>1.1200000000000001</v>
      </c>
      <c r="F64" s="52">
        <v>0.44579780755176607</v>
      </c>
      <c r="H64" s="74">
        <v>4</v>
      </c>
      <c r="I64" s="32"/>
      <c r="J64" s="3"/>
      <c r="K64" s="3"/>
      <c r="L64" s="42"/>
      <c r="M64" s="52"/>
      <c r="N64" s="72"/>
      <c r="O64" s="73">
        <v>4</v>
      </c>
      <c r="P64" s="59"/>
      <c r="Q64" s="59"/>
      <c r="R64" s="59"/>
      <c r="S64" s="60"/>
      <c r="T64" s="52"/>
    </row>
    <row r="65" spans="1:20" ht="14.25" x14ac:dyDescent="0.2">
      <c r="A65" s="73">
        <v>5</v>
      </c>
      <c r="B65" s="32">
        <v>2463</v>
      </c>
      <c r="C65" s="32">
        <v>1365</v>
      </c>
      <c r="D65" s="32">
        <v>1098</v>
      </c>
      <c r="E65" s="42">
        <v>1.1200000000000001</v>
      </c>
      <c r="F65" s="52">
        <v>0.44579780755176607</v>
      </c>
      <c r="H65" s="74">
        <v>5</v>
      </c>
      <c r="I65" s="32"/>
      <c r="J65" s="3"/>
      <c r="K65" s="3"/>
      <c r="L65" s="42"/>
      <c r="M65" s="52"/>
      <c r="N65" s="72"/>
      <c r="O65" s="73">
        <v>5</v>
      </c>
      <c r="P65" s="59"/>
      <c r="Q65" s="59"/>
      <c r="R65" s="59"/>
      <c r="S65" s="60"/>
      <c r="T65" s="52"/>
    </row>
    <row r="66" spans="1:20" ht="14.25" x14ac:dyDescent="0.2">
      <c r="A66" s="73">
        <v>6</v>
      </c>
      <c r="B66" s="32">
        <v>2463</v>
      </c>
      <c r="C66" s="32">
        <v>1365</v>
      </c>
      <c r="D66" s="32">
        <v>1098</v>
      </c>
      <c r="E66" s="42">
        <v>1.1200000000000001</v>
      </c>
      <c r="F66" s="52">
        <v>0.44579780755176607</v>
      </c>
      <c r="H66" s="74">
        <v>6</v>
      </c>
      <c r="I66" s="32"/>
      <c r="J66" s="3"/>
      <c r="K66" s="3"/>
      <c r="L66" s="42"/>
      <c r="M66" s="52"/>
      <c r="N66" s="72"/>
      <c r="O66" s="73">
        <v>6</v>
      </c>
      <c r="P66" s="59"/>
      <c r="Q66" s="59"/>
      <c r="R66" s="59"/>
      <c r="S66" s="60"/>
      <c r="T66" s="52"/>
    </row>
    <row r="67" spans="1:20" ht="14.25" x14ac:dyDescent="0.2">
      <c r="A67" s="73">
        <v>7</v>
      </c>
      <c r="B67" s="33">
        <v>2425</v>
      </c>
      <c r="C67" s="33">
        <v>1365</v>
      </c>
      <c r="D67" s="33">
        <v>1060</v>
      </c>
      <c r="E67" s="43">
        <v>1.08</v>
      </c>
      <c r="F67" s="53">
        <v>0.43711340206185567</v>
      </c>
      <c r="H67" s="74">
        <v>7</v>
      </c>
      <c r="I67" s="33"/>
      <c r="J67" s="4"/>
      <c r="K67" s="4"/>
      <c r="L67" s="43"/>
      <c r="M67" s="53"/>
      <c r="N67" s="72"/>
      <c r="O67" s="73">
        <v>7</v>
      </c>
      <c r="P67" s="61"/>
      <c r="Q67" s="61"/>
      <c r="R67" s="61"/>
      <c r="S67" s="62"/>
      <c r="T67" s="53"/>
    </row>
    <row r="68" spans="1:20" ht="14.25" x14ac:dyDescent="0.2">
      <c r="A68" s="73">
        <v>8</v>
      </c>
      <c r="B68" s="33">
        <v>2425</v>
      </c>
      <c r="C68" s="33">
        <v>1365</v>
      </c>
      <c r="D68" s="33">
        <v>1060</v>
      </c>
      <c r="E68" s="43">
        <v>1.08</v>
      </c>
      <c r="F68" s="53">
        <v>0.43711340206185567</v>
      </c>
      <c r="H68" s="74">
        <v>8</v>
      </c>
      <c r="I68" s="33"/>
      <c r="J68" s="4"/>
      <c r="K68" s="4"/>
      <c r="L68" s="43"/>
      <c r="M68" s="53"/>
      <c r="N68" s="72"/>
      <c r="O68" s="73">
        <v>8</v>
      </c>
      <c r="P68" s="61"/>
      <c r="Q68" s="61"/>
      <c r="R68" s="61"/>
      <c r="S68" s="62"/>
      <c r="T68" s="53"/>
    </row>
    <row r="69" spans="1:20" ht="14.25" x14ac:dyDescent="0.2">
      <c r="A69" s="73">
        <v>9</v>
      </c>
      <c r="B69" s="33">
        <v>2425</v>
      </c>
      <c r="C69" s="33">
        <v>1365</v>
      </c>
      <c r="D69" s="33">
        <v>1060</v>
      </c>
      <c r="E69" s="43">
        <v>1.08</v>
      </c>
      <c r="F69" s="53">
        <v>0.43711340206185567</v>
      </c>
      <c r="H69" s="74">
        <v>9</v>
      </c>
      <c r="I69" s="33"/>
      <c r="J69" s="4"/>
      <c r="K69" s="4"/>
      <c r="L69" s="43"/>
      <c r="M69" s="53"/>
      <c r="N69" s="72"/>
      <c r="O69" s="73">
        <v>9</v>
      </c>
      <c r="P69" s="61"/>
      <c r="Q69" s="61"/>
      <c r="R69" s="61"/>
      <c r="S69" s="62"/>
      <c r="T69" s="53"/>
    </row>
    <row r="70" spans="1:20" ht="14.25" x14ac:dyDescent="0.2">
      <c r="A70" s="73">
        <v>10</v>
      </c>
      <c r="B70" s="33">
        <v>2425</v>
      </c>
      <c r="C70" s="33">
        <v>1365</v>
      </c>
      <c r="D70" s="33">
        <v>1060</v>
      </c>
      <c r="E70" s="43">
        <v>1.08</v>
      </c>
      <c r="F70" s="53">
        <v>0.43711340206185567</v>
      </c>
      <c r="H70" s="74">
        <v>10</v>
      </c>
      <c r="I70" s="33"/>
      <c r="J70" s="4"/>
      <c r="K70" s="4"/>
      <c r="L70" s="43"/>
      <c r="M70" s="53"/>
      <c r="N70" s="72"/>
      <c r="O70" s="73">
        <v>10</v>
      </c>
      <c r="P70" s="61"/>
      <c r="Q70" s="61"/>
      <c r="R70" s="61"/>
      <c r="S70" s="62"/>
      <c r="T70" s="53"/>
    </row>
    <row r="71" spans="1:20" ht="14.25" x14ac:dyDescent="0.2">
      <c r="A71" s="73">
        <v>11</v>
      </c>
      <c r="B71" s="34">
        <v>2300</v>
      </c>
      <c r="C71" s="34">
        <v>1365</v>
      </c>
      <c r="D71" s="34">
        <v>935</v>
      </c>
      <c r="E71" s="44">
        <v>1</v>
      </c>
      <c r="F71" s="54">
        <v>0.40652173913043477</v>
      </c>
      <c r="H71" s="74">
        <v>11</v>
      </c>
      <c r="I71" s="34"/>
      <c r="J71" s="5"/>
      <c r="K71" s="5"/>
      <c r="L71" s="44"/>
      <c r="M71" s="54"/>
      <c r="N71" s="72"/>
      <c r="O71" s="73">
        <v>11</v>
      </c>
      <c r="P71" s="63"/>
      <c r="Q71" s="63"/>
      <c r="R71" s="63"/>
      <c r="S71" s="64"/>
      <c r="T71" s="54"/>
    </row>
    <row r="72" spans="1:20" ht="14.25" x14ac:dyDescent="0.2">
      <c r="A72" s="73">
        <v>12</v>
      </c>
      <c r="B72" s="34">
        <v>2300</v>
      </c>
      <c r="C72" s="34">
        <v>1365</v>
      </c>
      <c r="D72" s="34">
        <v>935</v>
      </c>
      <c r="E72" s="44">
        <v>1</v>
      </c>
      <c r="F72" s="54">
        <v>0.40652173913043477</v>
      </c>
      <c r="H72" s="74">
        <v>12</v>
      </c>
      <c r="I72" s="34"/>
      <c r="J72" s="5"/>
      <c r="K72" s="5"/>
      <c r="L72" s="44"/>
      <c r="M72" s="54"/>
      <c r="N72" s="72"/>
      <c r="O72" s="73">
        <v>12</v>
      </c>
      <c r="P72" s="63"/>
      <c r="Q72" s="63"/>
      <c r="R72" s="63"/>
      <c r="S72" s="64"/>
      <c r="T72" s="54"/>
    </row>
    <row r="73" spans="1:20" ht="14.25" x14ac:dyDescent="0.2">
      <c r="A73" s="73">
        <v>13</v>
      </c>
      <c r="B73" s="34">
        <v>2300</v>
      </c>
      <c r="C73" s="34">
        <v>1365</v>
      </c>
      <c r="D73" s="34">
        <v>935</v>
      </c>
      <c r="E73" s="44">
        <v>1</v>
      </c>
      <c r="F73" s="54">
        <v>0.40652173913043477</v>
      </c>
      <c r="H73" s="74">
        <v>13</v>
      </c>
      <c r="I73" s="34"/>
      <c r="J73" s="5"/>
      <c r="K73" s="5"/>
      <c r="L73" s="44"/>
      <c r="M73" s="54"/>
      <c r="N73" s="72"/>
      <c r="O73" s="73">
        <v>13</v>
      </c>
      <c r="P73" s="63"/>
      <c r="Q73" s="63"/>
      <c r="R73" s="63"/>
      <c r="S73" s="64"/>
      <c r="T73" s="54"/>
    </row>
    <row r="74" spans="1:20" ht="14.25" x14ac:dyDescent="0.2">
      <c r="A74" s="73">
        <v>14</v>
      </c>
      <c r="B74" s="34">
        <v>2300</v>
      </c>
      <c r="C74" s="34">
        <v>1365</v>
      </c>
      <c r="D74" s="34">
        <v>935</v>
      </c>
      <c r="E74" s="44">
        <v>1</v>
      </c>
      <c r="F74" s="54">
        <v>0.40652173913043477</v>
      </c>
      <c r="H74" s="74">
        <v>14</v>
      </c>
      <c r="I74" s="34"/>
      <c r="J74" s="5"/>
      <c r="K74" s="5"/>
      <c r="L74" s="44"/>
      <c r="M74" s="54"/>
      <c r="N74" s="72"/>
      <c r="O74" s="73">
        <v>14</v>
      </c>
      <c r="P74" s="63"/>
      <c r="Q74" s="63"/>
      <c r="R74" s="63"/>
      <c r="S74" s="64"/>
      <c r="T74" s="54"/>
    </row>
    <row r="75" spans="1:20" ht="14.25" x14ac:dyDescent="0.2">
      <c r="A75" s="73">
        <v>15</v>
      </c>
      <c r="B75" s="35">
        <v>2300</v>
      </c>
      <c r="C75" s="35">
        <v>1365</v>
      </c>
      <c r="D75" s="35">
        <v>935</v>
      </c>
      <c r="E75" s="45">
        <v>1</v>
      </c>
      <c r="F75" s="55">
        <v>0.40652173913043477</v>
      </c>
      <c r="H75" s="76">
        <v>15</v>
      </c>
      <c r="I75" s="35"/>
      <c r="J75" s="35"/>
      <c r="K75" s="35"/>
      <c r="L75" s="45"/>
      <c r="M75" s="55"/>
      <c r="N75" s="72"/>
      <c r="O75" s="73">
        <v>15</v>
      </c>
      <c r="P75" s="35"/>
      <c r="Q75" s="35"/>
      <c r="R75" s="35"/>
      <c r="S75" s="45"/>
      <c r="T75" s="55"/>
    </row>
    <row r="76" spans="1:20" ht="14.25" x14ac:dyDescent="0.2">
      <c r="A76" s="73">
        <v>16</v>
      </c>
      <c r="B76" s="35">
        <v>2300</v>
      </c>
      <c r="C76" s="35">
        <v>1365</v>
      </c>
      <c r="D76" s="35">
        <v>935</v>
      </c>
      <c r="E76" s="45">
        <v>1</v>
      </c>
      <c r="F76" s="55">
        <v>0.40652173913043477</v>
      </c>
      <c r="H76" s="76">
        <v>16</v>
      </c>
      <c r="I76" s="35"/>
      <c r="J76" s="35"/>
      <c r="K76" s="35"/>
      <c r="L76" s="45"/>
      <c r="M76" s="55"/>
      <c r="N76" s="72"/>
      <c r="O76" s="73">
        <v>16</v>
      </c>
      <c r="P76" s="35"/>
      <c r="Q76" s="35"/>
      <c r="R76" s="35"/>
      <c r="S76" s="45"/>
      <c r="T76" s="55"/>
    </row>
    <row r="77" spans="1:20" ht="14.25" x14ac:dyDescent="0.2">
      <c r="A77" s="73">
        <v>17</v>
      </c>
      <c r="B77" s="35">
        <v>2300</v>
      </c>
      <c r="C77" s="35">
        <v>1365</v>
      </c>
      <c r="D77" s="35">
        <v>935</v>
      </c>
      <c r="E77" s="45">
        <v>1</v>
      </c>
      <c r="F77" s="55">
        <v>0.40652173913043477</v>
      </c>
      <c r="H77" s="76">
        <v>17</v>
      </c>
      <c r="I77" s="35"/>
      <c r="J77" s="35"/>
      <c r="K77" s="35"/>
      <c r="L77" s="45"/>
      <c r="M77" s="55"/>
      <c r="N77" s="72"/>
      <c r="O77" s="73">
        <v>17</v>
      </c>
      <c r="P77" s="35"/>
      <c r="Q77" s="35"/>
      <c r="R77" s="35"/>
      <c r="S77" s="45"/>
      <c r="T77" s="55"/>
    </row>
    <row r="78" spans="1:20" ht="14.25" x14ac:dyDescent="0.2">
      <c r="A78" s="73">
        <v>18</v>
      </c>
      <c r="B78" s="35">
        <v>2300</v>
      </c>
      <c r="C78" s="35">
        <v>1365</v>
      </c>
      <c r="D78" s="35">
        <v>935</v>
      </c>
      <c r="E78" s="45">
        <v>1</v>
      </c>
      <c r="F78" s="55">
        <v>0.40652173913043477</v>
      </c>
      <c r="H78" s="76">
        <v>18</v>
      </c>
      <c r="I78" s="35"/>
      <c r="J78" s="35"/>
      <c r="K78" s="35"/>
      <c r="L78" s="45"/>
      <c r="M78" s="55"/>
      <c r="N78" s="72"/>
      <c r="O78" s="73">
        <v>18</v>
      </c>
      <c r="P78" s="35"/>
      <c r="Q78" s="35"/>
      <c r="R78" s="35"/>
      <c r="S78" s="45"/>
      <c r="T78" s="55"/>
    </row>
    <row r="79" spans="1:20" ht="14.25" x14ac:dyDescent="0.2">
      <c r="A79" s="73">
        <v>19</v>
      </c>
      <c r="B79" s="36">
        <v>2300</v>
      </c>
      <c r="C79" s="36">
        <v>1365</v>
      </c>
      <c r="D79" s="36">
        <v>935</v>
      </c>
      <c r="E79" s="46">
        <v>1</v>
      </c>
      <c r="F79" s="56">
        <v>0.40652173913043477</v>
      </c>
      <c r="H79" s="74">
        <v>19</v>
      </c>
      <c r="I79" s="36"/>
      <c r="J79" s="36"/>
      <c r="K79" s="36"/>
      <c r="L79" s="46"/>
      <c r="M79" s="56"/>
      <c r="N79" s="72"/>
      <c r="O79" s="73">
        <v>19</v>
      </c>
      <c r="P79" s="36"/>
      <c r="Q79" s="36"/>
      <c r="R79" s="36"/>
      <c r="S79" s="46"/>
      <c r="T79" s="56"/>
    </row>
    <row r="80" spans="1:20" ht="14.25" x14ac:dyDescent="0.2">
      <c r="A80" s="73">
        <v>20</v>
      </c>
      <c r="B80" s="36">
        <v>2300</v>
      </c>
      <c r="C80" s="36">
        <v>1365</v>
      </c>
      <c r="D80" s="36">
        <v>935</v>
      </c>
      <c r="E80" s="46">
        <v>1</v>
      </c>
      <c r="F80" s="56">
        <v>0.40652173913043477</v>
      </c>
      <c r="H80" s="74">
        <v>20</v>
      </c>
      <c r="I80" s="36"/>
      <c r="J80" s="36"/>
      <c r="K80" s="36"/>
      <c r="L80" s="46"/>
      <c r="M80" s="56"/>
      <c r="N80" s="72"/>
      <c r="O80" s="73">
        <v>20</v>
      </c>
      <c r="P80" s="36"/>
      <c r="Q80" s="36"/>
      <c r="R80" s="36"/>
      <c r="S80" s="46"/>
      <c r="T80" s="56"/>
    </row>
    <row r="81" spans="1:20" ht="14.25" x14ac:dyDescent="0.2">
      <c r="A81" s="73">
        <v>21</v>
      </c>
      <c r="B81" s="36">
        <v>2300</v>
      </c>
      <c r="C81" s="36">
        <v>1365</v>
      </c>
      <c r="D81" s="36">
        <v>935</v>
      </c>
      <c r="E81" s="46">
        <v>1</v>
      </c>
      <c r="F81" s="56">
        <v>0.40652173913043477</v>
      </c>
      <c r="H81" s="74">
        <v>21</v>
      </c>
      <c r="I81" s="36"/>
      <c r="J81" s="36"/>
      <c r="K81" s="36"/>
      <c r="L81" s="46"/>
      <c r="M81" s="56"/>
      <c r="N81" s="72"/>
      <c r="O81" s="73">
        <v>21</v>
      </c>
      <c r="P81" s="36"/>
      <c r="Q81" s="36"/>
      <c r="R81" s="36"/>
      <c r="S81" s="46"/>
      <c r="T81" s="56"/>
    </row>
    <row r="82" spans="1:20" ht="14.25" x14ac:dyDescent="0.2">
      <c r="A82" s="73">
        <v>22</v>
      </c>
      <c r="B82" s="36">
        <v>2300</v>
      </c>
      <c r="C82" s="36">
        <v>1365</v>
      </c>
      <c r="D82" s="36">
        <v>935</v>
      </c>
      <c r="E82" s="46">
        <v>1</v>
      </c>
      <c r="F82" s="56">
        <v>0.40652173913043477</v>
      </c>
      <c r="H82" s="74">
        <v>22</v>
      </c>
      <c r="I82" s="36"/>
      <c r="J82" s="36"/>
      <c r="K82" s="36"/>
      <c r="L82" s="46"/>
      <c r="M82" s="56"/>
      <c r="N82" s="72"/>
      <c r="O82" s="73">
        <v>22</v>
      </c>
      <c r="P82" s="36"/>
      <c r="Q82" s="36"/>
      <c r="R82" s="36"/>
      <c r="S82" s="46"/>
      <c r="T82" s="56"/>
    </row>
    <row r="83" spans="1:20" ht="14.25" x14ac:dyDescent="0.2">
      <c r="A83" s="73">
        <v>23</v>
      </c>
      <c r="B83" s="31">
        <v>2380</v>
      </c>
      <c r="C83" s="31">
        <v>1365</v>
      </c>
      <c r="D83" s="31">
        <v>1015</v>
      </c>
      <c r="E83" s="41">
        <v>1.04</v>
      </c>
      <c r="F83" s="51">
        <v>0.42647058823529416</v>
      </c>
      <c r="H83" s="74">
        <v>23</v>
      </c>
      <c r="I83" s="31"/>
      <c r="J83" s="2"/>
      <c r="K83" s="2"/>
      <c r="L83" s="41"/>
      <c r="M83" s="51"/>
      <c r="N83" s="72"/>
      <c r="O83" s="73">
        <v>23</v>
      </c>
      <c r="P83" s="57"/>
      <c r="Q83" s="57"/>
      <c r="R83" s="57"/>
      <c r="S83" s="58"/>
      <c r="T83" s="51"/>
    </row>
    <row r="84" spans="1:20" ht="14.25" x14ac:dyDescent="0.2">
      <c r="A84" s="73">
        <v>24</v>
      </c>
      <c r="B84" s="31">
        <v>2380</v>
      </c>
      <c r="C84" s="31">
        <v>1365</v>
      </c>
      <c r="D84" s="31">
        <v>1015</v>
      </c>
      <c r="E84" s="41">
        <v>1.04</v>
      </c>
      <c r="F84" s="51">
        <v>0.42647058823529416</v>
      </c>
      <c r="H84" s="74">
        <v>24</v>
      </c>
      <c r="I84" s="31"/>
      <c r="J84" s="2"/>
      <c r="K84" s="2"/>
      <c r="L84" s="41"/>
      <c r="M84" s="51"/>
      <c r="N84" s="72"/>
      <c r="O84" s="73">
        <v>24</v>
      </c>
      <c r="P84" s="57"/>
      <c r="Q84" s="57"/>
      <c r="R84" s="57"/>
      <c r="S84" s="58"/>
      <c r="T84" s="51"/>
    </row>
    <row r="85" spans="1:20" ht="14.25" x14ac:dyDescent="0.2">
      <c r="B85" s="1"/>
      <c r="I85" s="1"/>
      <c r="P85" s="1"/>
    </row>
    <row r="87" spans="1:20" ht="18" x14ac:dyDescent="0.25">
      <c r="A87" s="94">
        <v>45931</v>
      </c>
      <c r="B87" s="94"/>
      <c r="C87" s="94"/>
      <c r="D87" s="94"/>
      <c r="E87" s="94"/>
      <c r="F87" s="94"/>
      <c r="H87" s="94">
        <v>45962</v>
      </c>
      <c r="I87" s="94"/>
      <c r="J87" s="94"/>
      <c r="K87" s="94"/>
      <c r="L87" s="94"/>
      <c r="M87" s="94"/>
      <c r="O87" s="94">
        <v>45992</v>
      </c>
      <c r="P87" s="94"/>
      <c r="Q87" s="94"/>
      <c r="R87" s="94"/>
      <c r="S87" s="94"/>
      <c r="T87" s="94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ht="14.25" x14ac:dyDescent="0.2">
      <c r="A89" s="73">
        <v>1</v>
      </c>
      <c r="B89" s="31"/>
      <c r="C89" s="31"/>
      <c r="D89" s="31"/>
      <c r="E89" s="41"/>
      <c r="F89" s="51"/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ht="14.25" x14ac:dyDescent="0.2">
      <c r="A90" s="73">
        <v>2</v>
      </c>
      <c r="B90" s="31"/>
      <c r="C90" s="31"/>
      <c r="D90" s="31"/>
      <c r="E90" s="41"/>
      <c r="F90" s="51"/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ht="14.25" x14ac:dyDescent="0.2">
      <c r="A91" s="73">
        <v>3</v>
      </c>
      <c r="B91" s="32"/>
      <c r="C91" s="32"/>
      <c r="D91" s="32"/>
      <c r="E91" s="42"/>
      <c r="F91" s="52"/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ht="14.25" x14ac:dyDescent="0.2">
      <c r="A92" s="73">
        <v>4</v>
      </c>
      <c r="B92" s="32"/>
      <c r="C92" s="32"/>
      <c r="D92" s="32"/>
      <c r="E92" s="42"/>
      <c r="F92" s="52"/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ht="14.25" x14ac:dyDescent="0.2">
      <c r="A93" s="73">
        <v>5</v>
      </c>
      <c r="B93" s="32"/>
      <c r="C93" s="32"/>
      <c r="D93" s="32"/>
      <c r="E93" s="42"/>
      <c r="F93" s="52"/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ht="14.25" x14ac:dyDescent="0.2">
      <c r="A94" s="73">
        <v>6</v>
      </c>
      <c r="B94" s="32"/>
      <c r="C94" s="32"/>
      <c r="D94" s="32"/>
      <c r="E94" s="42"/>
      <c r="F94" s="52"/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ht="14.25" x14ac:dyDescent="0.2">
      <c r="A95" s="73">
        <v>7</v>
      </c>
      <c r="B95" s="33"/>
      <c r="C95" s="33"/>
      <c r="D95" s="33"/>
      <c r="E95" s="43"/>
      <c r="F95" s="53"/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ht="14.25" x14ac:dyDescent="0.2">
      <c r="A96" s="73">
        <v>8</v>
      </c>
      <c r="B96" s="33"/>
      <c r="C96" s="33"/>
      <c r="D96" s="33"/>
      <c r="E96" s="43"/>
      <c r="F96" s="53"/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ht="14.25" x14ac:dyDescent="0.2">
      <c r="A97" s="73">
        <v>9</v>
      </c>
      <c r="B97" s="33"/>
      <c r="C97" s="33"/>
      <c r="D97" s="33"/>
      <c r="E97" s="43"/>
      <c r="F97" s="53"/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ht="14.25" x14ac:dyDescent="0.2">
      <c r="A98" s="73">
        <v>10</v>
      </c>
      <c r="B98" s="33"/>
      <c r="C98" s="33"/>
      <c r="D98" s="33"/>
      <c r="E98" s="43"/>
      <c r="F98" s="53"/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ht="14.25" x14ac:dyDescent="0.2">
      <c r="A99" s="73">
        <v>11</v>
      </c>
      <c r="B99" s="34"/>
      <c r="C99" s="34"/>
      <c r="D99" s="34"/>
      <c r="E99" s="44"/>
      <c r="F99" s="54"/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ht="14.25" x14ac:dyDescent="0.2">
      <c r="A100" s="73">
        <v>12</v>
      </c>
      <c r="B100" s="34"/>
      <c r="C100" s="34"/>
      <c r="D100" s="34"/>
      <c r="E100" s="44"/>
      <c r="F100" s="54"/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ht="14.25" x14ac:dyDescent="0.2">
      <c r="A101" s="73">
        <v>13</v>
      </c>
      <c r="B101" s="34"/>
      <c r="C101" s="34"/>
      <c r="D101" s="34"/>
      <c r="E101" s="44"/>
      <c r="F101" s="54"/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ht="14.25" x14ac:dyDescent="0.2">
      <c r="A102" s="73">
        <v>14</v>
      </c>
      <c r="B102" s="34"/>
      <c r="C102" s="34"/>
      <c r="D102" s="34"/>
      <c r="E102" s="44"/>
      <c r="F102" s="54"/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ht="14.25" x14ac:dyDescent="0.2">
      <c r="A103" s="73">
        <v>15</v>
      </c>
      <c r="B103" s="35"/>
      <c r="C103" s="35"/>
      <c r="D103" s="35"/>
      <c r="E103" s="45"/>
      <c r="F103" s="55"/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ht="14.25" x14ac:dyDescent="0.2">
      <c r="A104" s="73">
        <v>16</v>
      </c>
      <c r="B104" s="35"/>
      <c r="C104" s="35"/>
      <c r="D104" s="35"/>
      <c r="E104" s="45"/>
      <c r="F104" s="55"/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ht="14.25" x14ac:dyDescent="0.2">
      <c r="A105" s="73">
        <v>17</v>
      </c>
      <c r="B105" s="35"/>
      <c r="C105" s="35"/>
      <c r="D105" s="35"/>
      <c r="E105" s="45"/>
      <c r="F105" s="55"/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ht="14.25" x14ac:dyDescent="0.2">
      <c r="A106" s="73">
        <v>18</v>
      </c>
      <c r="B106" s="35"/>
      <c r="C106" s="35"/>
      <c r="D106" s="35"/>
      <c r="E106" s="45"/>
      <c r="F106" s="55"/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ht="14.25" x14ac:dyDescent="0.2">
      <c r="A107" s="73">
        <v>19</v>
      </c>
      <c r="B107" s="36"/>
      <c r="C107" s="36"/>
      <c r="D107" s="36"/>
      <c r="E107" s="46"/>
      <c r="F107" s="56"/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ht="14.25" x14ac:dyDescent="0.2">
      <c r="A108" s="73">
        <v>20</v>
      </c>
      <c r="B108" s="36"/>
      <c r="C108" s="36"/>
      <c r="D108" s="36"/>
      <c r="E108" s="46"/>
      <c r="F108" s="56"/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ht="14.25" x14ac:dyDescent="0.2">
      <c r="A109" s="73">
        <v>21</v>
      </c>
      <c r="B109" s="36"/>
      <c r="C109" s="36"/>
      <c r="D109" s="36"/>
      <c r="E109" s="46"/>
      <c r="F109" s="56"/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ht="14.25" x14ac:dyDescent="0.2">
      <c r="A110" s="73">
        <v>22</v>
      </c>
      <c r="B110" s="36"/>
      <c r="C110" s="36"/>
      <c r="D110" s="36"/>
      <c r="E110" s="46"/>
      <c r="F110" s="56"/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ht="14.25" x14ac:dyDescent="0.2">
      <c r="A111" s="73">
        <v>23</v>
      </c>
      <c r="B111" s="31"/>
      <c r="C111" s="31"/>
      <c r="D111" s="31"/>
      <c r="E111" s="41"/>
      <c r="F111" s="51"/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ht="14.25" x14ac:dyDescent="0.2">
      <c r="A112" s="73">
        <v>24</v>
      </c>
      <c r="B112" s="31"/>
      <c r="C112" s="31"/>
      <c r="D112" s="31"/>
      <c r="E112" s="41"/>
      <c r="F112" s="51"/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ht="14.25" x14ac:dyDescent="0.2">
      <c r="B113" s="1"/>
      <c r="I113" s="1"/>
      <c r="P113" s="1"/>
    </row>
    <row r="115" spans="1:16" ht="18" x14ac:dyDescent="0.25">
      <c r="A115" s="29"/>
    </row>
    <row r="116" spans="1:16" ht="14.25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T289"/>
  <sheetViews>
    <sheetView tabSelected="1" topLeftCell="I1" zoomScale="85" zoomScaleNormal="85" zoomScaleSheetLayoutView="71" workbookViewId="0">
      <pane ySplit="1" topLeftCell="A14" activePane="bottomLeft" state="frozen"/>
      <selection pane="bottomLeft" activeCell="R35" sqref="R35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625" bestFit="1" customWidth="1"/>
    <col min="10" max="11" width="9.875" bestFit="1" customWidth="1"/>
    <col min="12" max="12" width="18.625" customWidth="1"/>
    <col min="13" max="13" width="49.375" customWidth="1"/>
    <col min="14" max="14" width="21.375" customWidth="1"/>
    <col min="22" max="35" width="8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  <col min="63" max="63" width="8"/>
  </cols>
  <sheetData>
    <row r="1" spans="1:15" s="30" customFormat="1" x14ac:dyDescent="0.2">
      <c r="A1" s="30" t="s">
        <v>74</v>
      </c>
      <c r="B1" s="30" t="s">
        <v>75</v>
      </c>
      <c r="C1" s="30" t="s">
        <v>52</v>
      </c>
      <c r="D1" s="30" t="s">
        <v>76</v>
      </c>
      <c r="E1" s="30" t="s">
        <v>77</v>
      </c>
      <c r="F1" s="30" t="s">
        <v>98</v>
      </c>
      <c r="I1" s="50" t="s">
        <v>74</v>
      </c>
      <c r="J1" t="s">
        <v>56</v>
      </c>
      <c r="M1" s="30" t="str">
        <f>IF($J$2 ="RRS", "Responsive Reserve", "") &amp; " Requirement Comparison for " &amp; TEXT(DATEVALUE($J$1 &amp;" 1"), "Mmmm")</f>
        <v>Responsive Reserve Requirement Comparison for April</v>
      </c>
    </row>
    <row r="2" spans="1:15" x14ac:dyDescent="0.2">
      <c r="A2" t="s">
        <v>53</v>
      </c>
      <c r="B2" s="47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79</v>
      </c>
      <c r="E2" s="1">
        <v>2998</v>
      </c>
      <c r="F2" s="1">
        <v>3031</v>
      </c>
      <c r="G2" s="1"/>
      <c r="I2" s="50" t="s">
        <v>76</v>
      </c>
      <c r="J2" t="s">
        <v>79</v>
      </c>
      <c r="M2" t="str">
        <f>"Range: "&amp;O4&amp;" MW - "&amp;O5&amp;" MW;" &amp; CHAR(9) &amp; CHAR(10) &amp; "Avg: "&amp;O6&amp;" MW ("&amp;ABS(O7)&amp;" MW "&amp;IF(O7&lt;0,"decrease", "increase") &amp; " from prev year)"</f>
        <v>Range: 2941 MW - 3145 MW;	
Avg: 3045 MW (42 MW increase from prev year)</v>
      </c>
    </row>
    <row r="3" spans="1:15" x14ac:dyDescent="0.2">
      <c r="A3" t="s">
        <v>53</v>
      </c>
      <c r="B3" s="47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79</v>
      </c>
      <c r="E3" s="1">
        <v>2998</v>
      </c>
      <c r="F3" s="1">
        <v>3031</v>
      </c>
      <c r="G3" s="1"/>
    </row>
    <row r="4" spans="1:15" x14ac:dyDescent="0.2">
      <c r="A4" t="s">
        <v>53</v>
      </c>
      <c r="B4" s="47" t="str">
        <f t="shared" si="0"/>
        <v>b. HE3-6</v>
      </c>
      <c r="C4">
        <v>3</v>
      </c>
      <c r="D4" t="s">
        <v>79</v>
      </c>
      <c r="E4" s="1">
        <v>2998</v>
      </c>
      <c r="F4" s="1">
        <v>2982</v>
      </c>
      <c r="G4" s="1"/>
      <c r="I4" s="50" t="s">
        <v>80</v>
      </c>
      <c r="J4" t="s">
        <v>81</v>
      </c>
      <c r="K4" t="s">
        <v>99</v>
      </c>
      <c r="N4" t="s">
        <v>82</v>
      </c>
      <c r="O4">
        <f>ROUND(MIN($K$5:$K$10), 0)</f>
        <v>2941</v>
      </c>
    </row>
    <row r="5" spans="1:15" x14ac:dyDescent="0.2">
      <c r="A5" t="s">
        <v>53</v>
      </c>
      <c r="B5" s="47" t="str">
        <f t="shared" si="0"/>
        <v>b. HE3-6</v>
      </c>
      <c r="C5">
        <v>4</v>
      </c>
      <c r="D5" t="s">
        <v>79</v>
      </c>
      <c r="E5" s="1">
        <v>2998</v>
      </c>
      <c r="F5" s="1">
        <v>2982</v>
      </c>
      <c r="G5" s="1"/>
      <c r="I5" s="48" t="s">
        <v>83</v>
      </c>
      <c r="J5" s="49">
        <v>3086</v>
      </c>
      <c r="K5" s="49">
        <v>3068</v>
      </c>
      <c r="N5" t="s">
        <v>84</v>
      </c>
      <c r="O5">
        <f>ROUND(MAX($K$5:$K$10), 0)</f>
        <v>3145</v>
      </c>
    </row>
    <row r="6" spans="1:15" x14ac:dyDescent="0.2">
      <c r="A6" t="s">
        <v>53</v>
      </c>
      <c r="B6" s="47" t="str">
        <f t="shared" si="0"/>
        <v>b. HE3-6</v>
      </c>
      <c r="C6">
        <v>5</v>
      </c>
      <c r="D6" t="s">
        <v>79</v>
      </c>
      <c r="E6" s="1">
        <v>2998</v>
      </c>
      <c r="F6" s="1">
        <v>2982</v>
      </c>
      <c r="G6" s="1"/>
      <c r="I6" s="48" t="s">
        <v>85</v>
      </c>
      <c r="J6" s="49">
        <v>3128</v>
      </c>
      <c r="K6" s="49">
        <v>3145</v>
      </c>
      <c r="N6" t="s">
        <v>86</v>
      </c>
      <c r="O6">
        <f>ROUND(AVERAGE($K$5:$K$10), 0)</f>
        <v>3045</v>
      </c>
    </row>
    <row r="7" spans="1:15" x14ac:dyDescent="0.2">
      <c r="A7" t="s">
        <v>53</v>
      </c>
      <c r="B7" s="47" t="str">
        <f t="shared" si="0"/>
        <v>b. HE3-6</v>
      </c>
      <c r="C7">
        <v>6</v>
      </c>
      <c r="D7" t="s">
        <v>79</v>
      </c>
      <c r="E7" s="1">
        <v>2998</v>
      </c>
      <c r="F7" s="1">
        <v>2982</v>
      </c>
      <c r="G7" s="1"/>
      <c r="I7" s="48" t="s">
        <v>87</v>
      </c>
      <c r="J7" s="49">
        <v>3086</v>
      </c>
      <c r="K7" s="49">
        <v>3068</v>
      </c>
      <c r="N7" t="s">
        <v>88</v>
      </c>
      <c r="O7">
        <f>ROUND(O6-AVERAGE(J5:J10), 0)</f>
        <v>42</v>
      </c>
    </row>
    <row r="8" spans="1:15" x14ac:dyDescent="0.2">
      <c r="A8" t="s">
        <v>53</v>
      </c>
      <c r="B8" s="47" t="str">
        <f t="shared" si="0"/>
        <v>c. HE7-10</v>
      </c>
      <c r="C8">
        <v>7</v>
      </c>
      <c r="D8" t="s">
        <v>79</v>
      </c>
      <c r="E8" s="1">
        <v>2916</v>
      </c>
      <c r="F8" s="1">
        <v>2863</v>
      </c>
      <c r="G8" s="1"/>
      <c r="I8" s="48" t="s">
        <v>89</v>
      </c>
      <c r="J8" s="49">
        <v>2960</v>
      </c>
      <c r="K8" s="49">
        <v>3068</v>
      </c>
    </row>
    <row r="9" spans="1:15" x14ac:dyDescent="0.2">
      <c r="A9" t="s">
        <v>53</v>
      </c>
      <c r="B9" s="47" t="str">
        <f t="shared" si="0"/>
        <v>c. HE7-10</v>
      </c>
      <c r="C9">
        <v>8</v>
      </c>
      <c r="D9" t="s">
        <v>79</v>
      </c>
      <c r="E9" s="1">
        <v>2916</v>
      </c>
      <c r="F9" s="1">
        <v>2863</v>
      </c>
      <c r="G9" s="1"/>
      <c r="I9" s="48" t="s">
        <v>90</v>
      </c>
      <c r="J9" s="49">
        <v>2880</v>
      </c>
      <c r="K9" s="49">
        <v>2982</v>
      </c>
    </row>
    <row r="10" spans="1:15" x14ac:dyDescent="0.2">
      <c r="A10" t="s">
        <v>53</v>
      </c>
      <c r="B10" s="47" t="str">
        <f t="shared" si="0"/>
        <v>c. HE7-10</v>
      </c>
      <c r="C10">
        <v>9</v>
      </c>
      <c r="D10" t="s">
        <v>79</v>
      </c>
      <c r="E10" s="1">
        <v>2916</v>
      </c>
      <c r="F10" s="1">
        <v>2863</v>
      </c>
      <c r="G10" s="1"/>
      <c r="I10" s="48" t="s">
        <v>91</v>
      </c>
      <c r="J10" s="49">
        <v>2880</v>
      </c>
      <c r="K10" s="49">
        <v>2941</v>
      </c>
    </row>
    <row r="11" spans="1:15" x14ac:dyDescent="0.2">
      <c r="A11" t="s">
        <v>53</v>
      </c>
      <c r="B11" s="47" t="str">
        <f t="shared" si="0"/>
        <v>c. HE7-10</v>
      </c>
      <c r="C11">
        <v>10</v>
      </c>
      <c r="D11" t="s">
        <v>79</v>
      </c>
      <c r="E11" s="1">
        <v>2916</v>
      </c>
      <c r="F11" s="1">
        <v>2863</v>
      </c>
      <c r="G11" s="1"/>
    </row>
    <row r="12" spans="1:15" x14ac:dyDescent="0.2">
      <c r="A12" t="s">
        <v>53</v>
      </c>
      <c r="B12" s="47" t="str">
        <f t="shared" si="0"/>
        <v>d. HE11-14</v>
      </c>
      <c r="C12">
        <v>11</v>
      </c>
      <c r="D12" t="s">
        <v>79</v>
      </c>
      <c r="E12" s="1">
        <v>2960</v>
      </c>
      <c r="F12" s="1">
        <v>2941</v>
      </c>
      <c r="G12" s="1"/>
    </row>
    <row r="13" spans="1:15" x14ac:dyDescent="0.2">
      <c r="A13" t="s">
        <v>53</v>
      </c>
      <c r="B13" s="47" t="str">
        <f t="shared" si="0"/>
        <v>d. HE11-14</v>
      </c>
      <c r="C13">
        <v>12</v>
      </c>
      <c r="D13" t="s">
        <v>79</v>
      </c>
      <c r="E13" s="1">
        <v>2960</v>
      </c>
      <c r="F13" s="1">
        <v>2941</v>
      </c>
      <c r="G13" s="1"/>
    </row>
    <row r="14" spans="1:15" x14ac:dyDescent="0.2">
      <c r="A14" t="s">
        <v>53</v>
      </c>
      <c r="B14" s="47" t="str">
        <f t="shared" si="0"/>
        <v>d. HE11-14</v>
      </c>
      <c r="C14">
        <v>13</v>
      </c>
      <c r="D14" t="s">
        <v>79</v>
      </c>
      <c r="E14" s="1">
        <v>2960</v>
      </c>
      <c r="F14" s="1">
        <v>2941</v>
      </c>
      <c r="G14" s="1"/>
    </row>
    <row r="15" spans="1:15" x14ac:dyDescent="0.2">
      <c r="A15" t="s">
        <v>53</v>
      </c>
      <c r="B15" s="47" t="str">
        <f t="shared" si="0"/>
        <v>d. HE11-14</v>
      </c>
      <c r="C15">
        <v>14</v>
      </c>
      <c r="D15" t="s">
        <v>79</v>
      </c>
      <c r="E15" s="1">
        <v>2960</v>
      </c>
      <c r="F15" s="1">
        <v>2941</v>
      </c>
      <c r="G15" s="1"/>
    </row>
    <row r="16" spans="1:15" x14ac:dyDescent="0.2">
      <c r="A16" t="s">
        <v>53</v>
      </c>
      <c r="B16" s="47" t="str">
        <f t="shared" si="0"/>
        <v>e. HE15-18</v>
      </c>
      <c r="C16">
        <v>15</v>
      </c>
      <c r="D16" t="s">
        <v>79</v>
      </c>
      <c r="E16" s="1">
        <v>2916</v>
      </c>
      <c r="F16" s="1">
        <v>2767</v>
      </c>
      <c r="G16" s="1"/>
    </row>
    <row r="17" spans="1:15" x14ac:dyDescent="0.2">
      <c r="A17" t="s">
        <v>53</v>
      </c>
      <c r="B17" s="47" t="str">
        <f t="shared" si="0"/>
        <v>e. HE15-18</v>
      </c>
      <c r="C17">
        <v>16</v>
      </c>
      <c r="D17" t="s">
        <v>79</v>
      </c>
      <c r="E17" s="1">
        <v>2916</v>
      </c>
      <c r="F17" s="1">
        <v>2767</v>
      </c>
      <c r="G17" s="1"/>
    </row>
    <row r="18" spans="1:15" x14ac:dyDescent="0.2">
      <c r="A18" t="s">
        <v>53</v>
      </c>
      <c r="B18" s="47" t="str">
        <f t="shared" si="0"/>
        <v>e. HE15-18</v>
      </c>
      <c r="C18">
        <v>17</v>
      </c>
      <c r="D18" t="s">
        <v>79</v>
      </c>
      <c r="E18" s="1">
        <v>2916</v>
      </c>
      <c r="F18" s="1">
        <v>2767</v>
      </c>
      <c r="G18" s="1"/>
    </row>
    <row r="19" spans="1:15" x14ac:dyDescent="0.2">
      <c r="A19" t="s">
        <v>53</v>
      </c>
      <c r="B19" s="47" t="str">
        <f t="shared" si="0"/>
        <v>e. HE15-18</v>
      </c>
      <c r="C19">
        <v>18</v>
      </c>
      <c r="D19" t="s">
        <v>79</v>
      </c>
      <c r="E19" s="1">
        <v>2916</v>
      </c>
      <c r="F19" s="1">
        <v>2767</v>
      </c>
      <c r="G19" s="1"/>
    </row>
    <row r="20" spans="1:15" x14ac:dyDescent="0.2">
      <c r="A20" t="s">
        <v>53</v>
      </c>
      <c r="B20" s="47" t="str">
        <f t="shared" si="0"/>
        <v>f. HE19-22</v>
      </c>
      <c r="C20">
        <v>19</v>
      </c>
      <c r="D20" t="s">
        <v>79</v>
      </c>
      <c r="E20" s="1">
        <v>2916</v>
      </c>
      <c r="F20" s="1">
        <v>2767</v>
      </c>
      <c r="G20" s="1"/>
    </row>
    <row r="21" spans="1:15" x14ac:dyDescent="0.2">
      <c r="A21" t="s">
        <v>53</v>
      </c>
      <c r="B21" s="47" t="str">
        <f t="shared" si="0"/>
        <v>f. HE19-22</v>
      </c>
      <c r="C21">
        <v>20</v>
      </c>
      <c r="D21" t="s">
        <v>79</v>
      </c>
      <c r="E21" s="1">
        <v>2916</v>
      </c>
      <c r="F21" s="1">
        <v>2767</v>
      </c>
      <c r="G21" s="1"/>
    </row>
    <row r="22" spans="1:15" x14ac:dyDescent="0.2">
      <c r="A22" t="s">
        <v>53</v>
      </c>
      <c r="B22" s="47" t="str">
        <f t="shared" si="0"/>
        <v>f. HE19-22</v>
      </c>
      <c r="C22">
        <v>21</v>
      </c>
      <c r="D22" t="s">
        <v>79</v>
      </c>
      <c r="E22" s="1">
        <v>2916</v>
      </c>
      <c r="F22" s="1">
        <v>2767</v>
      </c>
      <c r="G22" s="1"/>
    </row>
    <row r="23" spans="1:15" x14ac:dyDescent="0.2">
      <c r="A23" t="s">
        <v>53</v>
      </c>
      <c r="B23" s="47" t="str">
        <f t="shared" si="0"/>
        <v>f. HE19-22</v>
      </c>
      <c r="C23">
        <v>22</v>
      </c>
      <c r="D23" t="s">
        <v>79</v>
      </c>
      <c r="E23" s="1">
        <v>2916</v>
      </c>
      <c r="F23" s="1">
        <v>2767</v>
      </c>
      <c r="G23" s="1"/>
    </row>
    <row r="24" spans="1:15" x14ac:dyDescent="0.2">
      <c r="A24" t="s">
        <v>53</v>
      </c>
      <c r="B24" s="47" t="str">
        <f t="shared" si="0"/>
        <v>a. HE1-2 &amp; HE23-24</v>
      </c>
      <c r="C24">
        <v>23</v>
      </c>
      <c r="D24" t="s">
        <v>79</v>
      </c>
      <c r="E24" s="1">
        <v>2998</v>
      </c>
      <c r="F24" s="1">
        <v>3031</v>
      </c>
      <c r="G24" s="1"/>
    </row>
    <row r="25" spans="1:15" x14ac:dyDescent="0.2">
      <c r="A25" t="s">
        <v>53</v>
      </c>
      <c r="B25" s="47" t="str">
        <f t="shared" si="0"/>
        <v>a. HE1-2 &amp; HE23-24</v>
      </c>
      <c r="C25">
        <v>24</v>
      </c>
      <c r="D25" t="s">
        <v>79</v>
      </c>
      <c r="E25" s="1">
        <v>2998</v>
      </c>
      <c r="F25" s="1">
        <v>3031</v>
      </c>
      <c r="G25" s="1"/>
    </row>
    <row r="26" spans="1:15" x14ac:dyDescent="0.2">
      <c r="A26" t="s">
        <v>54</v>
      </c>
      <c r="B26" s="47" t="str">
        <f t="shared" si="0"/>
        <v>a. HE1-2 &amp; HE23-24</v>
      </c>
      <c r="C26">
        <v>1</v>
      </c>
      <c r="D26" t="s">
        <v>79</v>
      </c>
      <c r="E26" s="1">
        <v>2998</v>
      </c>
      <c r="F26" s="67">
        <v>3145</v>
      </c>
      <c r="G26" s="1"/>
    </row>
    <row r="27" spans="1:15" x14ac:dyDescent="0.2">
      <c r="A27" t="s">
        <v>54</v>
      </c>
      <c r="B27" s="47" t="str">
        <f t="shared" si="0"/>
        <v>a. HE1-2 &amp; HE23-24</v>
      </c>
      <c r="C27">
        <v>2</v>
      </c>
      <c r="D27" t="s">
        <v>79</v>
      </c>
      <c r="E27" s="1">
        <v>2998</v>
      </c>
      <c r="F27" s="67">
        <v>3145</v>
      </c>
      <c r="G27" s="1"/>
    </row>
    <row r="28" spans="1:15" x14ac:dyDescent="0.2">
      <c r="A28" t="s">
        <v>54</v>
      </c>
      <c r="B28" s="47" t="str">
        <f t="shared" si="0"/>
        <v>b. HE3-6</v>
      </c>
      <c r="C28">
        <v>3</v>
      </c>
      <c r="D28" t="s">
        <v>79</v>
      </c>
      <c r="E28" s="1">
        <v>2998</v>
      </c>
      <c r="F28" s="67">
        <v>3145</v>
      </c>
      <c r="G28" s="1"/>
    </row>
    <row r="29" spans="1:15" x14ac:dyDescent="0.2">
      <c r="A29" t="s">
        <v>54</v>
      </c>
      <c r="B29" s="47" t="str">
        <f t="shared" si="0"/>
        <v>b. HE3-6</v>
      </c>
      <c r="C29">
        <v>4</v>
      </c>
      <c r="D29" t="s">
        <v>79</v>
      </c>
      <c r="E29" s="1">
        <v>2998</v>
      </c>
      <c r="F29" s="67">
        <v>3145</v>
      </c>
      <c r="G29" s="1"/>
    </row>
    <row r="30" spans="1:15" x14ac:dyDescent="0.2">
      <c r="A30" t="s">
        <v>54</v>
      </c>
      <c r="B30" s="47" t="str">
        <f t="shared" si="0"/>
        <v>b. HE3-6</v>
      </c>
      <c r="C30">
        <v>5</v>
      </c>
      <c r="D30" t="s">
        <v>79</v>
      </c>
      <c r="E30" s="1">
        <v>2998</v>
      </c>
      <c r="F30" s="67">
        <v>3145</v>
      </c>
      <c r="G30" s="1"/>
      <c r="I30" s="50" t="s">
        <v>76</v>
      </c>
      <c r="J30" t="s">
        <v>79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54</v>
      </c>
      <c r="B31" s="47" t="str">
        <f t="shared" si="0"/>
        <v>b. HE3-6</v>
      </c>
      <c r="C31">
        <v>6</v>
      </c>
      <c r="D31" t="s">
        <v>79</v>
      </c>
      <c r="E31" s="1">
        <v>2998</v>
      </c>
      <c r="F31" s="67">
        <v>3145</v>
      </c>
      <c r="G31" s="1"/>
      <c r="O31" t="str">
        <f ca="1">"2024 RRS:" &amp;CHAR(9) &amp; CHAR(10) &amp;"On avg. "&amp;ROUND(ABS(Q35),0)&amp;" MW "&amp;IF(Q35&lt;0,"decrease","increase")&amp;" from prev year."&amp;CHAR(9)&amp;CHAR(10)&amp;"Largest decrease is in "&amp;R33&amp;" by "&amp;ABS(ROUND(Q33,0))&amp;" MW."</f>
        <v>2024 RRS:	
On avg. 9 MW increase from prev year.	
Largest decrease is in Feb by 59 MW.</v>
      </c>
    </row>
    <row r="32" spans="1:15" x14ac:dyDescent="0.2">
      <c r="A32" t="s">
        <v>54</v>
      </c>
      <c r="B32" s="47" t="str">
        <f t="shared" si="0"/>
        <v>c. HE7-10</v>
      </c>
      <c r="C32">
        <v>7</v>
      </c>
      <c r="D32" t="s">
        <v>79</v>
      </c>
      <c r="E32" s="1">
        <v>2916</v>
      </c>
      <c r="F32" s="67">
        <v>3068</v>
      </c>
      <c r="G32" s="1"/>
      <c r="I32" s="50" t="s">
        <v>80</v>
      </c>
      <c r="J32" t="s">
        <v>77</v>
      </c>
      <c r="K32" t="s">
        <v>99</v>
      </c>
    </row>
    <row r="33" spans="1:20" x14ac:dyDescent="0.2">
      <c r="A33" t="s">
        <v>54</v>
      </c>
      <c r="B33" s="47" t="str">
        <f t="shared" si="0"/>
        <v>c. HE7-10</v>
      </c>
      <c r="C33">
        <v>8</v>
      </c>
      <c r="D33" t="s">
        <v>79</v>
      </c>
      <c r="E33" s="1">
        <v>2916</v>
      </c>
      <c r="F33" s="67">
        <v>3068</v>
      </c>
      <c r="G33" s="1"/>
      <c r="I33" s="48" t="s">
        <v>53</v>
      </c>
      <c r="J33" s="49">
        <v>2950.6666666666665</v>
      </c>
      <c r="K33" s="49">
        <v>2891.8333333333335</v>
      </c>
      <c r="M33">
        <f>IF(K33=0, NA(), K33-J33)</f>
        <v>-58.83333333333303</v>
      </c>
      <c r="P33" t="s">
        <v>92</v>
      </c>
      <c r="Q33">
        <f>_xlfn.MINIFS($M$33:$M$44, $M$33:$M$44, "&lt;&gt;#N/A", $M$33:$M$44, "&lt;0")</f>
        <v>-58.83333333333303</v>
      </c>
      <c r="R33" s="85" t="str">
        <f ca="1">OFFSET($M$33,MATCH(Q33,$M$33:$M$44, 0),-4)</f>
        <v>Feb</v>
      </c>
      <c r="T33" s="85"/>
    </row>
    <row r="34" spans="1:20" x14ac:dyDescent="0.2">
      <c r="A34" t="s">
        <v>54</v>
      </c>
      <c r="B34" s="47" t="str">
        <f t="shared" si="0"/>
        <v>c. HE7-10</v>
      </c>
      <c r="C34">
        <v>9</v>
      </c>
      <c r="D34" t="s">
        <v>79</v>
      </c>
      <c r="E34" s="1">
        <v>2916</v>
      </c>
      <c r="F34" s="67">
        <v>3068</v>
      </c>
      <c r="G34" s="1"/>
      <c r="I34" s="48" t="s">
        <v>54</v>
      </c>
      <c r="J34" s="49">
        <v>2950.6666666666665</v>
      </c>
      <c r="K34" s="49">
        <v>3073.1666666666665</v>
      </c>
      <c r="M34">
        <f t="shared" ref="M34:M44" si="1">IF(K34=0, NA(), K34-J34)</f>
        <v>122.5</v>
      </c>
      <c r="P34" t="s">
        <v>93</v>
      </c>
      <c r="Q34">
        <f>_xlfn.MAXIFS($M$33:$M$44, $M$33:$M$44, "&lt;&gt;#N/A", $M$33:$M$44, "&gt;0")</f>
        <v>122.5</v>
      </c>
      <c r="R34">
        <f ca="1">OFFSET($M$33,MATCH(Q34,$M$33:$M$44, 0)-1, -3)</f>
        <v>2950.6666666666665</v>
      </c>
    </row>
    <row r="35" spans="1:20" x14ac:dyDescent="0.2">
      <c r="A35" t="s">
        <v>54</v>
      </c>
      <c r="B35" s="47" t="str">
        <f t="shared" si="0"/>
        <v>c. HE7-10</v>
      </c>
      <c r="C35">
        <v>10</v>
      </c>
      <c r="D35" t="s">
        <v>79</v>
      </c>
      <c r="E35" s="1">
        <v>2916</v>
      </c>
      <c r="F35" s="67">
        <v>3068</v>
      </c>
      <c r="G35" s="1"/>
      <c r="I35" s="48" t="s">
        <v>55</v>
      </c>
      <c r="J35" s="49">
        <v>3088</v>
      </c>
      <c r="K35" s="49">
        <v>3065</v>
      </c>
      <c r="M35">
        <f t="shared" si="1"/>
        <v>-23</v>
      </c>
      <c r="P35" t="s">
        <v>94</v>
      </c>
      <c r="Q35">
        <f>AVERAGEIF($M$33:$M$44, "&lt;&gt;#N/A")</f>
        <v>8.5714285714286369</v>
      </c>
    </row>
    <row r="36" spans="1:20" x14ac:dyDescent="0.2">
      <c r="A36" t="s">
        <v>54</v>
      </c>
      <c r="B36" s="47" t="str">
        <f t="shared" si="0"/>
        <v>d. HE11-14</v>
      </c>
      <c r="C36">
        <v>11</v>
      </c>
      <c r="D36" t="s">
        <v>79</v>
      </c>
      <c r="E36" s="1">
        <v>2960</v>
      </c>
      <c r="F36" s="67">
        <v>3068</v>
      </c>
      <c r="G36" s="1"/>
      <c r="I36" s="48" t="s">
        <v>56</v>
      </c>
      <c r="J36" s="49">
        <v>3003.3333333333335</v>
      </c>
      <c r="K36" s="49">
        <v>3045.3333333333335</v>
      </c>
      <c r="M36">
        <f t="shared" si="1"/>
        <v>42</v>
      </c>
    </row>
    <row r="37" spans="1:20" x14ac:dyDescent="0.2">
      <c r="A37" t="s">
        <v>54</v>
      </c>
      <c r="B37" s="47" t="str">
        <f t="shared" si="0"/>
        <v>d. HE11-14</v>
      </c>
      <c r="C37">
        <v>12</v>
      </c>
      <c r="D37" t="s">
        <v>79</v>
      </c>
      <c r="E37" s="1">
        <v>2960</v>
      </c>
      <c r="F37" s="67">
        <v>3068</v>
      </c>
      <c r="G37" s="1"/>
      <c r="I37" s="48" t="s">
        <v>57</v>
      </c>
      <c r="J37" s="49">
        <v>2663.6666666666665</v>
      </c>
      <c r="K37" s="49">
        <v>2634.6666666666665</v>
      </c>
      <c r="M37">
        <f t="shared" si="1"/>
        <v>-29</v>
      </c>
      <c r="Q37" s="1"/>
    </row>
    <row r="38" spans="1:20" x14ac:dyDescent="0.2">
      <c r="A38" t="s">
        <v>54</v>
      </c>
      <c r="B38" s="47" t="str">
        <f t="shared" si="0"/>
        <v>d. HE11-14</v>
      </c>
      <c r="C38">
        <v>13</v>
      </c>
      <c r="D38" t="s">
        <v>79</v>
      </c>
      <c r="E38" s="1">
        <v>2960</v>
      </c>
      <c r="F38" s="67">
        <v>3068</v>
      </c>
      <c r="G38" s="1"/>
      <c r="I38" s="48" t="s">
        <v>58</v>
      </c>
      <c r="J38" s="49">
        <v>2420.3333333333335</v>
      </c>
      <c r="K38" s="49">
        <v>2439.8333333333335</v>
      </c>
      <c r="M38">
        <f t="shared" si="1"/>
        <v>19.5</v>
      </c>
      <c r="Q38" s="1"/>
    </row>
    <row r="39" spans="1:20" x14ac:dyDescent="0.2">
      <c r="A39" t="s">
        <v>54</v>
      </c>
      <c r="B39" s="47" t="str">
        <f t="shared" si="0"/>
        <v>d. HE11-14</v>
      </c>
      <c r="C39">
        <v>14</v>
      </c>
      <c r="D39" t="s">
        <v>79</v>
      </c>
      <c r="E39" s="1">
        <v>2960</v>
      </c>
      <c r="F39" s="67">
        <v>3068</v>
      </c>
      <c r="G39" s="1"/>
      <c r="I39" s="48" t="s">
        <v>78</v>
      </c>
      <c r="J39" s="49">
        <v>2374.5</v>
      </c>
      <c r="K39" s="49">
        <v>2361.3333333333335</v>
      </c>
      <c r="M39">
        <f t="shared" si="1"/>
        <v>-13.166666666666515</v>
      </c>
      <c r="Q39" s="1"/>
    </row>
    <row r="40" spans="1:20" x14ac:dyDescent="0.2">
      <c r="A40" t="s">
        <v>54</v>
      </c>
      <c r="B40" s="47" t="str">
        <f t="shared" si="0"/>
        <v>e. HE15-18</v>
      </c>
      <c r="C40">
        <v>15</v>
      </c>
      <c r="D40" t="s">
        <v>79</v>
      </c>
      <c r="E40" s="1">
        <v>2916</v>
      </c>
      <c r="F40" s="67">
        <v>3031</v>
      </c>
      <c r="G40" s="1"/>
      <c r="I40" s="48" t="s">
        <v>60</v>
      </c>
      <c r="J40" s="49">
        <v>2326.1666666666665</v>
      </c>
      <c r="K40" s="49"/>
      <c r="M40" t="e">
        <f t="shared" si="1"/>
        <v>#N/A</v>
      </c>
      <c r="Q40" s="1"/>
    </row>
    <row r="41" spans="1:20" x14ac:dyDescent="0.2">
      <c r="A41" t="s">
        <v>54</v>
      </c>
      <c r="B41" s="47" t="str">
        <f t="shared" si="0"/>
        <v>e. HE15-18</v>
      </c>
      <c r="C41">
        <v>16</v>
      </c>
      <c r="D41" t="s">
        <v>79</v>
      </c>
      <c r="E41" s="1">
        <v>2916</v>
      </c>
      <c r="F41" s="67">
        <v>3031</v>
      </c>
      <c r="G41" s="1"/>
      <c r="I41" s="48" t="s">
        <v>61</v>
      </c>
      <c r="J41" s="49">
        <v>2414</v>
      </c>
      <c r="K41" s="49"/>
      <c r="M41" t="e">
        <f t="shared" si="1"/>
        <v>#N/A</v>
      </c>
      <c r="Q41" s="1"/>
    </row>
    <row r="42" spans="1:20" x14ac:dyDescent="0.2">
      <c r="A42" t="s">
        <v>54</v>
      </c>
      <c r="B42" s="47" t="str">
        <f t="shared" si="0"/>
        <v>e. HE15-18</v>
      </c>
      <c r="C42">
        <v>17</v>
      </c>
      <c r="D42" t="s">
        <v>79</v>
      </c>
      <c r="E42" s="1">
        <v>2916</v>
      </c>
      <c r="F42" s="67">
        <v>3031</v>
      </c>
      <c r="G42" s="1"/>
      <c r="I42" s="48" t="s">
        <v>62</v>
      </c>
      <c r="J42" s="49">
        <v>2737.3333333333335</v>
      </c>
      <c r="K42" s="49"/>
      <c r="M42" t="e">
        <f t="shared" si="1"/>
        <v>#N/A</v>
      </c>
      <c r="Q42" s="1"/>
    </row>
    <row r="43" spans="1:20" x14ac:dyDescent="0.2">
      <c r="A43" t="s">
        <v>54</v>
      </c>
      <c r="B43" s="47" t="str">
        <f t="shared" si="0"/>
        <v>e. HE15-18</v>
      </c>
      <c r="C43">
        <v>18</v>
      </c>
      <c r="D43" t="s">
        <v>79</v>
      </c>
      <c r="E43" s="1">
        <v>2916</v>
      </c>
      <c r="F43" s="67">
        <v>3031</v>
      </c>
      <c r="G43" s="1"/>
      <c r="I43" s="48" t="s">
        <v>63</v>
      </c>
      <c r="J43" s="49">
        <v>2938.6666666666665</v>
      </c>
      <c r="K43" s="49"/>
      <c r="M43" t="e">
        <f t="shared" si="1"/>
        <v>#N/A</v>
      </c>
      <c r="Q43" s="1"/>
    </row>
    <row r="44" spans="1:20" x14ac:dyDescent="0.2">
      <c r="A44" t="s">
        <v>54</v>
      </c>
      <c r="B44" s="47" t="str">
        <f t="shared" si="0"/>
        <v>f. HE19-22</v>
      </c>
      <c r="C44">
        <v>19</v>
      </c>
      <c r="D44" t="s">
        <v>79</v>
      </c>
      <c r="E44" s="1">
        <v>2916</v>
      </c>
      <c r="F44" s="67">
        <v>2982</v>
      </c>
      <c r="G44" s="1"/>
      <c r="I44" s="48" t="s">
        <v>64</v>
      </c>
      <c r="J44" s="49">
        <v>2813.3333333333335</v>
      </c>
      <c r="K44" s="49"/>
      <c r="M44" t="e">
        <f t="shared" si="1"/>
        <v>#N/A</v>
      </c>
      <c r="Q44" s="1"/>
    </row>
    <row r="45" spans="1:20" x14ac:dyDescent="0.2">
      <c r="A45" t="s">
        <v>54</v>
      </c>
      <c r="B45" s="47" t="str">
        <f t="shared" si="0"/>
        <v>f. HE19-22</v>
      </c>
      <c r="C45">
        <v>20</v>
      </c>
      <c r="D45" t="s">
        <v>79</v>
      </c>
      <c r="E45" s="1">
        <v>2916</v>
      </c>
      <c r="F45" s="67">
        <v>2982</v>
      </c>
      <c r="G45" s="1"/>
    </row>
    <row r="46" spans="1:20" x14ac:dyDescent="0.2">
      <c r="A46" t="s">
        <v>54</v>
      </c>
      <c r="B46" s="47" t="str">
        <f t="shared" si="0"/>
        <v>f. HE19-22</v>
      </c>
      <c r="C46">
        <v>21</v>
      </c>
      <c r="D46" t="s">
        <v>79</v>
      </c>
      <c r="E46" s="1">
        <v>2916</v>
      </c>
      <c r="F46" s="67">
        <v>2982</v>
      </c>
      <c r="G46" s="1"/>
    </row>
    <row r="47" spans="1:20" x14ac:dyDescent="0.2">
      <c r="A47" t="s">
        <v>54</v>
      </c>
      <c r="B47" s="47" t="str">
        <f t="shared" si="0"/>
        <v>f. HE19-22</v>
      </c>
      <c r="C47">
        <v>22</v>
      </c>
      <c r="D47" t="s">
        <v>79</v>
      </c>
      <c r="E47" s="1">
        <v>2916</v>
      </c>
      <c r="F47" s="67">
        <v>2982</v>
      </c>
      <c r="G47" s="1"/>
    </row>
    <row r="48" spans="1:20" x14ac:dyDescent="0.2">
      <c r="A48" t="s">
        <v>54</v>
      </c>
      <c r="B48" s="47" t="str">
        <f t="shared" si="0"/>
        <v>a. HE1-2 &amp; HE23-24</v>
      </c>
      <c r="C48">
        <v>23</v>
      </c>
      <c r="D48" t="s">
        <v>79</v>
      </c>
      <c r="E48" s="1">
        <v>2998</v>
      </c>
      <c r="F48" s="67">
        <v>3145</v>
      </c>
      <c r="G48" s="1"/>
    </row>
    <row r="49" spans="1:7" x14ac:dyDescent="0.2">
      <c r="A49" t="s">
        <v>54</v>
      </c>
      <c r="B49" s="47" t="str">
        <f t="shared" si="0"/>
        <v>a. HE1-2 &amp; HE23-24</v>
      </c>
      <c r="C49">
        <v>24</v>
      </c>
      <c r="D49" t="s">
        <v>79</v>
      </c>
      <c r="E49" s="1">
        <v>2998</v>
      </c>
      <c r="F49" s="67">
        <v>3145</v>
      </c>
      <c r="G49" s="1"/>
    </row>
    <row r="50" spans="1:7" x14ac:dyDescent="0.2">
      <c r="A50" t="s">
        <v>55</v>
      </c>
      <c r="B50" s="47" t="str">
        <f t="shared" si="0"/>
        <v>a. HE1-2 &amp; HE23-24</v>
      </c>
      <c r="C50">
        <v>1</v>
      </c>
      <c r="D50" t="s">
        <v>79</v>
      </c>
      <c r="E50" s="1">
        <v>3178</v>
      </c>
      <c r="F50" s="67">
        <v>3145</v>
      </c>
      <c r="G50" s="1"/>
    </row>
    <row r="51" spans="1:7" x14ac:dyDescent="0.2">
      <c r="A51" t="s">
        <v>55</v>
      </c>
      <c r="B51" s="47" t="str">
        <f t="shared" si="0"/>
        <v>a. HE1-2 &amp; HE23-24</v>
      </c>
      <c r="C51">
        <v>2</v>
      </c>
      <c r="D51" t="s">
        <v>79</v>
      </c>
      <c r="E51" s="1">
        <v>3178</v>
      </c>
      <c r="F51" s="67">
        <v>3145</v>
      </c>
      <c r="G51" s="1"/>
    </row>
    <row r="52" spans="1:7" x14ac:dyDescent="0.2">
      <c r="A52" t="s">
        <v>55</v>
      </c>
      <c r="B52" s="47" t="str">
        <f t="shared" si="0"/>
        <v>b. HE3-6</v>
      </c>
      <c r="C52">
        <v>3</v>
      </c>
      <c r="D52" t="s">
        <v>79</v>
      </c>
      <c r="E52" s="1">
        <v>3178</v>
      </c>
      <c r="F52" s="67">
        <v>3145</v>
      </c>
      <c r="G52" s="1"/>
    </row>
    <row r="53" spans="1:7" x14ac:dyDescent="0.2">
      <c r="A53" t="s">
        <v>55</v>
      </c>
      <c r="B53" s="47" t="str">
        <f t="shared" si="0"/>
        <v>b. HE3-6</v>
      </c>
      <c r="C53">
        <v>4</v>
      </c>
      <c r="D53" t="s">
        <v>79</v>
      </c>
      <c r="E53" s="1">
        <v>3178</v>
      </c>
      <c r="F53" s="67">
        <v>3145</v>
      </c>
      <c r="G53" s="1"/>
    </row>
    <row r="54" spans="1:7" x14ac:dyDescent="0.2">
      <c r="A54" t="s">
        <v>55</v>
      </c>
      <c r="B54" s="47" t="str">
        <f t="shared" si="0"/>
        <v>b. HE3-6</v>
      </c>
      <c r="C54">
        <v>5</v>
      </c>
      <c r="D54" t="s">
        <v>79</v>
      </c>
      <c r="E54" s="1">
        <v>3178</v>
      </c>
      <c r="F54" s="67">
        <v>3145</v>
      </c>
      <c r="G54" s="1"/>
    </row>
    <row r="55" spans="1:7" x14ac:dyDescent="0.2">
      <c r="A55" t="s">
        <v>55</v>
      </c>
      <c r="B55" s="47" t="str">
        <f t="shared" si="0"/>
        <v>b. HE3-6</v>
      </c>
      <c r="C55">
        <v>6</v>
      </c>
      <c r="D55" t="s">
        <v>79</v>
      </c>
      <c r="E55" s="1">
        <v>3178</v>
      </c>
      <c r="F55" s="67">
        <v>3145</v>
      </c>
      <c r="G55" s="1"/>
    </row>
    <row r="56" spans="1:7" x14ac:dyDescent="0.2">
      <c r="A56" t="s">
        <v>55</v>
      </c>
      <c r="B56" s="47" t="str">
        <f t="shared" si="0"/>
        <v>c. HE7-10</v>
      </c>
      <c r="C56">
        <v>7</v>
      </c>
      <c r="D56" t="s">
        <v>79</v>
      </c>
      <c r="E56" s="1">
        <v>3128</v>
      </c>
      <c r="F56" s="67">
        <v>3068</v>
      </c>
      <c r="G56" s="1"/>
    </row>
    <row r="57" spans="1:7" x14ac:dyDescent="0.2">
      <c r="A57" t="s">
        <v>55</v>
      </c>
      <c r="B57" s="47" t="str">
        <f t="shared" si="0"/>
        <v>c. HE7-10</v>
      </c>
      <c r="C57">
        <v>8</v>
      </c>
      <c r="D57" t="s">
        <v>79</v>
      </c>
      <c r="E57" s="1">
        <v>3128</v>
      </c>
      <c r="F57" s="67">
        <v>3068</v>
      </c>
      <c r="G57" s="1"/>
    </row>
    <row r="58" spans="1:7" x14ac:dyDescent="0.2">
      <c r="A58" t="s">
        <v>55</v>
      </c>
      <c r="B58" s="47" t="str">
        <f t="shared" si="0"/>
        <v>c. HE7-10</v>
      </c>
      <c r="C58">
        <v>9</v>
      </c>
      <c r="D58" t="s">
        <v>79</v>
      </c>
      <c r="E58" s="1">
        <v>3128</v>
      </c>
      <c r="F58" s="67">
        <v>3068</v>
      </c>
      <c r="G58" s="1"/>
    </row>
    <row r="59" spans="1:7" x14ac:dyDescent="0.2">
      <c r="A59" t="s">
        <v>55</v>
      </c>
      <c r="B59" s="47" t="str">
        <f t="shared" si="0"/>
        <v>c. HE7-10</v>
      </c>
      <c r="C59">
        <v>10</v>
      </c>
      <c r="D59" t="s">
        <v>79</v>
      </c>
      <c r="E59" s="1">
        <v>3128</v>
      </c>
      <c r="F59" s="67">
        <v>3068</v>
      </c>
      <c r="G59" s="1"/>
    </row>
    <row r="60" spans="1:7" x14ac:dyDescent="0.2">
      <c r="A60" t="s">
        <v>55</v>
      </c>
      <c r="B60" s="47" t="str">
        <f t="shared" si="0"/>
        <v>d. HE11-14</v>
      </c>
      <c r="C60">
        <v>11</v>
      </c>
      <c r="D60" t="s">
        <v>79</v>
      </c>
      <c r="E60" s="1">
        <v>3086</v>
      </c>
      <c r="F60" s="67">
        <v>3068</v>
      </c>
      <c r="G60" s="1"/>
    </row>
    <row r="61" spans="1:7" x14ac:dyDescent="0.2">
      <c r="A61" t="s">
        <v>55</v>
      </c>
      <c r="B61" s="47" t="str">
        <f t="shared" si="0"/>
        <v>d. HE11-14</v>
      </c>
      <c r="C61">
        <v>12</v>
      </c>
      <c r="D61" t="s">
        <v>79</v>
      </c>
      <c r="E61" s="1">
        <v>3086</v>
      </c>
      <c r="F61" s="67">
        <v>3068</v>
      </c>
      <c r="G61" s="1"/>
    </row>
    <row r="62" spans="1:7" x14ac:dyDescent="0.2">
      <c r="A62" t="s">
        <v>55</v>
      </c>
      <c r="B62" s="47" t="str">
        <f t="shared" si="0"/>
        <v>d. HE11-14</v>
      </c>
      <c r="C62">
        <v>13</v>
      </c>
      <c r="D62" t="s">
        <v>79</v>
      </c>
      <c r="E62" s="1">
        <v>3086</v>
      </c>
      <c r="F62" s="67">
        <v>3068</v>
      </c>
      <c r="G62" s="1"/>
    </row>
    <row r="63" spans="1:7" x14ac:dyDescent="0.2">
      <c r="A63" t="s">
        <v>55</v>
      </c>
      <c r="B63" s="47" t="str">
        <f t="shared" si="0"/>
        <v>d. HE11-14</v>
      </c>
      <c r="C63">
        <v>14</v>
      </c>
      <c r="D63" t="s">
        <v>79</v>
      </c>
      <c r="E63" s="1">
        <v>3086</v>
      </c>
      <c r="F63" s="67">
        <v>3068</v>
      </c>
      <c r="G63" s="1"/>
    </row>
    <row r="64" spans="1:7" x14ac:dyDescent="0.2">
      <c r="A64" t="s">
        <v>55</v>
      </c>
      <c r="B64" s="47" t="str">
        <f t="shared" si="0"/>
        <v>e. HE15-18</v>
      </c>
      <c r="C64">
        <v>15</v>
      </c>
      <c r="D64" t="s">
        <v>79</v>
      </c>
      <c r="E64" s="1">
        <v>2998</v>
      </c>
      <c r="F64" s="67">
        <v>2982</v>
      </c>
      <c r="G64" s="1"/>
    </row>
    <row r="65" spans="1:7" x14ac:dyDescent="0.2">
      <c r="A65" t="s">
        <v>55</v>
      </c>
      <c r="B65" s="47" t="str">
        <f t="shared" si="0"/>
        <v>e. HE15-18</v>
      </c>
      <c r="C65">
        <v>16</v>
      </c>
      <c r="D65" t="s">
        <v>79</v>
      </c>
      <c r="E65" s="1">
        <v>2998</v>
      </c>
      <c r="F65" s="67">
        <v>2982</v>
      </c>
      <c r="G65" s="1"/>
    </row>
    <row r="66" spans="1:7" x14ac:dyDescent="0.2">
      <c r="A66" t="s">
        <v>55</v>
      </c>
      <c r="B66" s="47" t="str">
        <f t="shared" si="0"/>
        <v>e. HE15-18</v>
      </c>
      <c r="C66">
        <v>17</v>
      </c>
      <c r="D66" t="s">
        <v>79</v>
      </c>
      <c r="E66" s="1">
        <v>2998</v>
      </c>
      <c r="F66" s="67">
        <v>2982</v>
      </c>
      <c r="G66" s="1"/>
    </row>
    <row r="67" spans="1:7" x14ac:dyDescent="0.2">
      <c r="A67" t="s">
        <v>55</v>
      </c>
      <c r="B67" s="47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79</v>
      </c>
      <c r="E67" s="1">
        <v>2998</v>
      </c>
      <c r="F67" s="67">
        <v>2982</v>
      </c>
      <c r="G67" s="1"/>
    </row>
    <row r="68" spans="1:7" x14ac:dyDescent="0.2">
      <c r="A68" t="s">
        <v>55</v>
      </c>
      <c r="B68" s="47" t="str">
        <f t="shared" si="2"/>
        <v>f. HE19-22</v>
      </c>
      <c r="C68">
        <v>19</v>
      </c>
      <c r="D68" t="s">
        <v>79</v>
      </c>
      <c r="E68" s="1">
        <v>2960</v>
      </c>
      <c r="F68" s="67">
        <v>2982</v>
      </c>
      <c r="G68" s="1"/>
    </row>
    <row r="69" spans="1:7" x14ac:dyDescent="0.2">
      <c r="A69" t="s">
        <v>55</v>
      </c>
      <c r="B69" s="47" t="str">
        <f t="shared" si="2"/>
        <v>f. HE19-22</v>
      </c>
      <c r="C69">
        <v>20</v>
      </c>
      <c r="D69" t="s">
        <v>79</v>
      </c>
      <c r="E69" s="1">
        <v>2960</v>
      </c>
      <c r="F69" s="67">
        <v>2982</v>
      </c>
      <c r="G69" s="1"/>
    </row>
    <row r="70" spans="1:7" x14ac:dyDescent="0.2">
      <c r="A70" t="s">
        <v>55</v>
      </c>
      <c r="B70" s="47" t="str">
        <f t="shared" si="2"/>
        <v>f. HE19-22</v>
      </c>
      <c r="C70">
        <v>21</v>
      </c>
      <c r="D70" t="s">
        <v>79</v>
      </c>
      <c r="E70" s="1">
        <v>2960</v>
      </c>
      <c r="F70" s="67">
        <v>2982</v>
      </c>
      <c r="G70" s="1"/>
    </row>
    <row r="71" spans="1:7" x14ac:dyDescent="0.2">
      <c r="A71" t="s">
        <v>55</v>
      </c>
      <c r="B71" s="47" t="str">
        <f t="shared" si="2"/>
        <v>f. HE19-22</v>
      </c>
      <c r="C71">
        <v>22</v>
      </c>
      <c r="D71" t="s">
        <v>79</v>
      </c>
      <c r="E71" s="1">
        <v>2960</v>
      </c>
      <c r="F71" s="67">
        <v>2982</v>
      </c>
      <c r="G71" s="1"/>
    </row>
    <row r="72" spans="1:7" x14ac:dyDescent="0.2">
      <c r="A72" t="s">
        <v>55</v>
      </c>
      <c r="B72" s="47" t="str">
        <f t="shared" si="2"/>
        <v>a. HE1-2 &amp; HE23-24</v>
      </c>
      <c r="C72">
        <v>23</v>
      </c>
      <c r="D72" t="s">
        <v>79</v>
      </c>
      <c r="E72" s="1">
        <v>3178</v>
      </c>
      <c r="F72" s="67">
        <v>3145</v>
      </c>
      <c r="G72" s="1"/>
    </row>
    <row r="73" spans="1:7" x14ac:dyDescent="0.2">
      <c r="A73" t="s">
        <v>55</v>
      </c>
      <c r="B73" s="47" t="str">
        <f t="shared" si="2"/>
        <v>a. HE1-2 &amp; HE23-24</v>
      </c>
      <c r="C73">
        <v>24</v>
      </c>
      <c r="D73" t="s">
        <v>79</v>
      </c>
      <c r="E73" s="1">
        <v>3178</v>
      </c>
      <c r="F73" s="67">
        <v>3145</v>
      </c>
      <c r="G73" s="1"/>
    </row>
    <row r="74" spans="1:7" x14ac:dyDescent="0.2">
      <c r="A74" t="s">
        <v>56</v>
      </c>
      <c r="B74" s="47" t="str">
        <f t="shared" si="2"/>
        <v>a. HE1-2 &amp; HE23-24</v>
      </c>
      <c r="C74">
        <v>1</v>
      </c>
      <c r="D74" t="s">
        <v>79</v>
      </c>
      <c r="E74" s="1">
        <v>3086</v>
      </c>
      <c r="F74" s="67">
        <v>3068</v>
      </c>
      <c r="G74" s="1"/>
    </row>
    <row r="75" spans="1:7" x14ac:dyDescent="0.2">
      <c r="A75" t="s">
        <v>56</v>
      </c>
      <c r="B75" s="47" t="str">
        <f t="shared" si="2"/>
        <v>a. HE1-2 &amp; HE23-24</v>
      </c>
      <c r="C75">
        <v>2</v>
      </c>
      <c r="D75" t="s">
        <v>79</v>
      </c>
      <c r="E75" s="1">
        <v>3086</v>
      </c>
      <c r="F75" s="67">
        <v>3068</v>
      </c>
      <c r="G75" s="1"/>
    </row>
    <row r="76" spans="1:7" x14ac:dyDescent="0.2">
      <c r="A76" t="s">
        <v>56</v>
      </c>
      <c r="B76" s="47" t="str">
        <f t="shared" si="2"/>
        <v>b. HE3-6</v>
      </c>
      <c r="C76">
        <v>3</v>
      </c>
      <c r="D76" t="s">
        <v>79</v>
      </c>
      <c r="E76" s="1">
        <v>3128</v>
      </c>
      <c r="F76" s="67">
        <v>3145</v>
      </c>
      <c r="G76" s="1"/>
    </row>
    <row r="77" spans="1:7" x14ac:dyDescent="0.2">
      <c r="A77" t="s">
        <v>56</v>
      </c>
      <c r="B77" s="47" t="str">
        <f t="shared" si="2"/>
        <v>b. HE3-6</v>
      </c>
      <c r="C77">
        <v>4</v>
      </c>
      <c r="D77" t="s">
        <v>79</v>
      </c>
      <c r="E77" s="1">
        <v>3128</v>
      </c>
      <c r="F77" s="67">
        <v>3145</v>
      </c>
      <c r="G77" s="1"/>
    </row>
    <row r="78" spans="1:7" x14ac:dyDescent="0.2">
      <c r="A78" t="s">
        <v>56</v>
      </c>
      <c r="B78" s="47" t="str">
        <f t="shared" si="2"/>
        <v>b. HE3-6</v>
      </c>
      <c r="C78">
        <v>5</v>
      </c>
      <c r="D78" t="s">
        <v>79</v>
      </c>
      <c r="E78" s="1">
        <v>3128</v>
      </c>
      <c r="F78" s="67">
        <v>3145</v>
      </c>
      <c r="G78" s="1"/>
    </row>
    <row r="79" spans="1:7" x14ac:dyDescent="0.2">
      <c r="A79" t="s">
        <v>56</v>
      </c>
      <c r="B79" s="47" t="str">
        <f t="shared" si="2"/>
        <v>b. HE3-6</v>
      </c>
      <c r="C79">
        <v>6</v>
      </c>
      <c r="D79" t="s">
        <v>79</v>
      </c>
      <c r="E79" s="1">
        <v>3128</v>
      </c>
      <c r="F79" s="67">
        <v>3145</v>
      </c>
      <c r="G79" s="1"/>
    </row>
    <row r="80" spans="1:7" x14ac:dyDescent="0.2">
      <c r="A80" t="s">
        <v>56</v>
      </c>
      <c r="B80" s="47" t="str">
        <f t="shared" si="2"/>
        <v>c. HE7-10</v>
      </c>
      <c r="C80">
        <v>7</v>
      </c>
      <c r="D80" t="s">
        <v>79</v>
      </c>
      <c r="E80" s="1">
        <v>3086</v>
      </c>
      <c r="F80" s="67">
        <v>3068</v>
      </c>
      <c r="G80" s="1"/>
    </row>
    <row r="81" spans="1:7" x14ac:dyDescent="0.2">
      <c r="A81" t="s">
        <v>56</v>
      </c>
      <c r="B81" s="47" t="str">
        <f t="shared" si="2"/>
        <v>c. HE7-10</v>
      </c>
      <c r="C81">
        <v>8</v>
      </c>
      <c r="D81" t="s">
        <v>79</v>
      </c>
      <c r="E81" s="1">
        <v>3086</v>
      </c>
      <c r="F81" s="67">
        <v>3068</v>
      </c>
      <c r="G81" s="1"/>
    </row>
    <row r="82" spans="1:7" x14ac:dyDescent="0.2">
      <c r="A82" t="s">
        <v>56</v>
      </c>
      <c r="B82" s="47" t="str">
        <f t="shared" si="2"/>
        <v>c. HE7-10</v>
      </c>
      <c r="C82">
        <v>9</v>
      </c>
      <c r="D82" t="s">
        <v>79</v>
      </c>
      <c r="E82" s="1">
        <v>3086</v>
      </c>
      <c r="F82" s="67">
        <v>3068</v>
      </c>
      <c r="G82" s="1"/>
    </row>
    <row r="83" spans="1:7" x14ac:dyDescent="0.2">
      <c r="A83" t="s">
        <v>56</v>
      </c>
      <c r="B83" s="47" t="str">
        <f t="shared" si="2"/>
        <v>c. HE7-10</v>
      </c>
      <c r="C83">
        <v>10</v>
      </c>
      <c r="D83" t="s">
        <v>79</v>
      </c>
      <c r="E83" s="1">
        <v>3086</v>
      </c>
      <c r="F83" s="67">
        <v>3068</v>
      </c>
      <c r="G83" s="1"/>
    </row>
    <row r="84" spans="1:7" x14ac:dyDescent="0.2">
      <c r="A84" t="s">
        <v>56</v>
      </c>
      <c r="B84" s="47" t="str">
        <f t="shared" si="2"/>
        <v>d. HE11-14</v>
      </c>
      <c r="C84">
        <v>11</v>
      </c>
      <c r="D84" t="s">
        <v>79</v>
      </c>
      <c r="E84" s="1">
        <v>2960</v>
      </c>
      <c r="F84" s="67">
        <v>3068</v>
      </c>
      <c r="G84" s="1"/>
    </row>
    <row r="85" spans="1:7" x14ac:dyDescent="0.2">
      <c r="A85" t="s">
        <v>56</v>
      </c>
      <c r="B85" s="47" t="str">
        <f t="shared" si="2"/>
        <v>d. HE11-14</v>
      </c>
      <c r="C85">
        <v>12</v>
      </c>
      <c r="D85" t="s">
        <v>79</v>
      </c>
      <c r="E85" s="1">
        <v>2960</v>
      </c>
      <c r="F85" s="67">
        <v>3068</v>
      </c>
      <c r="G85" s="1"/>
    </row>
    <row r="86" spans="1:7" x14ac:dyDescent="0.2">
      <c r="A86" t="s">
        <v>56</v>
      </c>
      <c r="B86" s="47" t="str">
        <f t="shared" si="2"/>
        <v>d. HE11-14</v>
      </c>
      <c r="C86">
        <v>13</v>
      </c>
      <c r="D86" t="s">
        <v>79</v>
      </c>
      <c r="E86" s="1">
        <v>2960</v>
      </c>
      <c r="F86" s="67">
        <v>3068</v>
      </c>
      <c r="G86" s="1"/>
    </row>
    <row r="87" spans="1:7" x14ac:dyDescent="0.2">
      <c r="A87" t="s">
        <v>56</v>
      </c>
      <c r="B87" s="47" t="str">
        <f t="shared" si="2"/>
        <v>d. HE11-14</v>
      </c>
      <c r="C87">
        <v>14</v>
      </c>
      <c r="D87" t="s">
        <v>79</v>
      </c>
      <c r="E87" s="1">
        <v>2960</v>
      </c>
      <c r="F87" s="67">
        <v>3068</v>
      </c>
      <c r="G87" s="1"/>
    </row>
    <row r="88" spans="1:7" x14ac:dyDescent="0.2">
      <c r="A88" t="s">
        <v>56</v>
      </c>
      <c r="B88" s="47" t="str">
        <f t="shared" si="2"/>
        <v>e. HE15-18</v>
      </c>
      <c r="C88">
        <v>15</v>
      </c>
      <c r="D88" t="s">
        <v>79</v>
      </c>
      <c r="E88" s="1">
        <v>2880</v>
      </c>
      <c r="F88" s="67">
        <v>2982</v>
      </c>
      <c r="G88" s="1"/>
    </row>
    <row r="89" spans="1:7" x14ac:dyDescent="0.2">
      <c r="A89" t="s">
        <v>56</v>
      </c>
      <c r="B89" s="47" t="str">
        <f t="shared" si="2"/>
        <v>e. HE15-18</v>
      </c>
      <c r="C89">
        <v>16</v>
      </c>
      <c r="D89" t="s">
        <v>79</v>
      </c>
      <c r="E89" s="1">
        <v>2880</v>
      </c>
      <c r="F89" s="67">
        <v>2982</v>
      </c>
      <c r="G89" s="1"/>
    </row>
    <row r="90" spans="1:7" x14ac:dyDescent="0.2">
      <c r="A90" t="s">
        <v>56</v>
      </c>
      <c r="B90" s="47" t="str">
        <f t="shared" si="2"/>
        <v>e. HE15-18</v>
      </c>
      <c r="C90">
        <v>17</v>
      </c>
      <c r="D90" t="s">
        <v>79</v>
      </c>
      <c r="E90" s="1">
        <v>2880</v>
      </c>
      <c r="F90" s="67">
        <v>2982</v>
      </c>
      <c r="G90" s="1"/>
    </row>
    <row r="91" spans="1:7" x14ac:dyDescent="0.2">
      <c r="A91" t="s">
        <v>56</v>
      </c>
      <c r="B91" s="47" t="str">
        <f t="shared" si="2"/>
        <v>e. HE15-18</v>
      </c>
      <c r="C91">
        <v>18</v>
      </c>
      <c r="D91" t="s">
        <v>79</v>
      </c>
      <c r="E91" s="1">
        <v>2880</v>
      </c>
      <c r="F91" s="67">
        <v>2982</v>
      </c>
      <c r="G91" s="1"/>
    </row>
    <row r="92" spans="1:7" x14ac:dyDescent="0.2">
      <c r="A92" t="s">
        <v>56</v>
      </c>
      <c r="B92" s="47" t="str">
        <f t="shared" si="2"/>
        <v>f. HE19-22</v>
      </c>
      <c r="C92">
        <v>19</v>
      </c>
      <c r="D92" t="s">
        <v>79</v>
      </c>
      <c r="E92" s="1">
        <v>2880</v>
      </c>
      <c r="F92" s="67">
        <v>2941</v>
      </c>
      <c r="G92" s="1"/>
    </row>
    <row r="93" spans="1:7" x14ac:dyDescent="0.2">
      <c r="A93" t="s">
        <v>56</v>
      </c>
      <c r="B93" s="47" t="str">
        <f t="shared" si="2"/>
        <v>f. HE19-22</v>
      </c>
      <c r="C93">
        <v>20</v>
      </c>
      <c r="D93" t="s">
        <v>79</v>
      </c>
      <c r="E93" s="1">
        <v>2880</v>
      </c>
      <c r="F93" s="67">
        <v>2941</v>
      </c>
      <c r="G93" s="1"/>
    </row>
    <row r="94" spans="1:7" x14ac:dyDescent="0.2">
      <c r="A94" t="s">
        <v>56</v>
      </c>
      <c r="B94" s="47" t="str">
        <f t="shared" si="2"/>
        <v>f. HE19-22</v>
      </c>
      <c r="C94">
        <v>21</v>
      </c>
      <c r="D94" t="s">
        <v>79</v>
      </c>
      <c r="E94" s="1">
        <v>2880</v>
      </c>
      <c r="F94" s="67">
        <v>2941</v>
      </c>
      <c r="G94" s="1"/>
    </row>
    <row r="95" spans="1:7" x14ac:dyDescent="0.2">
      <c r="A95" t="s">
        <v>56</v>
      </c>
      <c r="B95" s="47" t="str">
        <f t="shared" si="2"/>
        <v>f. HE19-22</v>
      </c>
      <c r="C95">
        <v>22</v>
      </c>
      <c r="D95" t="s">
        <v>79</v>
      </c>
      <c r="E95" s="1">
        <v>2880</v>
      </c>
      <c r="F95" s="67">
        <v>2941</v>
      </c>
      <c r="G95" s="1"/>
    </row>
    <row r="96" spans="1:7" x14ac:dyDescent="0.2">
      <c r="A96" t="s">
        <v>56</v>
      </c>
      <c r="B96" s="47" t="str">
        <f t="shared" si="2"/>
        <v>a. HE1-2 &amp; HE23-24</v>
      </c>
      <c r="C96">
        <v>23</v>
      </c>
      <c r="D96" t="s">
        <v>79</v>
      </c>
      <c r="E96" s="1">
        <v>3086</v>
      </c>
      <c r="F96" s="67">
        <v>3068</v>
      </c>
      <c r="G96" s="1"/>
    </row>
    <row r="97" spans="1:7" x14ac:dyDescent="0.2">
      <c r="A97" t="s">
        <v>56</v>
      </c>
      <c r="B97" s="47" t="str">
        <f t="shared" si="2"/>
        <v>a. HE1-2 &amp; HE23-24</v>
      </c>
      <c r="C97">
        <v>24</v>
      </c>
      <c r="D97" t="s">
        <v>79</v>
      </c>
      <c r="E97" s="1">
        <v>3086</v>
      </c>
      <c r="F97" s="67">
        <v>3068</v>
      </c>
      <c r="G97" s="1"/>
    </row>
    <row r="98" spans="1:7" x14ac:dyDescent="0.2">
      <c r="A98" t="s">
        <v>57</v>
      </c>
      <c r="B98" s="47" t="str">
        <f t="shared" si="2"/>
        <v>a. HE1-2 &amp; HE23-24</v>
      </c>
      <c r="C98">
        <v>1</v>
      </c>
      <c r="D98" t="s">
        <v>79</v>
      </c>
      <c r="E98" s="1">
        <v>2808</v>
      </c>
      <c r="F98" s="67">
        <v>2699</v>
      </c>
      <c r="G98" s="1"/>
    </row>
    <row r="99" spans="1:7" x14ac:dyDescent="0.2">
      <c r="A99" t="s">
        <v>57</v>
      </c>
      <c r="B99" s="47" t="str">
        <f t="shared" si="2"/>
        <v>a. HE1-2 &amp; HE23-24</v>
      </c>
      <c r="C99">
        <v>2</v>
      </c>
      <c r="D99" t="s">
        <v>79</v>
      </c>
      <c r="E99" s="1">
        <v>2808</v>
      </c>
      <c r="F99" s="67">
        <v>2699</v>
      </c>
      <c r="G99" s="1"/>
    </row>
    <row r="100" spans="1:7" x14ac:dyDescent="0.2">
      <c r="A100" t="s">
        <v>57</v>
      </c>
      <c r="B100" s="47" t="str">
        <f t="shared" si="2"/>
        <v>b. HE3-6</v>
      </c>
      <c r="C100">
        <v>3</v>
      </c>
      <c r="D100" t="s">
        <v>79</v>
      </c>
      <c r="E100" s="1">
        <v>2916</v>
      </c>
      <c r="F100" s="67">
        <v>2699</v>
      </c>
      <c r="G100" s="1"/>
    </row>
    <row r="101" spans="1:7" x14ac:dyDescent="0.2">
      <c r="A101" t="s">
        <v>57</v>
      </c>
      <c r="B101" s="47" t="str">
        <f t="shared" si="2"/>
        <v>b. HE3-6</v>
      </c>
      <c r="C101">
        <v>4</v>
      </c>
      <c r="D101" t="s">
        <v>79</v>
      </c>
      <c r="E101" s="1">
        <v>2916</v>
      </c>
      <c r="F101" s="67">
        <v>2699</v>
      </c>
      <c r="G101" s="1"/>
    </row>
    <row r="102" spans="1:7" x14ac:dyDescent="0.2">
      <c r="A102" t="s">
        <v>57</v>
      </c>
      <c r="B102" s="47" t="str">
        <f t="shared" si="2"/>
        <v>b. HE3-6</v>
      </c>
      <c r="C102">
        <v>5</v>
      </c>
      <c r="D102" t="s">
        <v>79</v>
      </c>
      <c r="E102" s="1">
        <v>2916</v>
      </c>
      <c r="F102" s="67">
        <v>2699</v>
      </c>
      <c r="G102" s="1"/>
    </row>
    <row r="103" spans="1:7" x14ac:dyDescent="0.2">
      <c r="A103" t="s">
        <v>57</v>
      </c>
      <c r="B103" s="47" t="str">
        <f t="shared" si="2"/>
        <v>b. HE3-6</v>
      </c>
      <c r="C103">
        <v>6</v>
      </c>
      <c r="D103" t="s">
        <v>79</v>
      </c>
      <c r="E103" s="1">
        <v>2916</v>
      </c>
      <c r="F103" s="67">
        <v>2699</v>
      </c>
      <c r="G103" s="1"/>
    </row>
    <row r="104" spans="1:7" x14ac:dyDescent="0.2">
      <c r="A104" t="s">
        <v>57</v>
      </c>
      <c r="B104" s="47" t="str">
        <f t="shared" si="2"/>
        <v>c. HE7-10</v>
      </c>
      <c r="C104">
        <v>7</v>
      </c>
      <c r="D104" t="s">
        <v>79</v>
      </c>
      <c r="E104" s="1">
        <v>2716</v>
      </c>
      <c r="F104" s="67">
        <v>2699</v>
      </c>
      <c r="G104" s="1"/>
    </row>
    <row r="105" spans="1:7" x14ac:dyDescent="0.2">
      <c r="A105" t="s">
        <v>57</v>
      </c>
      <c r="B105" s="47" t="str">
        <f t="shared" si="2"/>
        <v>c. HE7-10</v>
      </c>
      <c r="C105">
        <v>8</v>
      </c>
      <c r="D105" t="s">
        <v>79</v>
      </c>
      <c r="E105" s="1">
        <v>2716</v>
      </c>
      <c r="F105" s="67">
        <v>2699</v>
      </c>
      <c r="G105" s="1"/>
    </row>
    <row r="106" spans="1:7" x14ac:dyDescent="0.2">
      <c r="A106" t="s">
        <v>57</v>
      </c>
      <c r="B106" s="47" t="str">
        <f t="shared" si="2"/>
        <v>c. HE7-10</v>
      </c>
      <c r="C106">
        <v>9</v>
      </c>
      <c r="D106" t="s">
        <v>79</v>
      </c>
      <c r="E106" s="1">
        <v>2716</v>
      </c>
      <c r="F106" s="67">
        <v>2699</v>
      </c>
      <c r="G106" s="1"/>
    </row>
    <row r="107" spans="1:7" x14ac:dyDescent="0.2">
      <c r="A107" t="s">
        <v>57</v>
      </c>
      <c r="B107" s="47" t="str">
        <f t="shared" si="2"/>
        <v>c. HE7-10</v>
      </c>
      <c r="C107">
        <v>10</v>
      </c>
      <c r="D107" t="s">
        <v>79</v>
      </c>
      <c r="E107" s="1">
        <v>2716</v>
      </c>
      <c r="F107" s="67">
        <v>2699</v>
      </c>
      <c r="G107" s="1"/>
    </row>
    <row r="108" spans="1:7" x14ac:dyDescent="0.2">
      <c r="A108" t="s">
        <v>57</v>
      </c>
      <c r="B108" s="47" t="str">
        <f t="shared" si="2"/>
        <v>d. HE11-14</v>
      </c>
      <c r="C108">
        <v>11</v>
      </c>
      <c r="D108" t="s">
        <v>79</v>
      </c>
      <c r="E108" s="1">
        <v>2560</v>
      </c>
      <c r="F108" s="67">
        <v>2595</v>
      </c>
      <c r="G108" s="1"/>
    </row>
    <row r="109" spans="1:7" x14ac:dyDescent="0.2">
      <c r="A109" t="s">
        <v>57</v>
      </c>
      <c r="B109" s="47" t="str">
        <f t="shared" si="2"/>
        <v>d. HE11-14</v>
      </c>
      <c r="C109">
        <v>12</v>
      </c>
      <c r="D109" t="s">
        <v>79</v>
      </c>
      <c r="E109" s="1">
        <v>2560</v>
      </c>
      <c r="F109" s="67">
        <v>2595</v>
      </c>
      <c r="G109" s="1"/>
    </row>
    <row r="110" spans="1:7" x14ac:dyDescent="0.2">
      <c r="A110" t="s">
        <v>57</v>
      </c>
      <c r="B110" s="47" t="str">
        <f t="shared" si="2"/>
        <v>d. HE11-14</v>
      </c>
      <c r="C110">
        <v>13</v>
      </c>
      <c r="D110" t="s">
        <v>79</v>
      </c>
      <c r="E110" s="1">
        <v>2560</v>
      </c>
      <c r="F110" s="67">
        <v>2595</v>
      </c>
      <c r="G110" s="1"/>
    </row>
    <row r="111" spans="1:7" x14ac:dyDescent="0.2">
      <c r="A111" t="s">
        <v>57</v>
      </c>
      <c r="B111" s="47" t="str">
        <f t="shared" si="2"/>
        <v>d. HE11-14</v>
      </c>
      <c r="C111">
        <v>14</v>
      </c>
      <c r="D111" t="s">
        <v>79</v>
      </c>
      <c r="E111" s="1">
        <v>2560</v>
      </c>
      <c r="F111" s="67">
        <v>2595</v>
      </c>
      <c r="G111" s="1"/>
    </row>
    <row r="112" spans="1:7" x14ac:dyDescent="0.2">
      <c r="A112" t="s">
        <v>57</v>
      </c>
      <c r="B112" s="47" t="str">
        <f t="shared" si="2"/>
        <v>e. HE15-18</v>
      </c>
      <c r="C112">
        <v>15</v>
      </c>
      <c r="D112" t="s">
        <v>79</v>
      </c>
      <c r="E112" s="1">
        <v>2491</v>
      </c>
      <c r="F112" s="68">
        <v>2558</v>
      </c>
      <c r="G112" s="1"/>
    </row>
    <row r="113" spans="1:7" x14ac:dyDescent="0.2">
      <c r="A113" t="s">
        <v>57</v>
      </c>
      <c r="B113" s="47" t="str">
        <f t="shared" si="2"/>
        <v>e. HE15-18</v>
      </c>
      <c r="C113">
        <v>16</v>
      </c>
      <c r="D113" t="s">
        <v>79</v>
      </c>
      <c r="E113" s="1">
        <v>2491</v>
      </c>
      <c r="F113" s="68">
        <v>2558</v>
      </c>
      <c r="G113" s="1"/>
    </row>
    <row r="114" spans="1:7" x14ac:dyDescent="0.2">
      <c r="A114" t="s">
        <v>57</v>
      </c>
      <c r="B114" s="47" t="str">
        <f t="shared" si="2"/>
        <v>e. HE15-18</v>
      </c>
      <c r="C114">
        <v>17</v>
      </c>
      <c r="D114" t="s">
        <v>79</v>
      </c>
      <c r="E114" s="1">
        <v>2491</v>
      </c>
      <c r="F114" s="68">
        <v>2558</v>
      </c>
      <c r="G114" s="1"/>
    </row>
    <row r="115" spans="1:7" x14ac:dyDescent="0.2">
      <c r="A115" t="s">
        <v>57</v>
      </c>
      <c r="B115" s="47" t="str">
        <f t="shared" si="2"/>
        <v>e. HE15-18</v>
      </c>
      <c r="C115">
        <v>18</v>
      </c>
      <c r="D115" t="s">
        <v>79</v>
      </c>
      <c r="E115" s="1">
        <v>2491</v>
      </c>
      <c r="F115" s="68">
        <v>2558</v>
      </c>
      <c r="G115" s="1"/>
    </row>
    <row r="116" spans="1:7" x14ac:dyDescent="0.2">
      <c r="A116" t="s">
        <v>57</v>
      </c>
      <c r="B116" s="47" t="str">
        <f t="shared" si="2"/>
        <v>f. HE19-22</v>
      </c>
      <c r="C116">
        <v>19</v>
      </c>
      <c r="D116" t="s">
        <v>79</v>
      </c>
      <c r="E116" s="1">
        <v>2491</v>
      </c>
      <c r="F116" s="68">
        <v>2558</v>
      </c>
      <c r="G116" s="1"/>
    </row>
    <row r="117" spans="1:7" x14ac:dyDescent="0.2">
      <c r="A117" t="s">
        <v>57</v>
      </c>
      <c r="B117" s="47" t="str">
        <f t="shared" si="2"/>
        <v>f. HE19-22</v>
      </c>
      <c r="C117">
        <v>20</v>
      </c>
      <c r="D117" t="s">
        <v>79</v>
      </c>
      <c r="E117" s="1">
        <v>2491</v>
      </c>
      <c r="F117" s="68">
        <v>2558</v>
      </c>
      <c r="G117" s="1"/>
    </row>
    <row r="118" spans="1:7" x14ac:dyDescent="0.2">
      <c r="A118" t="s">
        <v>57</v>
      </c>
      <c r="B118" s="47" t="str">
        <f t="shared" si="2"/>
        <v>f. HE19-22</v>
      </c>
      <c r="C118">
        <v>21</v>
      </c>
      <c r="D118" t="s">
        <v>79</v>
      </c>
      <c r="E118" s="1">
        <v>2491</v>
      </c>
      <c r="F118" s="68">
        <v>2558</v>
      </c>
      <c r="G118" s="1"/>
    </row>
    <row r="119" spans="1:7" x14ac:dyDescent="0.2">
      <c r="A119" t="s">
        <v>57</v>
      </c>
      <c r="B119" s="47" t="str">
        <f t="shared" si="2"/>
        <v>f. HE19-22</v>
      </c>
      <c r="C119">
        <v>22</v>
      </c>
      <c r="D119" t="s">
        <v>79</v>
      </c>
      <c r="E119" s="1">
        <v>2491</v>
      </c>
      <c r="F119" s="68">
        <v>2558</v>
      </c>
      <c r="G119" s="1"/>
    </row>
    <row r="120" spans="1:7" x14ac:dyDescent="0.2">
      <c r="A120" t="s">
        <v>57</v>
      </c>
      <c r="B120" s="47" t="str">
        <f t="shared" si="2"/>
        <v>a. HE1-2 &amp; HE23-24</v>
      </c>
      <c r="C120">
        <v>23</v>
      </c>
      <c r="D120" t="s">
        <v>79</v>
      </c>
      <c r="E120" s="1">
        <v>2808</v>
      </c>
      <c r="F120" s="67">
        <v>2699</v>
      </c>
      <c r="G120" s="1"/>
    </row>
    <row r="121" spans="1:7" x14ac:dyDescent="0.2">
      <c r="A121" t="s">
        <v>57</v>
      </c>
      <c r="B121" s="47" t="str">
        <f t="shared" si="2"/>
        <v>a. HE1-2 &amp; HE23-24</v>
      </c>
      <c r="C121">
        <v>24</v>
      </c>
      <c r="D121" t="s">
        <v>79</v>
      </c>
      <c r="E121" s="1">
        <v>2808</v>
      </c>
      <c r="F121" s="67">
        <v>2699</v>
      </c>
      <c r="G121" s="1"/>
    </row>
    <row r="122" spans="1:7" x14ac:dyDescent="0.2">
      <c r="A122" t="s">
        <v>58</v>
      </c>
      <c r="B122" s="47" t="str">
        <f t="shared" si="2"/>
        <v>a. HE1-2 &amp; HE23-24</v>
      </c>
      <c r="C122">
        <v>1</v>
      </c>
      <c r="D122" t="s">
        <v>79</v>
      </c>
      <c r="E122" s="1">
        <v>2491</v>
      </c>
      <c r="F122" s="67">
        <v>2463</v>
      </c>
      <c r="G122" s="1"/>
    </row>
    <row r="123" spans="1:7" x14ac:dyDescent="0.2">
      <c r="A123" t="s">
        <v>58</v>
      </c>
      <c r="B123" s="47" t="str">
        <f t="shared" si="2"/>
        <v>a. HE1-2 &amp; HE23-24</v>
      </c>
      <c r="C123">
        <v>2</v>
      </c>
      <c r="D123" t="s">
        <v>79</v>
      </c>
      <c r="E123" s="1">
        <v>2491</v>
      </c>
      <c r="F123" s="67">
        <v>2463</v>
      </c>
      <c r="G123" s="1"/>
    </row>
    <row r="124" spans="1:7" x14ac:dyDescent="0.2">
      <c r="A124" t="s">
        <v>58</v>
      </c>
      <c r="B124" s="47" t="str">
        <f t="shared" si="2"/>
        <v>b. HE3-6</v>
      </c>
      <c r="C124">
        <v>3</v>
      </c>
      <c r="D124" t="s">
        <v>79</v>
      </c>
      <c r="E124" s="1">
        <v>2560</v>
      </c>
      <c r="F124" s="67">
        <v>2514</v>
      </c>
      <c r="G124" s="1"/>
    </row>
    <row r="125" spans="1:7" x14ac:dyDescent="0.2">
      <c r="A125" t="s">
        <v>58</v>
      </c>
      <c r="B125" s="47" t="str">
        <f t="shared" si="2"/>
        <v>b. HE3-6</v>
      </c>
      <c r="C125">
        <v>4</v>
      </c>
      <c r="D125" t="s">
        <v>79</v>
      </c>
      <c r="E125" s="1">
        <v>2560</v>
      </c>
      <c r="F125" s="67">
        <v>2514</v>
      </c>
      <c r="G125" s="1"/>
    </row>
    <row r="126" spans="1:7" x14ac:dyDescent="0.2">
      <c r="A126" t="s">
        <v>58</v>
      </c>
      <c r="B126" s="47" t="str">
        <f t="shared" si="2"/>
        <v>b. HE3-6</v>
      </c>
      <c r="C126">
        <v>5</v>
      </c>
      <c r="D126" t="s">
        <v>79</v>
      </c>
      <c r="E126" s="1">
        <v>2560</v>
      </c>
      <c r="F126" s="67">
        <v>2514</v>
      </c>
      <c r="G126" s="1"/>
    </row>
    <row r="127" spans="1:7" x14ac:dyDescent="0.2">
      <c r="A127" t="s">
        <v>58</v>
      </c>
      <c r="B127" s="47" t="str">
        <f t="shared" si="2"/>
        <v>b. HE3-6</v>
      </c>
      <c r="C127">
        <v>6</v>
      </c>
      <c r="D127" t="s">
        <v>79</v>
      </c>
      <c r="E127" s="1">
        <v>2560</v>
      </c>
      <c r="F127" s="67">
        <v>2514</v>
      </c>
      <c r="G127" s="1"/>
    </row>
    <row r="128" spans="1:7" x14ac:dyDescent="0.2">
      <c r="A128" t="s">
        <v>58</v>
      </c>
      <c r="B128" s="47" t="str">
        <f t="shared" si="2"/>
        <v>c. HE7-10</v>
      </c>
      <c r="C128">
        <v>7</v>
      </c>
      <c r="D128" t="s">
        <v>79</v>
      </c>
      <c r="E128" s="1">
        <v>2529</v>
      </c>
      <c r="F128" s="67">
        <v>2514</v>
      </c>
      <c r="G128" s="1"/>
    </row>
    <row r="129" spans="1:7" x14ac:dyDescent="0.2">
      <c r="A129" t="s">
        <v>58</v>
      </c>
      <c r="B129" s="47" t="str">
        <f t="shared" si="2"/>
        <v>c. HE7-10</v>
      </c>
      <c r="C129">
        <v>8</v>
      </c>
      <c r="D129" t="s">
        <v>79</v>
      </c>
      <c r="E129" s="1">
        <v>2529</v>
      </c>
      <c r="F129" s="67">
        <v>2514</v>
      </c>
      <c r="G129" s="1"/>
    </row>
    <row r="130" spans="1:7" x14ac:dyDescent="0.2">
      <c r="A130" t="s">
        <v>58</v>
      </c>
      <c r="B130" s="47" t="str">
        <f t="shared" si="2"/>
        <v>c. HE7-10</v>
      </c>
      <c r="C130">
        <v>9</v>
      </c>
      <c r="D130" t="s">
        <v>79</v>
      </c>
      <c r="E130" s="1">
        <v>2529</v>
      </c>
      <c r="F130" s="67">
        <v>2514</v>
      </c>
      <c r="G130" s="1"/>
    </row>
    <row r="131" spans="1:7" x14ac:dyDescent="0.2">
      <c r="A131" t="s">
        <v>58</v>
      </c>
      <c r="B131" s="47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79</v>
      </c>
      <c r="E131" s="1">
        <v>2529</v>
      </c>
      <c r="F131" s="67">
        <v>2514</v>
      </c>
      <c r="G131" s="1"/>
    </row>
    <row r="132" spans="1:7" x14ac:dyDescent="0.2">
      <c r="A132" t="s">
        <v>58</v>
      </c>
      <c r="B132" s="47" t="str">
        <f t="shared" si="3"/>
        <v>d. HE11-14</v>
      </c>
      <c r="C132">
        <v>11</v>
      </c>
      <c r="D132" t="s">
        <v>79</v>
      </c>
      <c r="E132" s="1">
        <v>2342</v>
      </c>
      <c r="F132" s="67">
        <v>2425</v>
      </c>
      <c r="G132" s="1"/>
    </row>
    <row r="133" spans="1:7" x14ac:dyDescent="0.2">
      <c r="A133" t="s">
        <v>58</v>
      </c>
      <c r="B133" s="47" t="str">
        <f t="shared" si="3"/>
        <v>d. HE11-14</v>
      </c>
      <c r="C133">
        <v>12</v>
      </c>
      <c r="D133" t="s">
        <v>79</v>
      </c>
      <c r="E133" s="1">
        <v>2342</v>
      </c>
      <c r="F133" s="67">
        <v>2425</v>
      </c>
      <c r="G133" s="1"/>
    </row>
    <row r="134" spans="1:7" x14ac:dyDescent="0.2">
      <c r="A134" t="s">
        <v>58</v>
      </c>
      <c r="B134" s="47" t="str">
        <f t="shared" si="3"/>
        <v>d. HE11-14</v>
      </c>
      <c r="C134">
        <v>13</v>
      </c>
      <c r="D134" t="s">
        <v>79</v>
      </c>
      <c r="E134" s="1">
        <v>2342</v>
      </c>
      <c r="F134" s="67">
        <v>2425</v>
      </c>
      <c r="G134" s="1"/>
    </row>
    <row r="135" spans="1:7" x14ac:dyDescent="0.2">
      <c r="A135" t="s">
        <v>58</v>
      </c>
      <c r="B135" s="47" t="str">
        <f t="shared" si="3"/>
        <v>d. HE11-14</v>
      </c>
      <c r="C135">
        <v>14</v>
      </c>
      <c r="D135" t="s">
        <v>79</v>
      </c>
      <c r="E135" s="1">
        <v>2342</v>
      </c>
      <c r="F135" s="67">
        <v>2425</v>
      </c>
      <c r="G135" s="1"/>
    </row>
    <row r="136" spans="1:7" x14ac:dyDescent="0.2">
      <c r="A136" t="s">
        <v>58</v>
      </c>
      <c r="B136" s="47" t="str">
        <f t="shared" si="3"/>
        <v>e. HE15-18</v>
      </c>
      <c r="C136">
        <v>15</v>
      </c>
      <c r="D136" t="s">
        <v>79</v>
      </c>
      <c r="E136" s="1">
        <v>2300</v>
      </c>
      <c r="F136" s="68">
        <v>2380</v>
      </c>
      <c r="G136" s="1"/>
    </row>
    <row r="137" spans="1:7" x14ac:dyDescent="0.2">
      <c r="A137" t="s">
        <v>58</v>
      </c>
      <c r="B137" s="47" t="str">
        <f t="shared" si="3"/>
        <v>e. HE15-18</v>
      </c>
      <c r="C137">
        <v>16</v>
      </c>
      <c r="D137" t="s">
        <v>79</v>
      </c>
      <c r="E137" s="1">
        <v>2300</v>
      </c>
      <c r="F137" s="68">
        <v>2380</v>
      </c>
      <c r="G137" s="1"/>
    </row>
    <row r="138" spans="1:7" x14ac:dyDescent="0.2">
      <c r="A138" t="s">
        <v>58</v>
      </c>
      <c r="B138" s="47" t="str">
        <f t="shared" si="3"/>
        <v>e. HE15-18</v>
      </c>
      <c r="C138">
        <v>17</v>
      </c>
      <c r="D138" t="s">
        <v>79</v>
      </c>
      <c r="E138" s="1">
        <v>2300</v>
      </c>
      <c r="F138" s="68">
        <v>2380</v>
      </c>
      <c r="G138" s="1"/>
    </row>
    <row r="139" spans="1:7" x14ac:dyDescent="0.2">
      <c r="A139" t="s">
        <v>58</v>
      </c>
      <c r="B139" s="47" t="str">
        <f t="shared" si="3"/>
        <v>e. HE15-18</v>
      </c>
      <c r="C139">
        <v>18</v>
      </c>
      <c r="D139" t="s">
        <v>79</v>
      </c>
      <c r="E139" s="1">
        <v>2300</v>
      </c>
      <c r="F139" s="68">
        <v>2380</v>
      </c>
      <c r="G139" s="1"/>
    </row>
    <row r="140" spans="1:7" x14ac:dyDescent="0.2">
      <c r="A140" t="s">
        <v>58</v>
      </c>
      <c r="B140" s="47" t="str">
        <f t="shared" si="3"/>
        <v>f. HE19-22</v>
      </c>
      <c r="C140">
        <v>19</v>
      </c>
      <c r="D140" t="s">
        <v>79</v>
      </c>
      <c r="E140" s="1">
        <v>2300</v>
      </c>
      <c r="F140" s="68">
        <v>2343</v>
      </c>
      <c r="G140" s="1"/>
    </row>
    <row r="141" spans="1:7" x14ac:dyDescent="0.2">
      <c r="A141" t="s">
        <v>58</v>
      </c>
      <c r="B141" s="47" t="str">
        <f t="shared" si="3"/>
        <v>f. HE19-22</v>
      </c>
      <c r="C141">
        <v>20</v>
      </c>
      <c r="D141" t="s">
        <v>79</v>
      </c>
      <c r="E141" s="1">
        <v>2300</v>
      </c>
      <c r="F141" s="68">
        <v>2343</v>
      </c>
      <c r="G141" s="1"/>
    </row>
    <row r="142" spans="1:7" x14ac:dyDescent="0.2">
      <c r="A142" t="s">
        <v>58</v>
      </c>
      <c r="B142" s="47" t="str">
        <f t="shared" si="3"/>
        <v>f. HE19-22</v>
      </c>
      <c r="C142">
        <v>21</v>
      </c>
      <c r="D142" t="s">
        <v>79</v>
      </c>
      <c r="E142" s="1">
        <v>2300</v>
      </c>
      <c r="F142" s="68">
        <v>2343</v>
      </c>
      <c r="G142" s="1"/>
    </row>
    <row r="143" spans="1:7" x14ac:dyDescent="0.2">
      <c r="A143" t="s">
        <v>58</v>
      </c>
      <c r="B143" s="47" t="str">
        <f t="shared" si="3"/>
        <v>f. HE19-22</v>
      </c>
      <c r="C143">
        <v>22</v>
      </c>
      <c r="D143" t="s">
        <v>79</v>
      </c>
      <c r="E143" s="1">
        <v>2300</v>
      </c>
      <c r="F143" s="68">
        <v>2343</v>
      </c>
      <c r="G143" s="1"/>
    </row>
    <row r="144" spans="1:7" x14ac:dyDescent="0.2">
      <c r="A144" t="s">
        <v>58</v>
      </c>
      <c r="B144" s="47" t="str">
        <f t="shared" si="3"/>
        <v>a. HE1-2 &amp; HE23-24</v>
      </c>
      <c r="C144">
        <v>23</v>
      </c>
      <c r="D144" t="s">
        <v>79</v>
      </c>
      <c r="E144" s="1">
        <v>2491</v>
      </c>
      <c r="F144" s="67">
        <v>2463</v>
      </c>
      <c r="G144" s="1"/>
    </row>
    <row r="145" spans="1:7" x14ac:dyDescent="0.2">
      <c r="A145" t="s">
        <v>58</v>
      </c>
      <c r="B145" s="47" t="str">
        <f t="shared" si="3"/>
        <v>a. HE1-2 &amp; HE23-24</v>
      </c>
      <c r="C145">
        <v>24</v>
      </c>
      <c r="D145" t="s">
        <v>79</v>
      </c>
      <c r="E145" s="1">
        <v>2491</v>
      </c>
      <c r="F145" s="67">
        <v>2463</v>
      </c>
      <c r="G145" s="1"/>
    </row>
    <row r="146" spans="1:7" x14ac:dyDescent="0.2">
      <c r="A146" t="s">
        <v>78</v>
      </c>
      <c r="B146" s="47" t="str">
        <f t="shared" si="3"/>
        <v>a. HE1-2 &amp; HE23-24</v>
      </c>
      <c r="C146">
        <v>1</v>
      </c>
      <c r="D146" t="s">
        <v>79</v>
      </c>
      <c r="E146" s="1">
        <v>2412</v>
      </c>
      <c r="F146" s="67">
        <v>2380</v>
      </c>
      <c r="G146" s="1"/>
    </row>
    <row r="147" spans="1:7" x14ac:dyDescent="0.2">
      <c r="A147" t="s">
        <v>78</v>
      </c>
      <c r="B147" s="47" t="str">
        <f t="shared" si="3"/>
        <v>a. HE1-2 &amp; HE23-24</v>
      </c>
      <c r="C147">
        <v>2</v>
      </c>
      <c r="D147" t="s">
        <v>79</v>
      </c>
      <c r="E147" s="1">
        <v>2412</v>
      </c>
      <c r="F147" s="67">
        <v>2380</v>
      </c>
      <c r="G147" s="1"/>
    </row>
    <row r="148" spans="1:7" x14ac:dyDescent="0.2">
      <c r="A148" t="s">
        <v>78</v>
      </c>
      <c r="B148" s="47" t="str">
        <f t="shared" si="3"/>
        <v>b. HE3-6</v>
      </c>
      <c r="C148">
        <v>3</v>
      </c>
      <c r="D148" t="s">
        <v>79</v>
      </c>
      <c r="E148" s="1">
        <v>2491</v>
      </c>
      <c r="F148" s="67">
        <v>2463</v>
      </c>
      <c r="G148" s="1"/>
    </row>
    <row r="149" spans="1:7" x14ac:dyDescent="0.2">
      <c r="A149" t="s">
        <v>78</v>
      </c>
      <c r="B149" s="47" t="str">
        <f t="shared" si="3"/>
        <v>b. HE3-6</v>
      </c>
      <c r="C149">
        <v>4</v>
      </c>
      <c r="D149" t="s">
        <v>79</v>
      </c>
      <c r="E149" s="1">
        <v>2491</v>
      </c>
      <c r="F149" s="67">
        <v>2463</v>
      </c>
      <c r="G149" s="1"/>
    </row>
    <row r="150" spans="1:7" x14ac:dyDescent="0.2">
      <c r="A150" t="s">
        <v>78</v>
      </c>
      <c r="B150" s="47" t="str">
        <f t="shared" si="3"/>
        <v>b. HE3-6</v>
      </c>
      <c r="C150">
        <v>5</v>
      </c>
      <c r="D150" t="s">
        <v>79</v>
      </c>
      <c r="E150" s="1">
        <v>2491</v>
      </c>
      <c r="F150" s="67">
        <v>2463</v>
      </c>
      <c r="G150" s="1"/>
    </row>
    <row r="151" spans="1:7" x14ac:dyDescent="0.2">
      <c r="A151" t="s">
        <v>78</v>
      </c>
      <c r="B151" s="47" t="str">
        <f t="shared" si="3"/>
        <v>b. HE3-6</v>
      </c>
      <c r="C151">
        <v>6</v>
      </c>
      <c r="D151" t="s">
        <v>79</v>
      </c>
      <c r="E151" s="1">
        <v>2491</v>
      </c>
      <c r="F151" s="67">
        <v>2463</v>
      </c>
      <c r="G151" s="1"/>
    </row>
    <row r="152" spans="1:7" x14ac:dyDescent="0.2">
      <c r="A152" t="s">
        <v>78</v>
      </c>
      <c r="B152" s="47" t="str">
        <f t="shared" si="3"/>
        <v>c. HE7-10</v>
      </c>
      <c r="C152">
        <v>7</v>
      </c>
      <c r="D152" t="s">
        <v>79</v>
      </c>
      <c r="E152" s="1">
        <v>2444</v>
      </c>
      <c r="F152" s="67">
        <v>2425</v>
      </c>
      <c r="G152" s="1"/>
    </row>
    <row r="153" spans="1:7" x14ac:dyDescent="0.2">
      <c r="A153" t="s">
        <v>78</v>
      </c>
      <c r="B153" s="47" t="str">
        <f t="shared" si="3"/>
        <v>c. HE7-10</v>
      </c>
      <c r="C153">
        <v>8</v>
      </c>
      <c r="D153" t="s">
        <v>79</v>
      </c>
      <c r="E153" s="1">
        <v>2444</v>
      </c>
      <c r="F153" s="67">
        <v>2425</v>
      </c>
      <c r="G153" s="1"/>
    </row>
    <row r="154" spans="1:7" x14ac:dyDescent="0.2">
      <c r="A154" t="s">
        <v>78</v>
      </c>
      <c r="B154" s="47" t="str">
        <f t="shared" si="3"/>
        <v>c. HE7-10</v>
      </c>
      <c r="C154">
        <v>9</v>
      </c>
      <c r="D154" t="s">
        <v>79</v>
      </c>
      <c r="E154" s="1">
        <v>2444</v>
      </c>
      <c r="F154" s="67">
        <v>2425</v>
      </c>
      <c r="G154" s="1"/>
    </row>
    <row r="155" spans="1:7" x14ac:dyDescent="0.2">
      <c r="A155" t="s">
        <v>78</v>
      </c>
      <c r="B155" s="47" t="str">
        <f t="shared" si="3"/>
        <v>c. HE7-10</v>
      </c>
      <c r="C155">
        <v>10</v>
      </c>
      <c r="D155" t="s">
        <v>79</v>
      </c>
      <c r="E155" s="1">
        <v>2444</v>
      </c>
      <c r="F155" s="67">
        <v>2425</v>
      </c>
      <c r="G155" s="1"/>
    </row>
    <row r="156" spans="1:7" x14ac:dyDescent="0.2">
      <c r="A156" t="s">
        <v>78</v>
      </c>
      <c r="B156" s="47" t="str">
        <f t="shared" si="3"/>
        <v>d. HE11-14</v>
      </c>
      <c r="C156">
        <v>11</v>
      </c>
      <c r="D156" t="s">
        <v>79</v>
      </c>
      <c r="E156" s="1">
        <v>2300</v>
      </c>
      <c r="F156" s="67">
        <v>2300</v>
      </c>
      <c r="G156" s="1"/>
    </row>
    <row r="157" spans="1:7" x14ac:dyDescent="0.2">
      <c r="A157" t="s">
        <v>78</v>
      </c>
      <c r="B157" s="47" t="str">
        <f t="shared" si="3"/>
        <v>d. HE11-14</v>
      </c>
      <c r="C157">
        <v>12</v>
      </c>
      <c r="D157" t="s">
        <v>79</v>
      </c>
      <c r="E157" s="1">
        <v>2300</v>
      </c>
      <c r="F157" s="67">
        <v>2300</v>
      </c>
      <c r="G157" s="1"/>
    </row>
    <row r="158" spans="1:7" x14ac:dyDescent="0.2">
      <c r="A158" t="s">
        <v>78</v>
      </c>
      <c r="B158" s="47" t="str">
        <f t="shared" si="3"/>
        <v>d. HE11-14</v>
      </c>
      <c r="C158">
        <v>13</v>
      </c>
      <c r="D158" t="s">
        <v>79</v>
      </c>
      <c r="E158" s="1">
        <v>2300</v>
      </c>
      <c r="F158" s="67">
        <v>2300</v>
      </c>
      <c r="G158" s="1"/>
    </row>
    <row r="159" spans="1:7" x14ac:dyDescent="0.2">
      <c r="A159" t="s">
        <v>78</v>
      </c>
      <c r="B159" s="47" t="str">
        <f t="shared" si="3"/>
        <v>d. HE11-14</v>
      </c>
      <c r="C159">
        <v>14</v>
      </c>
      <c r="D159" t="s">
        <v>79</v>
      </c>
      <c r="E159" s="1">
        <v>2300</v>
      </c>
      <c r="F159" s="67">
        <v>2300</v>
      </c>
      <c r="G159" s="1"/>
    </row>
    <row r="160" spans="1:7" x14ac:dyDescent="0.2">
      <c r="A160" t="s">
        <v>78</v>
      </c>
      <c r="B160" s="47" t="str">
        <f t="shared" si="3"/>
        <v>e. HE15-18</v>
      </c>
      <c r="C160">
        <v>15</v>
      </c>
      <c r="D160" t="s">
        <v>79</v>
      </c>
      <c r="E160" s="1">
        <v>2300</v>
      </c>
      <c r="F160" s="68">
        <v>2300</v>
      </c>
      <c r="G160" s="1"/>
    </row>
    <row r="161" spans="1:7" x14ac:dyDescent="0.2">
      <c r="A161" t="s">
        <v>78</v>
      </c>
      <c r="B161" s="47" t="str">
        <f t="shared" si="3"/>
        <v>e. HE15-18</v>
      </c>
      <c r="C161">
        <v>16</v>
      </c>
      <c r="D161" t="s">
        <v>79</v>
      </c>
      <c r="E161" s="1">
        <v>2300</v>
      </c>
      <c r="F161" s="68">
        <v>2300</v>
      </c>
      <c r="G161" s="1"/>
    </row>
    <row r="162" spans="1:7" x14ac:dyDescent="0.2">
      <c r="A162" t="s">
        <v>78</v>
      </c>
      <c r="B162" s="47" t="str">
        <f t="shared" si="3"/>
        <v>e. HE15-18</v>
      </c>
      <c r="C162">
        <v>17</v>
      </c>
      <c r="D162" t="s">
        <v>79</v>
      </c>
      <c r="E162" s="1">
        <v>2300</v>
      </c>
      <c r="F162" s="68">
        <v>2300</v>
      </c>
      <c r="G162" s="1"/>
    </row>
    <row r="163" spans="1:7" x14ac:dyDescent="0.2">
      <c r="A163" t="s">
        <v>78</v>
      </c>
      <c r="B163" s="47" t="str">
        <f t="shared" si="3"/>
        <v>e. HE15-18</v>
      </c>
      <c r="C163">
        <v>18</v>
      </c>
      <c r="D163" t="s">
        <v>79</v>
      </c>
      <c r="E163" s="1">
        <v>2300</v>
      </c>
      <c r="F163" s="68">
        <v>2300</v>
      </c>
      <c r="G163" s="1"/>
    </row>
    <row r="164" spans="1:7" x14ac:dyDescent="0.2">
      <c r="A164" t="s">
        <v>78</v>
      </c>
      <c r="B164" s="47" t="str">
        <f t="shared" si="3"/>
        <v>f. HE19-22</v>
      </c>
      <c r="C164">
        <v>19</v>
      </c>
      <c r="D164" t="s">
        <v>79</v>
      </c>
      <c r="E164" s="1">
        <v>2300</v>
      </c>
      <c r="F164" s="68">
        <v>2300</v>
      </c>
      <c r="G164" s="1"/>
    </row>
    <row r="165" spans="1:7" x14ac:dyDescent="0.2">
      <c r="A165" t="s">
        <v>78</v>
      </c>
      <c r="B165" s="47" t="str">
        <f t="shared" si="3"/>
        <v>f. HE19-22</v>
      </c>
      <c r="C165">
        <v>20</v>
      </c>
      <c r="D165" t="s">
        <v>79</v>
      </c>
      <c r="E165" s="1">
        <v>2300</v>
      </c>
      <c r="F165" s="68">
        <v>2300</v>
      </c>
      <c r="G165" s="1"/>
    </row>
    <row r="166" spans="1:7" x14ac:dyDescent="0.2">
      <c r="A166" t="s">
        <v>78</v>
      </c>
      <c r="B166" s="47" t="str">
        <f t="shared" si="3"/>
        <v>f. HE19-22</v>
      </c>
      <c r="C166">
        <v>21</v>
      </c>
      <c r="D166" t="s">
        <v>79</v>
      </c>
      <c r="E166" s="1">
        <v>2300</v>
      </c>
      <c r="F166" s="68">
        <v>2300</v>
      </c>
      <c r="G166" s="1"/>
    </row>
    <row r="167" spans="1:7" x14ac:dyDescent="0.2">
      <c r="A167" t="s">
        <v>78</v>
      </c>
      <c r="B167" s="47" t="str">
        <f t="shared" si="3"/>
        <v>f. HE19-22</v>
      </c>
      <c r="C167">
        <v>22</v>
      </c>
      <c r="D167" t="s">
        <v>79</v>
      </c>
      <c r="E167" s="1">
        <v>2300</v>
      </c>
      <c r="F167" s="68">
        <v>2300</v>
      </c>
      <c r="G167" s="1"/>
    </row>
    <row r="168" spans="1:7" x14ac:dyDescent="0.2">
      <c r="A168" t="s">
        <v>78</v>
      </c>
      <c r="B168" s="47" t="str">
        <f t="shared" si="3"/>
        <v>a. HE1-2 &amp; HE23-24</v>
      </c>
      <c r="C168">
        <v>23</v>
      </c>
      <c r="D168" t="s">
        <v>79</v>
      </c>
      <c r="E168" s="1">
        <v>2412</v>
      </c>
      <c r="F168" s="67">
        <v>2380</v>
      </c>
      <c r="G168" s="1"/>
    </row>
    <row r="169" spans="1:7" x14ac:dyDescent="0.2">
      <c r="A169" t="s">
        <v>78</v>
      </c>
      <c r="B169" s="47" t="str">
        <f t="shared" si="3"/>
        <v>a. HE1-2 &amp; HE23-24</v>
      </c>
      <c r="C169">
        <v>24</v>
      </c>
      <c r="D169" t="s">
        <v>79</v>
      </c>
      <c r="E169" s="1">
        <v>2412</v>
      </c>
      <c r="F169" s="67">
        <v>2380</v>
      </c>
      <c r="G169" s="1"/>
    </row>
    <row r="170" spans="1:7" x14ac:dyDescent="0.2">
      <c r="A170" t="s">
        <v>60</v>
      </c>
      <c r="B170" s="47" t="str">
        <f t="shared" si="3"/>
        <v>a. HE1-2 &amp; HE23-24</v>
      </c>
      <c r="C170">
        <v>1</v>
      </c>
      <c r="D170" t="s">
        <v>79</v>
      </c>
      <c r="E170" s="1">
        <v>2342</v>
      </c>
      <c r="F170" s="67"/>
      <c r="G170" s="1"/>
    </row>
    <row r="171" spans="1:7" x14ac:dyDescent="0.2">
      <c r="A171" t="s">
        <v>60</v>
      </c>
      <c r="B171" s="47" t="str">
        <f t="shared" si="3"/>
        <v>a. HE1-2 &amp; HE23-24</v>
      </c>
      <c r="C171">
        <v>2</v>
      </c>
      <c r="D171" t="s">
        <v>79</v>
      </c>
      <c r="E171" s="1">
        <v>2342</v>
      </c>
      <c r="F171" s="67"/>
      <c r="G171" s="1"/>
    </row>
    <row r="172" spans="1:7" x14ac:dyDescent="0.2">
      <c r="A172" t="s">
        <v>60</v>
      </c>
      <c r="B172" s="47" t="str">
        <f t="shared" si="3"/>
        <v>b. HE3-6</v>
      </c>
      <c r="C172">
        <v>3</v>
      </c>
      <c r="D172" t="s">
        <v>79</v>
      </c>
      <c r="E172" s="1">
        <v>2373</v>
      </c>
      <c r="F172" s="67"/>
      <c r="G172" s="1"/>
    </row>
    <row r="173" spans="1:7" x14ac:dyDescent="0.2">
      <c r="A173" t="s">
        <v>60</v>
      </c>
      <c r="B173" s="47" t="str">
        <f t="shared" si="3"/>
        <v>b. HE3-6</v>
      </c>
      <c r="C173">
        <v>4</v>
      </c>
      <c r="D173" t="s">
        <v>79</v>
      </c>
      <c r="E173" s="1">
        <v>2373</v>
      </c>
      <c r="F173" s="67"/>
      <c r="G173" s="1"/>
    </row>
    <row r="174" spans="1:7" x14ac:dyDescent="0.2">
      <c r="A174" t="s">
        <v>60</v>
      </c>
      <c r="B174" s="47" t="str">
        <f t="shared" si="3"/>
        <v>b. HE3-6</v>
      </c>
      <c r="C174">
        <v>5</v>
      </c>
      <c r="D174" t="s">
        <v>79</v>
      </c>
      <c r="E174" s="1">
        <v>2373</v>
      </c>
      <c r="F174" s="67"/>
      <c r="G174" s="1"/>
    </row>
    <row r="175" spans="1:7" x14ac:dyDescent="0.2">
      <c r="A175" t="s">
        <v>60</v>
      </c>
      <c r="B175" s="47" t="str">
        <f t="shared" si="3"/>
        <v>b. HE3-6</v>
      </c>
      <c r="C175">
        <v>6</v>
      </c>
      <c r="D175" t="s">
        <v>79</v>
      </c>
      <c r="E175" s="1">
        <v>2373</v>
      </c>
      <c r="F175" s="67"/>
      <c r="G175" s="1"/>
    </row>
    <row r="176" spans="1:7" x14ac:dyDescent="0.2">
      <c r="A176" t="s">
        <v>60</v>
      </c>
      <c r="B176" s="47" t="str">
        <f t="shared" si="3"/>
        <v>c. HE7-10</v>
      </c>
      <c r="C176">
        <v>7</v>
      </c>
      <c r="D176" t="s">
        <v>79</v>
      </c>
      <c r="E176" s="1">
        <v>2342</v>
      </c>
      <c r="F176" s="67"/>
      <c r="G176" s="1"/>
    </row>
    <row r="177" spans="1:7" x14ac:dyDescent="0.2">
      <c r="A177" t="s">
        <v>60</v>
      </c>
      <c r="B177" s="47" t="str">
        <f t="shared" si="3"/>
        <v>c. HE7-10</v>
      </c>
      <c r="C177">
        <v>8</v>
      </c>
      <c r="D177" t="s">
        <v>79</v>
      </c>
      <c r="E177" s="1">
        <v>2342</v>
      </c>
      <c r="F177" s="67"/>
      <c r="G177" s="1"/>
    </row>
    <row r="178" spans="1:7" x14ac:dyDescent="0.2">
      <c r="A178" t="s">
        <v>60</v>
      </c>
      <c r="B178" s="47" t="str">
        <f t="shared" si="3"/>
        <v>c. HE7-10</v>
      </c>
      <c r="C178">
        <v>9</v>
      </c>
      <c r="D178" t="s">
        <v>79</v>
      </c>
      <c r="E178" s="1">
        <v>2342</v>
      </c>
      <c r="F178" s="67"/>
      <c r="G178" s="1"/>
    </row>
    <row r="179" spans="1:7" x14ac:dyDescent="0.2">
      <c r="A179" t="s">
        <v>60</v>
      </c>
      <c r="B179" s="47" t="str">
        <f t="shared" si="3"/>
        <v>c. HE7-10</v>
      </c>
      <c r="C179">
        <v>10</v>
      </c>
      <c r="D179" t="s">
        <v>79</v>
      </c>
      <c r="E179" s="1">
        <v>2342</v>
      </c>
      <c r="F179" s="67"/>
      <c r="G179" s="1"/>
    </row>
    <row r="180" spans="1:7" x14ac:dyDescent="0.2">
      <c r="A180" t="s">
        <v>60</v>
      </c>
      <c r="B180" s="47" t="str">
        <f t="shared" si="3"/>
        <v>d. HE11-14</v>
      </c>
      <c r="C180">
        <v>11</v>
      </c>
      <c r="D180" t="s">
        <v>79</v>
      </c>
      <c r="E180" s="1">
        <v>2300</v>
      </c>
      <c r="F180" s="67"/>
      <c r="G180" s="1"/>
    </row>
    <row r="181" spans="1:7" x14ac:dyDescent="0.2">
      <c r="A181" t="s">
        <v>60</v>
      </c>
      <c r="B181" s="47" t="str">
        <f t="shared" si="3"/>
        <v>d. HE11-14</v>
      </c>
      <c r="C181">
        <v>12</v>
      </c>
      <c r="D181" t="s">
        <v>79</v>
      </c>
      <c r="E181" s="1">
        <v>2300</v>
      </c>
      <c r="F181" s="67"/>
      <c r="G181" s="1"/>
    </row>
    <row r="182" spans="1:7" x14ac:dyDescent="0.2">
      <c r="A182" t="s">
        <v>60</v>
      </c>
      <c r="B182" s="47" t="str">
        <f t="shared" si="3"/>
        <v>d. HE11-14</v>
      </c>
      <c r="C182">
        <v>13</v>
      </c>
      <c r="D182" t="s">
        <v>79</v>
      </c>
      <c r="E182" s="1">
        <v>2300</v>
      </c>
      <c r="F182" s="67"/>
      <c r="G182" s="1"/>
    </row>
    <row r="183" spans="1:7" x14ac:dyDescent="0.2">
      <c r="A183" t="s">
        <v>60</v>
      </c>
      <c r="B183" s="47" t="str">
        <f t="shared" si="3"/>
        <v>d. HE11-14</v>
      </c>
      <c r="C183">
        <v>14</v>
      </c>
      <c r="D183" t="s">
        <v>79</v>
      </c>
      <c r="E183" s="1">
        <v>2300</v>
      </c>
      <c r="F183" s="67"/>
      <c r="G183" s="1"/>
    </row>
    <row r="184" spans="1:7" x14ac:dyDescent="0.2">
      <c r="A184" t="s">
        <v>60</v>
      </c>
      <c r="B184" s="47" t="str">
        <f t="shared" si="3"/>
        <v>e. HE15-18</v>
      </c>
      <c r="C184">
        <v>15</v>
      </c>
      <c r="D184" t="s">
        <v>79</v>
      </c>
      <c r="E184" s="1">
        <v>2300</v>
      </c>
      <c r="F184" s="70"/>
      <c r="G184" s="1"/>
    </row>
    <row r="185" spans="1:7" x14ac:dyDescent="0.2">
      <c r="A185" t="s">
        <v>60</v>
      </c>
      <c r="B185" s="47" t="str">
        <f t="shared" si="3"/>
        <v>e. HE15-18</v>
      </c>
      <c r="C185">
        <v>16</v>
      </c>
      <c r="D185" t="s">
        <v>79</v>
      </c>
      <c r="E185" s="1">
        <v>2300</v>
      </c>
      <c r="F185" s="70"/>
      <c r="G185" s="1"/>
    </row>
    <row r="186" spans="1:7" x14ac:dyDescent="0.2">
      <c r="A186" t="s">
        <v>60</v>
      </c>
      <c r="B186" s="47" t="str">
        <f t="shared" si="3"/>
        <v>e. HE15-18</v>
      </c>
      <c r="C186">
        <v>17</v>
      </c>
      <c r="D186" t="s">
        <v>79</v>
      </c>
      <c r="E186" s="1">
        <v>2300</v>
      </c>
      <c r="F186" s="70"/>
      <c r="G186" s="1"/>
    </row>
    <row r="187" spans="1:7" x14ac:dyDescent="0.2">
      <c r="A187" t="s">
        <v>60</v>
      </c>
      <c r="B187" s="47" t="str">
        <f t="shared" si="3"/>
        <v>e. HE15-18</v>
      </c>
      <c r="C187">
        <v>18</v>
      </c>
      <c r="D187" t="s">
        <v>79</v>
      </c>
      <c r="E187" s="1">
        <v>2300</v>
      </c>
      <c r="F187" s="70"/>
      <c r="G187" s="1"/>
    </row>
    <row r="188" spans="1:7" x14ac:dyDescent="0.2">
      <c r="A188" t="s">
        <v>60</v>
      </c>
      <c r="B188" s="47" t="str">
        <f t="shared" si="3"/>
        <v>f. HE19-22</v>
      </c>
      <c r="C188">
        <v>19</v>
      </c>
      <c r="D188" t="s">
        <v>79</v>
      </c>
      <c r="E188" s="1">
        <v>2300</v>
      </c>
      <c r="F188" s="70"/>
      <c r="G188" s="1"/>
    </row>
    <row r="189" spans="1:7" x14ac:dyDescent="0.2">
      <c r="A189" t="s">
        <v>60</v>
      </c>
      <c r="B189" s="47" t="str">
        <f t="shared" si="3"/>
        <v>f. HE19-22</v>
      </c>
      <c r="C189">
        <v>20</v>
      </c>
      <c r="D189" t="s">
        <v>79</v>
      </c>
      <c r="E189" s="1">
        <v>2300</v>
      </c>
      <c r="F189" s="70"/>
      <c r="G189" s="1"/>
    </row>
    <row r="190" spans="1:7" x14ac:dyDescent="0.2">
      <c r="A190" t="s">
        <v>60</v>
      </c>
      <c r="B190" s="47" t="str">
        <f t="shared" si="3"/>
        <v>f. HE19-22</v>
      </c>
      <c r="C190">
        <v>21</v>
      </c>
      <c r="D190" t="s">
        <v>79</v>
      </c>
      <c r="E190" s="1">
        <v>2300</v>
      </c>
      <c r="F190" s="70"/>
      <c r="G190" s="1"/>
    </row>
    <row r="191" spans="1:7" x14ac:dyDescent="0.2">
      <c r="A191" t="s">
        <v>60</v>
      </c>
      <c r="B191" s="47" t="str">
        <f t="shared" si="3"/>
        <v>f. HE19-22</v>
      </c>
      <c r="C191">
        <v>22</v>
      </c>
      <c r="D191" t="s">
        <v>79</v>
      </c>
      <c r="E191" s="1">
        <v>2300</v>
      </c>
      <c r="F191" s="70"/>
      <c r="G191" s="1"/>
    </row>
    <row r="192" spans="1:7" x14ac:dyDescent="0.2">
      <c r="A192" t="s">
        <v>60</v>
      </c>
      <c r="B192" s="47" t="str">
        <f t="shared" si="3"/>
        <v>a. HE1-2 &amp; HE23-24</v>
      </c>
      <c r="C192">
        <v>23</v>
      </c>
      <c r="D192" t="s">
        <v>79</v>
      </c>
      <c r="E192" s="1">
        <v>2342</v>
      </c>
      <c r="F192" s="67"/>
      <c r="G192" s="1"/>
    </row>
    <row r="193" spans="1:7" x14ac:dyDescent="0.2">
      <c r="A193" t="s">
        <v>60</v>
      </c>
      <c r="B193" s="47" t="str">
        <f t="shared" si="3"/>
        <v>a. HE1-2 &amp; HE23-24</v>
      </c>
      <c r="C193">
        <v>24</v>
      </c>
      <c r="D193" t="s">
        <v>79</v>
      </c>
      <c r="E193" s="1">
        <v>2342</v>
      </c>
      <c r="F193" s="67"/>
      <c r="G193" s="1"/>
    </row>
    <row r="194" spans="1:7" x14ac:dyDescent="0.2">
      <c r="A194" t="s">
        <v>61</v>
      </c>
      <c r="B194" s="47" t="str">
        <f t="shared" si="3"/>
        <v>a. HE1-2 &amp; HE23-24</v>
      </c>
      <c r="C194">
        <v>1</v>
      </c>
      <c r="D194" t="s">
        <v>79</v>
      </c>
      <c r="E194" s="1">
        <v>2491</v>
      </c>
      <c r="F194" s="1"/>
      <c r="G194" s="1"/>
    </row>
    <row r="195" spans="1:7" x14ac:dyDescent="0.2">
      <c r="A195" t="s">
        <v>61</v>
      </c>
      <c r="B195" s="47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79</v>
      </c>
      <c r="E195" s="1">
        <v>2491</v>
      </c>
      <c r="F195" s="1"/>
      <c r="G195" s="1"/>
    </row>
    <row r="196" spans="1:7" x14ac:dyDescent="0.2">
      <c r="A196" t="s">
        <v>61</v>
      </c>
      <c r="B196" s="47" t="str">
        <f t="shared" si="4"/>
        <v>b. HE3-6</v>
      </c>
      <c r="C196">
        <v>3</v>
      </c>
      <c r="D196" t="s">
        <v>79</v>
      </c>
      <c r="E196" s="1">
        <v>2529</v>
      </c>
      <c r="F196" s="1"/>
      <c r="G196" s="1"/>
    </row>
    <row r="197" spans="1:7" x14ac:dyDescent="0.2">
      <c r="A197" t="s">
        <v>61</v>
      </c>
      <c r="B197" s="47" t="str">
        <f t="shared" si="4"/>
        <v>b. HE3-6</v>
      </c>
      <c r="C197">
        <v>4</v>
      </c>
      <c r="D197" t="s">
        <v>79</v>
      </c>
      <c r="E197" s="1">
        <v>2529</v>
      </c>
      <c r="F197" s="1"/>
      <c r="G197" s="1"/>
    </row>
    <row r="198" spans="1:7" x14ac:dyDescent="0.2">
      <c r="A198" t="s">
        <v>61</v>
      </c>
      <c r="B198" s="47" t="str">
        <f t="shared" si="4"/>
        <v>b. HE3-6</v>
      </c>
      <c r="C198">
        <v>5</v>
      </c>
      <c r="D198" t="s">
        <v>79</v>
      </c>
      <c r="E198" s="1">
        <v>2529</v>
      </c>
      <c r="F198" s="1"/>
      <c r="G198" s="1"/>
    </row>
    <row r="199" spans="1:7" x14ac:dyDescent="0.2">
      <c r="A199" t="s">
        <v>61</v>
      </c>
      <c r="B199" s="47" t="str">
        <f t="shared" si="4"/>
        <v>b. HE3-6</v>
      </c>
      <c r="C199">
        <v>6</v>
      </c>
      <c r="D199" t="s">
        <v>79</v>
      </c>
      <c r="E199" s="1">
        <v>2529</v>
      </c>
      <c r="F199" s="1"/>
      <c r="G199" s="1"/>
    </row>
    <row r="200" spans="1:7" x14ac:dyDescent="0.2">
      <c r="A200" t="s">
        <v>61</v>
      </c>
      <c r="B200" s="47" t="str">
        <f t="shared" si="4"/>
        <v>c. HE7-10</v>
      </c>
      <c r="C200">
        <v>7</v>
      </c>
      <c r="D200" t="s">
        <v>79</v>
      </c>
      <c r="E200" s="1">
        <v>2491</v>
      </c>
      <c r="F200" s="1"/>
      <c r="G200" s="1"/>
    </row>
    <row r="201" spans="1:7" x14ac:dyDescent="0.2">
      <c r="A201" t="s">
        <v>61</v>
      </c>
      <c r="B201" s="47" t="str">
        <f t="shared" si="4"/>
        <v>c. HE7-10</v>
      </c>
      <c r="C201">
        <v>8</v>
      </c>
      <c r="D201" t="s">
        <v>79</v>
      </c>
      <c r="E201" s="1">
        <v>2491</v>
      </c>
      <c r="F201" s="1"/>
      <c r="G201" s="1"/>
    </row>
    <row r="202" spans="1:7" x14ac:dyDescent="0.2">
      <c r="A202" t="s">
        <v>61</v>
      </c>
      <c r="B202" s="47" t="str">
        <f t="shared" si="4"/>
        <v>c. HE7-10</v>
      </c>
      <c r="C202">
        <v>9</v>
      </c>
      <c r="D202" t="s">
        <v>79</v>
      </c>
      <c r="E202" s="1">
        <v>2491</v>
      </c>
      <c r="F202" s="1"/>
      <c r="G202" s="1"/>
    </row>
    <row r="203" spans="1:7" x14ac:dyDescent="0.2">
      <c r="A203" t="s">
        <v>61</v>
      </c>
      <c r="B203" s="47" t="str">
        <f t="shared" si="4"/>
        <v>c. HE7-10</v>
      </c>
      <c r="C203">
        <v>10</v>
      </c>
      <c r="D203" t="s">
        <v>79</v>
      </c>
      <c r="E203" s="1">
        <v>2491</v>
      </c>
      <c r="F203" s="1"/>
      <c r="G203" s="1"/>
    </row>
    <row r="204" spans="1:7" x14ac:dyDescent="0.2">
      <c r="A204" t="s">
        <v>61</v>
      </c>
      <c r="B204" s="47" t="str">
        <f t="shared" si="4"/>
        <v>d. HE11-14</v>
      </c>
      <c r="C204">
        <v>11</v>
      </c>
      <c r="D204" t="s">
        <v>79</v>
      </c>
      <c r="E204" s="1">
        <v>2373</v>
      </c>
      <c r="F204" s="1"/>
      <c r="G204" s="1"/>
    </row>
    <row r="205" spans="1:7" x14ac:dyDescent="0.2">
      <c r="A205" t="s">
        <v>61</v>
      </c>
      <c r="B205" s="47" t="str">
        <f t="shared" si="4"/>
        <v>d. HE11-14</v>
      </c>
      <c r="C205">
        <v>12</v>
      </c>
      <c r="D205" t="s">
        <v>79</v>
      </c>
      <c r="E205" s="1">
        <v>2373</v>
      </c>
      <c r="F205" s="1"/>
      <c r="G205" s="1"/>
    </row>
    <row r="206" spans="1:7" x14ac:dyDescent="0.2">
      <c r="A206" t="s">
        <v>61</v>
      </c>
      <c r="B206" s="47" t="str">
        <f t="shared" si="4"/>
        <v>d. HE11-14</v>
      </c>
      <c r="C206">
        <v>13</v>
      </c>
      <c r="D206" t="s">
        <v>79</v>
      </c>
      <c r="E206" s="1">
        <v>2373</v>
      </c>
      <c r="F206" s="1"/>
      <c r="G206" s="1"/>
    </row>
    <row r="207" spans="1:7" x14ac:dyDescent="0.2">
      <c r="A207" t="s">
        <v>61</v>
      </c>
      <c r="B207" s="47" t="str">
        <f t="shared" si="4"/>
        <v>d. HE11-14</v>
      </c>
      <c r="C207">
        <v>14</v>
      </c>
      <c r="D207" t="s">
        <v>79</v>
      </c>
      <c r="E207" s="1">
        <v>2373</v>
      </c>
      <c r="F207" s="1"/>
      <c r="G207" s="1"/>
    </row>
    <row r="208" spans="1:7" x14ac:dyDescent="0.2">
      <c r="A208" t="s">
        <v>61</v>
      </c>
      <c r="B208" s="47" t="str">
        <f t="shared" si="4"/>
        <v>e. HE15-18</v>
      </c>
      <c r="C208">
        <v>15</v>
      </c>
      <c r="D208" t="s">
        <v>79</v>
      </c>
      <c r="E208" s="1">
        <v>2300</v>
      </c>
      <c r="F208" s="1"/>
      <c r="G208" s="1"/>
    </row>
    <row r="209" spans="1:7" x14ac:dyDescent="0.2">
      <c r="A209" t="s">
        <v>61</v>
      </c>
      <c r="B209" s="47" t="str">
        <f t="shared" si="4"/>
        <v>e. HE15-18</v>
      </c>
      <c r="C209">
        <v>16</v>
      </c>
      <c r="D209" t="s">
        <v>79</v>
      </c>
      <c r="E209" s="1">
        <v>2300</v>
      </c>
      <c r="F209" s="1"/>
      <c r="G209" s="1"/>
    </row>
    <row r="210" spans="1:7" x14ac:dyDescent="0.2">
      <c r="A210" t="s">
        <v>61</v>
      </c>
      <c r="B210" s="47" t="str">
        <f t="shared" si="4"/>
        <v>e. HE15-18</v>
      </c>
      <c r="C210">
        <v>17</v>
      </c>
      <c r="D210" t="s">
        <v>79</v>
      </c>
      <c r="E210" s="1">
        <v>2300</v>
      </c>
      <c r="F210" s="1"/>
      <c r="G210" s="1"/>
    </row>
    <row r="211" spans="1:7" x14ac:dyDescent="0.2">
      <c r="A211" t="s">
        <v>61</v>
      </c>
      <c r="B211" s="47" t="str">
        <f t="shared" si="4"/>
        <v>e. HE15-18</v>
      </c>
      <c r="C211">
        <v>18</v>
      </c>
      <c r="D211" t="s">
        <v>79</v>
      </c>
      <c r="E211" s="1">
        <v>2300</v>
      </c>
      <c r="F211" s="1"/>
      <c r="G211" s="1"/>
    </row>
    <row r="212" spans="1:7" x14ac:dyDescent="0.2">
      <c r="A212" t="s">
        <v>61</v>
      </c>
      <c r="B212" s="47" t="str">
        <f t="shared" si="4"/>
        <v>f. HE19-22</v>
      </c>
      <c r="C212">
        <v>19</v>
      </c>
      <c r="D212" t="s">
        <v>79</v>
      </c>
      <c r="E212" s="1">
        <v>2300</v>
      </c>
      <c r="F212" s="1"/>
      <c r="G212" s="1"/>
    </row>
    <row r="213" spans="1:7" x14ac:dyDescent="0.2">
      <c r="A213" t="s">
        <v>61</v>
      </c>
      <c r="B213" s="47" t="str">
        <f t="shared" si="4"/>
        <v>f. HE19-22</v>
      </c>
      <c r="C213">
        <v>20</v>
      </c>
      <c r="D213" t="s">
        <v>79</v>
      </c>
      <c r="E213" s="1">
        <v>2300</v>
      </c>
      <c r="F213" s="1"/>
      <c r="G213" s="1"/>
    </row>
    <row r="214" spans="1:7" x14ac:dyDescent="0.2">
      <c r="A214" t="s">
        <v>61</v>
      </c>
      <c r="B214" s="47" t="str">
        <f t="shared" si="4"/>
        <v>f. HE19-22</v>
      </c>
      <c r="C214">
        <v>21</v>
      </c>
      <c r="D214" t="s">
        <v>79</v>
      </c>
      <c r="E214" s="1">
        <v>2300</v>
      </c>
      <c r="F214" s="1"/>
      <c r="G214" s="1"/>
    </row>
    <row r="215" spans="1:7" x14ac:dyDescent="0.2">
      <c r="A215" t="s">
        <v>61</v>
      </c>
      <c r="B215" s="47" t="str">
        <f t="shared" si="4"/>
        <v>f. HE19-22</v>
      </c>
      <c r="C215">
        <v>22</v>
      </c>
      <c r="D215" t="s">
        <v>79</v>
      </c>
      <c r="E215" s="1">
        <v>2300</v>
      </c>
      <c r="F215" s="1"/>
      <c r="G215" s="1"/>
    </row>
    <row r="216" spans="1:7" x14ac:dyDescent="0.2">
      <c r="A216" t="s">
        <v>61</v>
      </c>
      <c r="B216" s="47" t="str">
        <f t="shared" si="4"/>
        <v>a. HE1-2 &amp; HE23-24</v>
      </c>
      <c r="C216">
        <v>23</v>
      </c>
      <c r="D216" t="s">
        <v>79</v>
      </c>
      <c r="E216" s="1">
        <v>2491</v>
      </c>
      <c r="F216" s="1"/>
      <c r="G216" s="1"/>
    </row>
    <row r="217" spans="1:7" x14ac:dyDescent="0.2">
      <c r="A217" t="s">
        <v>61</v>
      </c>
      <c r="B217" s="47" t="str">
        <f t="shared" si="4"/>
        <v>a. HE1-2 &amp; HE23-24</v>
      </c>
      <c r="C217">
        <v>24</v>
      </c>
      <c r="D217" t="s">
        <v>79</v>
      </c>
      <c r="E217" s="1">
        <v>2491</v>
      </c>
      <c r="F217" s="1"/>
      <c r="G217" s="1"/>
    </row>
    <row r="218" spans="1:7" x14ac:dyDescent="0.2">
      <c r="A218" t="s">
        <v>62</v>
      </c>
      <c r="B218" s="47" t="str">
        <f t="shared" si="4"/>
        <v>a. HE1-2 &amp; HE23-24</v>
      </c>
      <c r="C218">
        <v>1</v>
      </c>
      <c r="D218" t="s">
        <v>79</v>
      </c>
      <c r="E218" s="1">
        <v>2808</v>
      </c>
      <c r="F218" s="1"/>
      <c r="G218" s="1"/>
    </row>
    <row r="219" spans="1:7" x14ac:dyDescent="0.2">
      <c r="A219" t="s">
        <v>62</v>
      </c>
      <c r="B219" s="47" t="str">
        <f t="shared" si="4"/>
        <v>a. HE1-2 &amp; HE23-24</v>
      </c>
      <c r="C219">
        <v>2</v>
      </c>
      <c r="D219" t="s">
        <v>79</v>
      </c>
      <c r="E219" s="1">
        <v>2808</v>
      </c>
      <c r="F219" s="1"/>
      <c r="G219" s="1"/>
    </row>
    <row r="220" spans="1:7" x14ac:dyDescent="0.2">
      <c r="A220" t="s">
        <v>62</v>
      </c>
      <c r="B220" s="47" t="str">
        <f t="shared" si="4"/>
        <v>b. HE3-6</v>
      </c>
      <c r="C220">
        <v>3</v>
      </c>
      <c r="D220" t="s">
        <v>79</v>
      </c>
      <c r="E220" s="1">
        <v>2880</v>
      </c>
      <c r="F220" s="1"/>
      <c r="G220" s="1"/>
    </row>
    <row r="221" spans="1:7" x14ac:dyDescent="0.2">
      <c r="A221" t="s">
        <v>62</v>
      </c>
      <c r="B221" s="47" t="str">
        <f t="shared" si="4"/>
        <v>b. HE3-6</v>
      </c>
      <c r="C221">
        <v>4</v>
      </c>
      <c r="D221" t="s">
        <v>79</v>
      </c>
      <c r="E221" s="1">
        <v>2880</v>
      </c>
      <c r="F221" s="1"/>
      <c r="G221" s="1"/>
    </row>
    <row r="222" spans="1:7" x14ac:dyDescent="0.2">
      <c r="A222" t="s">
        <v>62</v>
      </c>
      <c r="B222" s="47" t="str">
        <f t="shared" si="4"/>
        <v>b. HE3-6</v>
      </c>
      <c r="C222">
        <v>5</v>
      </c>
      <c r="D222" t="s">
        <v>79</v>
      </c>
      <c r="E222" s="1">
        <v>2880</v>
      </c>
      <c r="F222" s="1"/>
      <c r="G222" s="1"/>
    </row>
    <row r="223" spans="1:7" x14ac:dyDescent="0.2">
      <c r="A223" t="s">
        <v>62</v>
      </c>
      <c r="B223" s="47" t="str">
        <f t="shared" si="4"/>
        <v>b. HE3-6</v>
      </c>
      <c r="C223">
        <v>6</v>
      </c>
      <c r="D223" t="s">
        <v>79</v>
      </c>
      <c r="E223" s="1">
        <v>2880</v>
      </c>
      <c r="F223" s="1"/>
      <c r="G223" s="1"/>
    </row>
    <row r="224" spans="1:7" x14ac:dyDescent="0.2">
      <c r="A224" t="s">
        <v>62</v>
      </c>
      <c r="B224" s="47" t="str">
        <f t="shared" si="4"/>
        <v>c. HE7-10</v>
      </c>
      <c r="C224">
        <v>7</v>
      </c>
      <c r="D224" t="s">
        <v>79</v>
      </c>
      <c r="E224" s="1">
        <v>2808</v>
      </c>
      <c r="F224" s="1"/>
      <c r="G224" s="1"/>
    </row>
    <row r="225" spans="1:7" x14ac:dyDescent="0.2">
      <c r="A225" t="s">
        <v>62</v>
      </c>
      <c r="B225" s="47" t="str">
        <f t="shared" si="4"/>
        <v>c. HE7-10</v>
      </c>
      <c r="C225">
        <v>8</v>
      </c>
      <c r="D225" t="s">
        <v>79</v>
      </c>
      <c r="E225" s="1">
        <v>2808</v>
      </c>
      <c r="F225" s="1"/>
      <c r="G225" s="1"/>
    </row>
    <row r="226" spans="1:7" x14ac:dyDescent="0.2">
      <c r="A226" t="s">
        <v>62</v>
      </c>
      <c r="B226" s="47" t="str">
        <f t="shared" si="4"/>
        <v>c. HE7-10</v>
      </c>
      <c r="C226">
        <v>9</v>
      </c>
      <c r="D226" t="s">
        <v>79</v>
      </c>
      <c r="E226" s="1">
        <v>2808</v>
      </c>
      <c r="F226" s="1"/>
      <c r="G226" s="1"/>
    </row>
    <row r="227" spans="1:7" x14ac:dyDescent="0.2">
      <c r="A227" t="s">
        <v>62</v>
      </c>
      <c r="B227" s="47" t="str">
        <f t="shared" si="4"/>
        <v>c. HE7-10</v>
      </c>
      <c r="C227">
        <v>10</v>
      </c>
      <c r="D227" t="s">
        <v>79</v>
      </c>
      <c r="E227" s="1">
        <v>2808</v>
      </c>
      <c r="F227" s="1"/>
      <c r="G227" s="1"/>
    </row>
    <row r="228" spans="1:7" x14ac:dyDescent="0.2">
      <c r="A228" t="s">
        <v>62</v>
      </c>
      <c r="B228" s="47" t="str">
        <f t="shared" si="4"/>
        <v>d. HE11-14</v>
      </c>
      <c r="C228">
        <v>11</v>
      </c>
      <c r="D228" t="s">
        <v>79</v>
      </c>
      <c r="E228" s="1">
        <v>2716</v>
      </c>
      <c r="F228" s="1"/>
      <c r="G228" s="1"/>
    </row>
    <row r="229" spans="1:7" x14ac:dyDescent="0.2">
      <c r="A229" t="s">
        <v>62</v>
      </c>
      <c r="B229" s="47" t="str">
        <f t="shared" si="4"/>
        <v>d. HE11-14</v>
      </c>
      <c r="C229">
        <v>12</v>
      </c>
      <c r="D229" t="s">
        <v>79</v>
      </c>
      <c r="E229" s="1">
        <v>2716</v>
      </c>
      <c r="F229" s="1"/>
      <c r="G229" s="1"/>
    </row>
    <row r="230" spans="1:7" x14ac:dyDescent="0.2">
      <c r="A230" t="s">
        <v>62</v>
      </c>
      <c r="B230" s="47" t="str">
        <f t="shared" si="4"/>
        <v>d. HE11-14</v>
      </c>
      <c r="C230">
        <v>13</v>
      </c>
      <c r="D230" t="s">
        <v>79</v>
      </c>
      <c r="E230" s="1">
        <v>2716</v>
      </c>
      <c r="F230" s="1"/>
      <c r="G230" s="1"/>
    </row>
    <row r="231" spans="1:7" x14ac:dyDescent="0.2">
      <c r="A231" t="s">
        <v>62</v>
      </c>
      <c r="B231" s="47" t="str">
        <f t="shared" si="4"/>
        <v>d. HE11-14</v>
      </c>
      <c r="C231">
        <v>14</v>
      </c>
      <c r="D231" t="s">
        <v>79</v>
      </c>
      <c r="E231" s="1">
        <v>2716</v>
      </c>
      <c r="F231" s="1"/>
      <c r="G231" s="1"/>
    </row>
    <row r="232" spans="1:7" x14ac:dyDescent="0.2">
      <c r="A232" t="s">
        <v>62</v>
      </c>
      <c r="B232" s="47" t="str">
        <f t="shared" si="4"/>
        <v>e. HE15-18</v>
      </c>
      <c r="C232">
        <v>15</v>
      </c>
      <c r="D232" t="s">
        <v>79</v>
      </c>
      <c r="E232" s="1">
        <v>2606</v>
      </c>
      <c r="F232" s="1"/>
      <c r="G232" s="1"/>
    </row>
    <row r="233" spans="1:7" x14ac:dyDescent="0.2">
      <c r="A233" t="s">
        <v>62</v>
      </c>
      <c r="B233" s="47" t="str">
        <f t="shared" si="4"/>
        <v>e. HE15-18</v>
      </c>
      <c r="C233">
        <v>16</v>
      </c>
      <c r="D233" t="s">
        <v>79</v>
      </c>
      <c r="E233" s="1">
        <v>2606</v>
      </c>
      <c r="F233" s="1"/>
      <c r="G233" s="1"/>
    </row>
    <row r="234" spans="1:7" x14ac:dyDescent="0.2">
      <c r="A234" t="s">
        <v>62</v>
      </c>
      <c r="B234" s="47" t="str">
        <f t="shared" si="4"/>
        <v>e. HE15-18</v>
      </c>
      <c r="C234">
        <v>17</v>
      </c>
      <c r="D234" t="s">
        <v>79</v>
      </c>
      <c r="E234" s="1">
        <v>2606</v>
      </c>
      <c r="F234" s="1"/>
      <c r="G234" s="1"/>
    </row>
    <row r="235" spans="1:7" x14ac:dyDescent="0.2">
      <c r="A235" t="s">
        <v>62</v>
      </c>
      <c r="B235" s="47" t="str">
        <f t="shared" si="4"/>
        <v>e. HE15-18</v>
      </c>
      <c r="C235">
        <v>18</v>
      </c>
      <c r="D235" t="s">
        <v>79</v>
      </c>
      <c r="E235" s="1">
        <v>2606</v>
      </c>
      <c r="F235" s="1"/>
      <c r="G235" s="1"/>
    </row>
    <row r="236" spans="1:7" x14ac:dyDescent="0.2">
      <c r="A236" t="s">
        <v>62</v>
      </c>
      <c r="B236" s="47" t="str">
        <f t="shared" si="4"/>
        <v>f. HE19-22</v>
      </c>
      <c r="C236">
        <v>19</v>
      </c>
      <c r="D236" t="s">
        <v>79</v>
      </c>
      <c r="E236" s="1">
        <v>2606</v>
      </c>
      <c r="F236" s="1"/>
      <c r="G236" s="1"/>
    </row>
    <row r="237" spans="1:7" x14ac:dyDescent="0.2">
      <c r="A237" t="s">
        <v>62</v>
      </c>
      <c r="B237" s="47" t="str">
        <f t="shared" si="4"/>
        <v>f. HE19-22</v>
      </c>
      <c r="C237">
        <v>20</v>
      </c>
      <c r="D237" t="s">
        <v>79</v>
      </c>
      <c r="E237" s="1">
        <v>2606</v>
      </c>
      <c r="F237" s="1"/>
      <c r="G237" s="1"/>
    </row>
    <row r="238" spans="1:7" x14ac:dyDescent="0.2">
      <c r="A238" t="s">
        <v>62</v>
      </c>
      <c r="B238" s="47" t="str">
        <f t="shared" si="4"/>
        <v>f. HE19-22</v>
      </c>
      <c r="C238">
        <v>21</v>
      </c>
      <c r="D238" t="s">
        <v>79</v>
      </c>
      <c r="E238" s="1">
        <v>2606</v>
      </c>
      <c r="F238" s="1"/>
      <c r="G238" s="1"/>
    </row>
    <row r="239" spans="1:7" x14ac:dyDescent="0.2">
      <c r="A239" t="s">
        <v>62</v>
      </c>
      <c r="B239" s="47" t="str">
        <f t="shared" si="4"/>
        <v>f. HE19-22</v>
      </c>
      <c r="C239">
        <v>22</v>
      </c>
      <c r="D239" t="s">
        <v>79</v>
      </c>
      <c r="E239" s="1">
        <v>2606</v>
      </c>
      <c r="F239" s="1"/>
      <c r="G239" s="1"/>
    </row>
    <row r="240" spans="1:7" x14ac:dyDescent="0.2">
      <c r="A240" t="s">
        <v>62</v>
      </c>
      <c r="B240" s="47" t="str">
        <f t="shared" si="4"/>
        <v>a. HE1-2 &amp; HE23-24</v>
      </c>
      <c r="C240">
        <v>23</v>
      </c>
      <c r="D240" t="s">
        <v>79</v>
      </c>
      <c r="E240" s="1">
        <v>2808</v>
      </c>
      <c r="F240" s="1"/>
      <c r="G240" s="1"/>
    </row>
    <row r="241" spans="1:7" x14ac:dyDescent="0.2">
      <c r="A241" t="s">
        <v>62</v>
      </c>
      <c r="B241" s="47" t="str">
        <f t="shared" si="4"/>
        <v>a. HE1-2 &amp; HE23-24</v>
      </c>
      <c r="C241">
        <v>24</v>
      </c>
      <c r="D241" t="s">
        <v>79</v>
      </c>
      <c r="E241" s="1">
        <v>2808</v>
      </c>
      <c r="F241" s="1"/>
      <c r="G241" s="1"/>
    </row>
    <row r="242" spans="1:7" x14ac:dyDescent="0.2">
      <c r="A242" t="s">
        <v>63</v>
      </c>
      <c r="B242" s="47" t="str">
        <f t="shared" si="4"/>
        <v>a. HE1-2 &amp; HE23-24</v>
      </c>
      <c r="C242">
        <v>1</v>
      </c>
      <c r="D242" t="s">
        <v>79</v>
      </c>
      <c r="E242" s="1">
        <v>2998</v>
      </c>
      <c r="F242" s="1"/>
      <c r="G242" s="1"/>
    </row>
    <row r="243" spans="1:7" x14ac:dyDescent="0.2">
      <c r="A243" t="s">
        <v>63</v>
      </c>
      <c r="B243" s="47" t="str">
        <f t="shared" si="4"/>
        <v>a. HE1-2 &amp; HE23-24</v>
      </c>
      <c r="C243">
        <v>2</v>
      </c>
      <c r="D243" t="s">
        <v>79</v>
      </c>
      <c r="E243" s="1">
        <v>2998</v>
      </c>
      <c r="F243" s="1"/>
      <c r="G243" s="1"/>
    </row>
    <row r="244" spans="1:7" x14ac:dyDescent="0.2">
      <c r="A244" t="s">
        <v>63</v>
      </c>
      <c r="B244" s="47" t="str">
        <f t="shared" si="4"/>
        <v>b. HE3-6</v>
      </c>
      <c r="C244">
        <v>3</v>
      </c>
      <c r="D244" t="s">
        <v>79</v>
      </c>
      <c r="E244" s="1">
        <v>2998</v>
      </c>
      <c r="F244" s="1"/>
      <c r="G244" s="1"/>
    </row>
    <row r="245" spans="1:7" x14ac:dyDescent="0.2">
      <c r="A245" t="s">
        <v>63</v>
      </c>
      <c r="B245" s="47" t="str">
        <f t="shared" si="4"/>
        <v>b. HE3-6</v>
      </c>
      <c r="C245">
        <v>4</v>
      </c>
      <c r="D245" t="s">
        <v>79</v>
      </c>
      <c r="E245" s="1">
        <v>2998</v>
      </c>
      <c r="F245" s="1"/>
      <c r="G245" s="1"/>
    </row>
    <row r="246" spans="1:7" x14ac:dyDescent="0.2">
      <c r="A246" t="s">
        <v>63</v>
      </c>
      <c r="B246" s="47" t="str">
        <f t="shared" si="4"/>
        <v>b. HE3-6</v>
      </c>
      <c r="C246">
        <v>5</v>
      </c>
      <c r="D246" t="s">
        <v>79</v>
      </c>
      <c r="E246" s="1">
        <v>2998</v>
      </c>
      <c r="F246" s="1"/>
      <c r="G246" s="1"/>
    </row>
    <row r="247" spans="1:7" x14ac:dyDescent="0.2">
      <c r="A247" t="s">
        <v>63</v>
      </c>
      <c r="B247" s="47" t="str">
        <f t="shared" si="4"/>
        <v>b. HE3-6</v>
      </c>
      <c r="C247">
        <v>6</v>
      </c>
      <c r="D247" t="s">
        <v>79</v>
      </c>
      <c r="E247" s="1">
        <v>2998</v>
      </c>
      <c r="F247" s="1"/>
      <c r="G247" s="1"/>
    </row>
    <row r="248" spans="1:7" x14ac:dyDescent="0.2">
      <c r="A248" t="s">
        <v>63</v>
      </c>
      <c r="B248" s="47" t="str">
        <f t="shared" si="4"/>
        <v>c. HE7-10</v>
      </c>
      <c r="C248">
        <v>7</v>
      </c>
      <c r="D248" t="s">
        <v>79</v>
      </c>
      <c r="E248" s="1">
        <v>2960</v>
      </c>
      <c r="F248" s="1"/>
      <c r="G248" s="1"/>
    </row>
    <row r="249" spans="1:7" x14ac:dyDescent="0.2">
      <c r="A249" t="s">
        <v>63</v>
      </c>
      <c r="B249" s="47" t="str">
        <f t="shared" si="4"/>
        <v>c. HE7-10</v>
      </c>
      <c r="C249">
        <v>8</v>
      </c>
      <c r="D249" t="s">
        <v>79</v>
      </c>
      <c r="E249" s="1">
        <v>2960</v>
      </c>
      <c r="F249" s="1"/>
      <c r="G249" s="1"/>
    </row>
    <row r="250" spans="1:7" x14ac:dyDescent="0.2">
      <c r="A250" t="s">
        <v>63</v>
      </c>
      <c r="B250" s="47" t="str">
        <f t="shared" si="4"/>
        <v>c. HE7-10</v>
      </c>
      <c r="C250">
        <v>9</v>
      </c>
      <c r="D250" t="s">
        <v>79</v>
      </c>
      <c r="E250" s="1">
        <v>2960</v>
      </c>
      <c r="F250" s="1"/>
      <c r="G250" s="1"/>
    </row>
    <row r="251" spans="1:7" x14ac:dyDescent="0.2">
      <c r="A251" t="s">
        <v>63</v>
      </c>
      <c r="B251" s="47" t="str">
        <f t="shared" si="4"/>
        <v>c. HE7-10</v>
      </c>
      <c r="C251">
        <v>10</v>
      </c>
      <c r="D251" t="s">
        <v>79</v>
      </c>
      <c r="E251" s="1">
        <v>2960</v>
      </c>
      <c r="F251" s="1"/>
      <c r="G251" s="1"/>
    </row>
    <row r="252" spans="1:7" x14ac:dyDescent="0.2">
      <c r="A252" t="s">
        <v>63</v>
      </c>
      <c r="B252" s="47" t="str">
        <f t="shared" si="4"/>
        <v>d. HE11-14</v>
      </c>
      <c r="C252">
        <v>11</v>
      </c>
      <c r="D252" t="s">
        <v>79</v>
      </c>
      <c r="E252" s="1">
        <v>2916</v>
      </c>
      <c r="F252" s="1"/>
      <c r="G252" s="1"/>
    </row>
    <row r="253" spans="1:7" x14ac:dyDescent="0.2">
      <c r="A253" t="s">
        <v>63</v>
      </c>
      <c r="B253" s="47" t="str">
        <f t="shared" si="4"/>
        <v>d. HE11-14</v>
      </c>
      <c r="C253">
        <v>12</v>
      </c>
      <c r="D253" t="s">
        <v>79</v>
      </c>
      <c r="E253" s="1">
        <v>2916</v>
      </c>
      <c r="F253" s="1"/>
      <c r="G253" s="1"/>
    </row>
    <row r="254" spans="1:7" x14ac:dyDescent="0.2">
      <c r="A254" t="s">
        <v>63</v>
      </c>
      <c r="B254" s="47" t="str">
        <f t="shared" si="4"/>
        <v>d. HE11-14</v>
      </c>
      <c r="C254">
        <v>13</v>
      </c>
      <c r="D254" t="s">
        <v>79</v>
      </c>
      <c r="E254" s="1">
        <v>2916</v>
      </c>
      <c r="F254" s="1"/>
      <c r="G254" s="1"/>
    </row>
    <row r="255" spans="1:7" x14ac:dyDescent="0.2">
      <c r="A255" t="s">
        <v>63</v>
      </c>
      <c r="B255" s="47" t="str">
        <f t="shared" si="4"/>
        <v>d. HE11-14</v>
      </c>
      <c r="C255">
        <v>14</v>
      </c>
      <c r="D255" t="s">
        <v>79</v>
      </c>
      <c r="E255" s="1">
        <v>2916</v>
      </c>
      <c r="F255" s="1"/>
      <c r="G255" s="1"/>
    </row>
    <row r="256" spans="1:7" x14ac:dyDescent="0.2">
      <c r="A256" t="s">
        <v>63</v>
      </c>
      <c r="B256" s="47" t="str">
        <f t="shared" si="4"/>
        <v>e. HE15-18</v>
      </c>
      <c r="C256">
        <v>15</v>
      </c>
      <c r="D256" t="s">
        <v>79</v>
      </c>
      <c r="E256" s="1">
        <v>2880</v>
      </c>
      <c r="F256" s="1"/>
      <c r="G256" s="1"/>
    </row>
    <row r="257" spans="1:7" x14ac:dyDescent="0.2">
      <c r="A257" t="s">
        <v>63</v>
      </c>
      <c r="B257" s="47" t="str">
        <f t="shared" si="4"/>
        <v>e. HE15-18</v>
      </c>
      <c r="C257">
        <v>16</v>
      </c>
      <c r="D257" t="s">
        <v>79</v>
      </c>
      <c r="E257" s="1">
        <v>2880</v>
      </c>
      <c r="F257" s="1"/>
      <c r="G257" s="1"/>
    </row>
    <row r="258" spans="1:7" x14ac:dyDescent="0.2">
      <c r="A258" t="s">
        <v>63</v>
      </c>
      <c r="B258" s="47" t="str">
        <f t="shared" si="4"/>
        <v>e. HE15-18</v>
      </c>
      <c r="C258">
        <v>17</v>
      </c>
      <c r="D258" t="s">
        <v>79</v>
      </c>
      <c r="E258" s="1">
        <v>2880</v>
      </c>
      <c r="F258" s="1"/>
      <c r="G258" s="1"/>
    </row>
    <row r="259" spans="1:7" x14ac:dyDescent="0.2">
      <c r="A259" t="s">
        <v>63</v>
      </c>
      <c r="B259" s="47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79</v>
      </c>
      <c r="E259" s="1">
        <v>2880</v>
      </c>
      <c r="F259" s="1"/>
      <c r="G259" s="1"/>
    </row>
    <row r="260" spans="1:7" x14ac:dyDescent="0.2">
      <c r="A260" t="s">
        <v>63</v>
      </c>
      <c r="B260" s="47" t="str">
        <f t="shared" si="5"/>
        <v>f. HE19-22</v>
      </c>
      <c r="C260">
        <v>19</v>
      </c>
      <c r="D260" t="s">
        <v>79</v>
      </c>
      <c r="E260" s="1">
        <v>2880</v>
      </c>
      <c r="F260" s="1"/>
      <c r="G260" s="1"/>
    </row>
    <row r="261" spans="1:7" x14ac:dyDescent="0.2">
      <c r="A261" t="s">
        <v>63</v>
      </c>
      <c r="B261" s="47" t="str">
        <f t="shared" si="5"/>
        <v>f. HE19-22</v>
      </c>
      <c r="C261">
        <v>20</v>
      </c>
      <c r="D261" t="s">
        <v>79</v>
      </c>
      <c r="E261" s="1">
        <v>2880</v>
      </c>
      <c r="F261" s="1"/>
      <c r="G261" s="1"/>
    </row>
    <row r="262" spans="1:7" x14ac:dyDescent="0.2">
      <c r="A262" t="s">
        <v>63</v>
      </c>
      <c r="B262" s="47" t="str">
        <f t="shared" si="5"/>
        <v>f. HE19-22</v>
      </c>
      <c r="C262">
        <v>21</v>
      </c>
      <c r="D262" t="s">
        <v>79</v>
      </c>
      <c r="E262" s="1">
        <v>2880</v>
      </c>
      <c r="F262" s="1"/>
      <c r="G262" s="1"/>
    </row>
    <row r="263" spans="1:7" x14ac:dyDescent="0.2">
      <c r="A263" t="s">
        <v>63</v>
      </c>
      <c r="B263" s="47" t="str">
        <f t="shared" si="5"/>
        <v>f. HE19-22</v>
      </c>
      <c r="C263">
        <v>22</v>
      </c>
      <c r="D263" t="s">
        <v>79</v>
      </c>
      <c r="E263" s="1">
        <v>2880</v>
      </c>
      <c r="F263" s="1"/>
      <c r="G263" s="1"/>
    </row>
    <row r="264" spans="1:7" x14ac:dyDescent="0.2">
      <c r="A264" t="s">
        <v>63</v>
      </c>
      <c r="B264" s="47" t="str">
        <f t="shared" si="5"/>
        <v>a. HE1-2 &amp; HE23-24</v>
      </c>
      <c r="C264">
        <v>23</v>
      </c>
      <c r="D264" t="s">
        <v>79</v>
      </c>
      <c r="E264" s="1">
        <v>2998</v>
      </c>
      <c r="F264" s="1"/>
      <c r="G264" s="1"/>
    </row>
    <row r="265" spans="1:7" x14ac:dyDescent="0.2">
      <c r="A265" t="s">
        <v>63</v>
      </c>
      <c r="B265" s="47" t="str">
        <f t="shared" si="5"/>
        <v>a. HE1-2 &amp; HE23-24</v>
      </c>
      <c r="C265">
        <v>24</v>
      </c>
      <c r="D265" t="s">
        <v>79</v>
      </c>
      <c r="E265" s="1">
        <v>2998</v>
      </c>
      <c r="F265" s="1"/>
      <c r="G265" s="1"/>
    </row>
    <row r="266" spans="1:7" x14ac:dyDescent="0.2">
      <c r="A266" t="s">
        <v>64</v>
      </c>
      <c r="B266" s="47" t="str">
        <f t="shared" si="5"/>
        <v>a. HE1-2 &amp; HE23-24</v>
      </c>
      <c r="C266">
        <v>1</v>
      </c>
      <c r="D266" t="s">
        <v>79</v>
      </c>
      <c r="E266" s="1">
        <v>2916</v>
      </c>
      <c r="F266" s="1"/>
      <c r="G266" s="1"/>
    </row>
    <row r="267" spans="1:7" x14ac:dyDescent="0.2">
      <c r="A267" t="s">
        <v>64</v>
      </c>
      <c r="B267" s="47" t="str">
        <f t="shared" si="5"/>
        <v>a. HE1-2 &amp; HE23-24</v>
      </c>
      <c r="C267">
        <v>2</v>
      </c>
      <c r="D267" t="s">
        <v>79</v>
      </c>
      <c r="E267" s="1">
        <v>2916</v>
      </c>
      <c r="F267" s="1"/>
      <c r="G267" s="1"/>
    </row>
    <row r="268" spans="1:7" x14ac:dyDescent="0.2">
      <c r="A268" t="s">
        <v>64</v>
      </c>
      <c r="B268" s="47" t="str">
        <f t="shared" si="5"/>
        <v>b. HE3-6</v>
      </c>
      <c r="C268">
        <v>3</v>
      </c>
      <c r="D268" t="s">
        <v>79</v>
      </c>
      <c r="E268" s="1">
        <v>2916</v>
      </c>
      <c r="F268" s="1"/>
      <c r="G268" s="1"/>
    </row>
    <row r="269" spans="1:7" x14ac:dyDescent="0.2">
      <c r="A269" t="s">
        <v>64</v>
      </c>
      <c r="B269" s="47" t="str">
        <f t="shared" si="5"/>
        <v>b. HE3-6</v>
      </c>
      <c r="C269">
        <v>4</v>
      </c>
      <c r="D269" t="s">
        <v>79</v>
      </c>
      <c r="E269" s="1">
        <v>2916</v>
      </c>
      <c r="F269" s="1"/>
      <c r="G269" s="1"/>
    </row>
    <row r="270" spans="1:7" x14ac:dyDescent="0.2">
      <c r="A270" t="s">
        <v>64</v>
      </c>
      <c r="B270" s="47" t="str">
        <f t="shared" si="5"/>
        <v>b. HE3-6</v>
      </c>
      <c r="C270">
        <v>5</v>
      </c>
      <c r="D270" t="s">
        <v>79</v>
      </c>
      <c r="E270" s="1">
        <v>2916</v>
      </c>
      <c r="F270" s="1"/>
      <c r="G270" s="1"/>
    </row>
    <row r="271" spans="1:7" x14ac:dyDescent="0.2">
      <c r="A271" t="s">
        <v>64</v>
      </c>
      <c r="B271" s="47" t="str">
        <f t="shared" si="5"/>
        <v>b. HE3-6</v>
      </c>
      <c r="C271">
        <v>6</v>
      </c>
      <c r="D271" t="s">
        <v>79</v>
      </c>
      <c r="E271" s="1">
        <v>2916</v>
      </c>
      <c r="F271" s="1"/>
      <c r="G271" s="1"/>
    </row>
    <row r="272" spans="1:7" x14ac:dyDescent="0.2">
      <c r="A272" t="s">
        <v>64</v>
      </c>
      <c r="B272" s="47" t="str">
        <f t="shared" si="5"/>
        <v>c. HE7-10</v>
      </c>
      <c r="C272">
        <v>7</v>
      </c>
      <c r="D272" t="s">
        <v>79</v>
      </c>
      <c r="E272" s="1">
        <v>2808</v>
      </c>
      <c r="F272" s="1"/>
      <c r="G272" s="1"/>
    </row>
    <row r="273" spans="1:7" x14ac:dyDescent="0.2">
      <c r="A273" t="s">
        <v>64</v>
      </c>
      <c r="B273" s="47" t="str">
        <f t="shared" si="5"/>
        <v>c. HE7-10</v>
      </c>
      <c r="C273">
        <v>8</v>
      </c>
      <c r="D273" t="s">
        <v>79</v>
      </c>
      <c r="E273" s="1">
        <v>2808</v>
      </c>
      <c r="F273" s="1"/>
      <c r="G273" s="1"/>
    </row>
    <row r="274" spans="1:7" x14ac:dyDescent="0.2">
      <c r="A274" t="s">
        <v>64</v>
      </c>
      <c r="B274" s="47" t="str">
        <f t="shared" si="5"/>
        <v>c. HE7-10</v>
      </c>
      <c r="C274">
        <v>9</v>
      </c>
      <c r="D274" t="s">
        <v>79</v>
      </c>
      <c r="E274" s="1">
        <v>2808</v>
      </c>
      <c r="F274" s="1"/>
      <c r="G274" s="1"/>
    </row>
    <row r="275" spans="1:7" x14ac:dyDescent="0.2">
      <c r="A275" t="s">
        <v>64</v>
      </c>
      <c r="B275" s="47" t="str">
        <f t="shared" si="5"/>
        <v>c. HE7-10</v>
      </c>
      <c r="C275">
        <v>10</v>
      </c>
      <c r="D275" t="s">
        <v>79</v>
      </c>
      <c r="E275" s="1">
        <v>2808</v>
      </c>
      <c r="F275" s="1"/>
      <c r="G275" s="1"/>
    </row>
    <row r="276" spans="1:7" x14ac:dyDescent="0.2">
      <c r="A276" t="s">
        <v>64</v>
      </c>
      <c r="B276" s="47" t="str">
        <f t="shared" si="5"/>
        <v>d. HE11-14</v>
      </c>
      <c r="C276">
        <v>11</v>
      </c>
      <c r="D276" t="s">
        <v>79</v>
      </c>
      <c r="E276" s="1">
        <v>2808</v>
      </c>
      <c r="F276" s="1"/>
      <c r="G276" s="1"/>
    </row>
    <row r="277" spans="1:7" x14ac:dyDescent="0.2">
      <c r="A277" t="s">
        <v>64</v>
      </c>
      <c r="B277" s="47" t="str">
        <f t="shared" si="5"/>
        <v>d. HE11-14</v>
      </c>
      <c r="C277">
        <v>12</v>
      </c>
      <c r="D277" t="s">
        <v>79</v>
      </c>
      <c r="E277" s="1">
        <v>2808</v>
      </c>
      <c r="F277" s="1"/>
      <c r="G277" s="1"/>
    </row>
    <row r="278" spans="1:7" x14ac:dyDescent="0.2">
      <c r="A278" t="s">
        <v>64</v>
      </c>
      <c r="B278" s="47" t="str">
        <f t="shared" si="5"/>
        <v>d. HE11-14</v>
      </c>
      <c r="C278">
        <v>13</v>
      </c>
      <c r="D278" t="s">
        <v>79</v>
      </c>
      <c r="E278" s="1">
        <v>2808</v>
      </c>
      <c r="F278" s="1"/>
      <c r="G278" s="1"/>
    </row>
    <row r="279" spans="1:7" x14ac:dyDescent="0.2">
      <c r="A279" t="s">
        <v>64</v>
      </c>
      <c r="B279" s="47" t="str">
        <f t="shared" si="5"/>
        <v>d. HE11-14</v>
      </c>
      <c r="C279">
        <v>14</v>
      </c>
      <c r="D279" t="s">
        <v>79</v>
      </c>
      <c r="E279" s="1">
        <v>2808</v>
      </c>
      <c r="F279" s="1"/>
      <c r="G279" s="1"/>
    </row>
    <row r="280" spans="1:7" x14ac:dyDescent="0.2">
      <c r="A280" t="s">
        <v>64</v>
      </c>
      <c r="B280" s="47" t="str">
        <f t="shared" si="5"/>
        <v>e. HE15-18</v>
      </c>
      <c r="C280">
        <v>15</v>
      </c>
      <c r="D280" t="s">
        <v>79</v>
      </c>
      <c r="E280" s="1">
        <v>2716</v>
      </c>
      <c r="F280" s="1"/>
      <c r="G280" s="1"/>
    </row>
    <row r="281" spans="1:7" x14ac:dyDescent="0.2">
      <c r="A281" t="s">
        <v>64</v>
      </c>
      <c r="B281" s="47" t="str">
        <f t="shared" si="5"/>
        <v>e. HE15-18</v>
      </c>
      <c r="C281">
        <v>16</v>
      </c>
      <c r="D281" t="s">
        <v>79</v>
      </c>
      <c r="E281" s="1">
        <v>2716</v>
      </c>
      <c r="F281" s="1"/>
      <c r="G281" s="1"/>
    </row>
    <row r="282" spans="1:7" x14ac:dyDescent="0.2">
      <c r="A282" t="s">
        <v>64</v>
      </c>
      <c r="B282" s="47" t="str">
        <f t="shared" si="5"/>
        <v>e. HE15-18</v>
      </c>
      <c r="C282">
        <v>17</v>
      </c>
      <c r="D282" t="s">
        <v>79</v>
      </c>
      <c r="E282" s="1">
        <v>2716</v>
      </c>
      <c r="F282" s="1"/>
      <c r="G282" s="1"/>
    </row>
    <row r="283" spans="1:7" x14ac:dyDescent="0.2">
      <c r="A283" t="s">
        <v>64</v>
      </c>
      <c r="B283" s="47" t="str">
        <f t="shared" si="5"/>
        <v>e. HE15-18</v>
      </c>
      <c r="C283">
        <v>18</v>
      </c>
      <c r="D283" t="s">
        <v>79</v>
      </c>
      <c r="E283" s="1">
        <v>2716</v>
      </c>
      <c r="F283" s="1"/>
      <c r="G283" s="1"/>
    </row>
    <row r="284" spans="1:7" x14ac:dyDescent="0.2">
      <c r="A284" t="s">
        <v>64</v>
      </c>
      <c r="B284" s="47" t="str">
        <f t="shared" si="5"/>
        <v>f. HE19-22</v>
      </c>
      <c r="C284">
        <v>19</v>
      </c>
      <c r="D284" t="s">
        <v>79</v>
      </c>
      <c r="E284" s="1">
        <v>2716</v>
      </c>
      <c r="F284" s="1"/>
      <c r="G284" s="1"/>
    </row>
    <row r="285" spans="1:7" x14ac:dyDescent="0.2">
      <c r="A285" t="s">
        <v>64</v>
      </c>
      <c r="B285" s="47" t="str">
        <f t="shared" si="5"/>
        <v>f. HE19-22</v>
      </c>
      <c r="C285">
        <v>20</v>
      </c>
      <c r="D285" t="s">
        <v>79</v>
      </c>
      <c r="E285" s="1">
        <v>2716</v>
      </c>
      <c r="F285" s="1"/>
      <c r="G285" s="1"/>
    </row>
    <row r="286" spans="1:7" x14ac:dyDescent="0.2">
      <c r="A286" t="s">
        <v>64</v>
      </c>
      <c r="B286" s="47" t="str">
        <f t="shared" si="5"/>
        <v>f. HE19-22</v>
      </c>
      <c r="C286">
        <v>21</v>
      </c>
      <c r="D286" t="s">
        <v>79</v>
      </c>
      <c r="E286" s="1">
        <v>2716</v>
      </c>
      <c r="F286" s="1"/>
      <c r="G286" s="1"/>
    </row>
    <row r="287" spans="1:7" x14ac:dyDescent="0.2">
      <c r="A287" t="s">
        <v>64</v>
      </c>
      <c r="B287" s="47" t="str">
        <f t="shared" si="5"/>
        <v>f. HE19-22</v>
      </c>
      <c r="C287">
        <v>22</v>
      </c>
      <c r="D287" t="s">
        <v>79</v>
      </c>
      <c r="E287" s="1">
        <v>2716</v>
      </c>
      <c r="F287" s="1"/>
      <c r="G287" s="1"/>
    </row>
    <row r="288" spans="1:7" x14ac:dyDescent="0.2">
      <c r="A288" t="s">
        <v>64</v>
      </c>
      <c r="B288" s="47" t="str">
        <f t="shared" si="5"/>
        <v>a. HE1-2 &amp; HE23-24</v>
      </c>
      <c r="C288">
        <v>23</v>
      </c>
      <c r="D288" t="s">
        <v>79</v>
      </c>
      <c r="E288" s="1">
        <v>2916</v>
      </c>
      <c r="F288" s="1"/>
      <c r="G288" s="1"/>
    </row>
    <row r="289" spans="1:7" x14ac:dyDescent="0.2">
      <c r="A289" t="s">
        <v>64</v>
      </c>
      <c r="B289" s="47" t="str">
        <f t="shared" si="5"/>
        <v>a. HE1-2 &amp; HE23-24</v>
      </c>
      <c r="C289">
        <v>24</v>
      </c>
      <c r="D289" t="s">
        <v>79</v>
      </c>
      <c r="E289" s="1">
        <v>2916</v>
      </c>
      <c r="F289" s="1"/>
      <c r="G289" s="1"/>
    </row>
  </sheetData>
  <autoFilter ref="A1:F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2024 RRS Table</vt:lpstr>
      <vt:lpstr>2024_RRS</vt:lpstr>
      <vt:lpstr>2024_RRS_Details</vt:lpstr>
      <vt:lpstr>2025 RRS Table</vt:lpstr>
      <vt:lpstr>2025_RRS</vt:lpstr>
      <vt:lpstr>2025_RRS_Details</vt:lpstr>
      <vt:lpstr>Charts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Hinojosa, Luis</cp:lastModifiedBy>
  <cp:revision/>
  <dcterms:created xsi:type="dcterms:W3CDTF">2018-08-14T21:25:28Z</dcterms:created>
  <dcterms:modified xsi:type="dcterms:W3CDTF">2024-08-30T04:03:04Z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