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405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'Vote'!$E$38:$I$40</definedName>
    <definedName name="clearIndREPVote">'Vote'!$G$38:$I$40</definedName>
    <definedName name="clearIOU">'Vote'!$E$43:$I$45</definedName>
    <definedName name="clearIOUVote">'Vote'!$G$43:$I$45</definedName>
    <definedName name="clearMarketers">'Vote'!$E$32:$I$35</definedName>
    <definedName name="clearMarketersVote">'Vote'!$G$32:$I$35</definedName>
    <definedName name="clearMuni">'Vote'!$E$48:$I$51</definedName>
    <definedName name="clearMuniVote">'Vote'!$G$48:$I$51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'Vote'!$F$41</definedName>
    <definedName name="countIndREPAbstain">'Vote'!$I$41</definedName>
    <definedName name="countIOU">'Vote'!$F$46</definedName>
    <definedName name="countIOUAbstain">'Vote'!$I$46</definedName>
    <definedName name="countMarketers">'Vote'!$F$36</definedName>
    <definedName name="countMarketersAbstain">'Vote'!$I$36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'Vote'!$G$37:$I$41</definedName>
    <definedName name="IOU">'Vote'!$G$42:$I$46</definedName>
    <definedName name="Marketers">'Vote'!$G$31:$I$36</definedName>
    <definedName name="MotionStatus">'Vote'!$G$3</definedName>
    <definedName name="muni">'Vote'!$G$47:$I$52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<sst xmlns="http://schemas.openxmlformats.org/spreadsheetml/2006/main" count="118" uniqueCount="83">
  <si>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</si>
  <si>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</si>
  <si>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</si>
  <si>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</si>
  <si>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</si>
  <si>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</si>
  <si>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</si>
  <si>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</si>
  <si>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</si>
  <si>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</si>
  <si>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</si>
  <si>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</si>
  <si>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</si>
  <si>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</si>
  <si>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</si>
  <si>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</si>
  <si>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</si>
  <si>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</si>
  <si>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</si>
  <si>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</si>
  <si>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</si>
  <si>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</si>
  <si>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</si>
  <si>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</si>
  <si>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</si>
  <si>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</si>
  <si>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</si>
  <si>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</si>
  <si>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</si>
  <si>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</si>
  <si>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</si>
  <si>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</si>
  <si>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</si>
  <si>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</si>
  <si>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Lucas Turner</t>
  </si>
  <si>
    <t>Bill Barnes</t>
  </si>
  <si>
    <t>David Mindham</t>
  </si>
  <si>
    <t>Diana Coleman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</si>
  <si>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</si>
  <si>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</si>
  <si>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</si>
  <si>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</si>
  <si>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</si>
  <si>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</si>
  <si>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</si>
  <si>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</si>
  <si>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</si>
  <si>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</si>
  <si>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</si>
  <si>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</si>
  <si>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</si>
  <si>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</si>
  <si>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</si>
  <si>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</si>
  <si>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</si>
  <si>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</si>
  <si>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</si>
  <si>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</si>
  <si>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</si>
  <si>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</si>
  <si>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</si>
  <si>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April 5, 2024</t>
  </si>
  <si>
    <t>City of Eastland</t>
  </si>
  <si>
    <t>Mark Dreyfus</t>
  </si>
  <si>
    <t>Lower Colorado River Authority (LCRA)</t>
  </si>
  <si>
    <t>Blake Holt</t>
  </si>
  <si>
    <t>Jupiter Power</t>
  </si>
  <si>
    <t>ENGIE North America (ENGIE)</t>
  </si>
  <si>
    <t>Calpine</t>
  </si>
  <si>
    <t>EDF Renewables</t>
  </si>
  <si>
    <t>Caitlin Smith</t>
  </si>
  <si>
    <t>Bob Helton</t>
  </si>
  <si>
    <t>Bryan Sams</t>
  </si>
  <si>
    <t>Alex Miller</t>
  </si>
  <si>
    <t>Martha Henson (Ivan Velasquez)</t>
  </si>
  <si>
    <t>GEUS</t>
  </si>
  <si>
    <t>Ashley Cotton</t>
  </si>
  <si>
    <t>Need &gt;50% to Pass</t>
  </si>
  <si>
    <t>Morgan Stanley</t>
  </si>
  <si>
    <t>Ian Haley</t>
  </si>
  <si>
    <t>Motion Carries</t>
  </si>
  <si>
    <t>PRS Motion:  To table NPRR1221 and refer the issue to ROS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</si>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</sst>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114300</xdr:rowOff>
    </xdr:from>
    <xdr:to>
      <xdr:col>4</xdr:col>
      <xdr:colOff>1428750</xdr:colOff>
      <xdr:row>5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668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</xdr:row>
      <xdr:rowOff>66675</xdr:rowOff>
    </xdr:from>
    <xdr:to>
      <xdr:col>4</xdr:col>
      <xdr:colOff>1428750</xdr:colOff>
      <xdr:row>3</xdr:row>
      <xdr:rowOff>228600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43815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114300</xdr:rowOff>
    </xdr:from>
    <xdr:to>
      <xdr:col>4</xdr:col>
      <xdr:colOff>161925</xdr:colOff>
      <xdr:row>5</xdr:row>
      <xdr:rowOff>180975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0668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X47" sqref="X47"/>
    </sheetView>
  </sheetViews>
  <sheetFormatPr defaultColWidth="9.140625" defaultRowHeight="12.75"/>
  <cols>
    <col min="1" max="1" width="4.421875" style="3" customWidth="1"/>
    <col min="2" max="2" width="18.421875" style="3" customWidth="1"/>
    <col min="3" max="3" width="25.421875" style="3" customWidth="1"/>
    <col min="4" max="4" width="7.421875" style="3" customWidth="1"/>
    <col min="5" max="5" width="22.57421875" style="3" customWidth="1"/>
    <col min="6" max="6" width="10.421875" style="4" customWidth="1"/>
    <col min="7" max="7" width="12.42187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81</v>
      </c>
      <c r="C3" s="68"/>
      <c r="D3" s="68"/>
      <c r="E3" s="6"/>
      <c r="F3" s="55" t="s">
        <v>21</v>
      </c>
      <c r="G3" s="64" t="s">
        <v>80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49</v>
      </c>
      <c r="G4" s="66"/>
      <c r="H4" s="65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IF((G55+H55)=0,"",G55)</f>
        <v>7</v>
      </c>
      <c r="H5" s="58">
        <f>IF((G55+H55)=0,"",H55)</f>
        <v>0</v>
      </c>
      <c r="I5" s="59">
        <f>I55</f>
        <v>0</v>
      </c>
    </row>
    <row r="6" spans="2:9" ht="22.5" customHeight="1">
      <c r="B6" s="6" t="s">
        <v>82</v>
      </c>
      <c r="C6" s="14"/>
      <c r="D6" s="15"/>
      <c r="E6" s="16"/>
      <c r="F6" s="61" t="s">
        <v>77</v>
      </c>
      <c r="G6" s="60">
        <f>G56</f>
        <v>1</v>
      </c>
      <c r="H6" s="60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40</v>
      </c>
      <c r="C11" s="33"/>
      <c r="D11" s="36" t="s">
        <v>16</v>
      </c>
      <c r="E11" s="24" t="s">
        <v>39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62</v>
      </c>
      <c r="C12" s="33"/>
      <c r="D12" s="36" t="s">
        <v>17</v>
      </c>
      <c r="E12" s="24" t="s">
        <v>63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41</v>
      </c>
      <c r="C13" s="33"/>
      <c r="D13" s="36" t="s">
        <v>18</v>
      </c>
      <c r="E13" s="24" t="s">
        <v>56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38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42</v>
      </c>
      <c r="C17" s="23"/>
      <c r="D17" s="23"/>
      <c r="E17" s="24" t="s">
        <v>34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64</v>
      </c>
      <c r="C18" s="23"/>
      <c r="D18" s="23"/>
      <c r="E18" s="24" t="s">
        <v>65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60</v>
      </c>
      <c r="C19" s="23"/>
      <c r="D19" s="23"/>
      <c r="E19" s="24" t="s">
        <v>58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53</v>
      </c>
      <c r="C23" s="31"/>
      <c r="D23" s="31"/>
      <c r="E23" s="51" t="s">
        <v>52</v>
      </c>
      <c r="F23" s="25"/>
      <c r="G23" s="50"/>
      <c r="H23" s="50"/>
      <c r="I23" s="20"/>
    </row>
    <row r="24" spans="2:9" ht="11.25">
      <c r="B24" s="31" t="s">
        <v>66</v>
      </c>
      <c r="C24" s="31"/>
      <c r="D24" s="31"/>
      <c r="E24" s="51" t="s">
        <v>70</v>
      </c>
      <c r="F24" s="25"/>
      <c r="G24" s="50"/>
      <c r="H24" s="50"/>
      <c r="I24" s="20"/>
    </row>
    <row r="25" spans="2:9" ht="11.25">
      <c r="B25" s="31" t="s">
        <v>67</v>
      </c>
      <c r="C25" s="31"/>
      <c r="D25" s="31"/>
      <c r="E25" s="51" t="s">
        <v>71</v>
      </c>
      <c r="F25" s="25" t="s">
        <v>14</v>
      </c>
      <c r="G25" s="50">
        <v>0.25</v>
      </c>
      <c r="H25" s="50"/>
      <c r="I25" s="20"/>
    </row>
    <row r="26" spans="2:9" ht="11.25">
      <c r="B26" s="31" t="s">
        <v>68</v>
      </c>
      <c r="C26" s="31"/>
      <c r="D26" s="31"/>
      <c r="E26" s="51" t="s">
        <v>72</v>
      </c>
      <c r="F26" s="25" t="s">
        <v>14</v>
      </c>
      <c r="G26" s="50">
        <v>0.25</v>
      </c>
      <c r="H26" s="50"/>
      <c r="I26" s="20"/>
    </row>
    <row r="27" spans="2:9" ht="11.25">
      <c r="B27" s="31" t="s">
        <v>69</v>
      </c>
      <c r="C27" s="31"/>
      <c r="D27" s="31"/>
      <c r="E27" s="51" t="s">
        <v>73</v>
      </c>
      <c r="F27" s="25" t="s">
        <v>14</v>
      </c>
      <c r="G27" s="50">
        <v>0.25</v>
      </c>
      <c r="H27" s="50"/>
      <c r="I27" s="20"/>
    </row>
    <row r="28" spans="2:9" ht="11.25">
      <c r="B28" s="31" t="s">
        <v>43</v>
      </c>
      <c r="C28" s="31"/>
      <c r="D28" s="31"/>
      <c r="E28" s="51" t="s">
        <v>36</v>
      </c>
      <c r="F28" s="25" t="s">
        <v>14</v>
      </c>
      <c r="G28" s="50">
        <v>0.25</v>
      </c>
      <c r="H28" s="50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1.25">
      <c r="B30" s="14"/>
      <c r="C30" s="14"/>
      <c r="D30" s="14"/>
      <c r="E30" s="1" t="s">
        <v>19</v>
      </c>
      <c r="F30" s="27">
        <f>COUNTA(F22:F29)</f>
        <v>4</v>
      </c>
      <c r="G30" s="28">
        <f>SUM(G22:G29)</f>
        <v>1</v>
      </c>
      <c r="H30" s="29">
        <f>SUM(H22:H29)</f>
        <v>0</v>
      </c>
      <c r="I30" s="27">
        <f>COUNTA(I22:I29)</f>
        <v>0</v>
      </c>
    </row>
    <row r="31" spans="2:9" ht="11.2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11.25">
      <c r="B32" s="31" t="s">
        <v>44</v>
      </c>
      <c r="C32" s="31"/>
      <c r="D32" s="31"/>
      <c r="E32" s="51" t="s">
        <v>33</v>
      </c>
      <c r="F32" s="25" t="s">
        <v>14</v>
      </c>
      <c r="G32" s="50">
        <v>0.3333333333333333</v>
      </c>
      <c r="H32" s="50"/>
      <c r="I32" s="20"/>
    </row>
    <row r="33" spans="2:9" ht="11.25">
      <c r="B33" s="31" t="s">
        <v>78</v>
      </c>
      <c r="C33" s="31"/>
      <c r="D33" s="31"/>
      <c r="E33" s="51" t="s">
        <v>79</v>
      </c>
      <c r="F33" s="63" t="s">
        <v>14</v>
      </c>
      <c r="G33" s="50">
        <v>0.3333333333333333</v>
      </c>
      <c r="H33" s="50"/>
      <c r="I33" s="20"/>
    </row>
    <row r="34" spans="2:9" ht="11.25">
      <c r="B34" s="31" t="s">
        <v>50</v>
      </c>
      <c r="C34" s="31"/>
      <c r="D34" s="31"/>
      <c r="E34" s="51" t="s">
        <v>51</v>
      </c>
      <c r="F34" s="25" t="s">
        <v>14</v>
      </c>
      <c r="G34" s="50">
        <v>0.3333333333333333</v>
      </c>
      <c r="H34" s="50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7">
        <f>COUNTA(F31:F35)</f>
        <v>3</v>
      </c>
      <c r="G36" s="28">
        <f>SUM(G31:G35)</f>
        <v>1</v>
      </c>
      <c r="H36" s="29">
        <f>SUM(H31:H35)</f>
        <v>0</v>
      </c>
      <c r="I36" s="27">
        <f>COUNTA(I31:I35)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1" t="s">
        <v>45</v>
      </c>
      <c r="C38" s="31"/>
      <c r="D38" s="31"/>
      <c r="E38" s="51" t="s">
        <v>35</v>
      </c>
      <c r="F38" s="25" t="s">
        <v>14</v>
      </c>
      <c r="G38" s="50">
        <v>0.5</v>
      </c>
      <c r="H38" s="32"/>
      <c r="I38" s="20"/>
    </row>
    <row r="39" spans="2:9" ht="11.25">
      <c r="B39" s="31" t="s">
        <v>47</v>
      </c>
      <c r="C39" s="31"/>
      <c r="D39" s="31"/>
      <c r="E39" s="51" t="s">
        <v>57</v>
      </c>
      <c r="F39" s="25" t="s">
        <v>14</v>
      </c>
      <c r="G39" s="50">
        <v>0.5</v>
      </c>
      <c r="H39" s="32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7">
        <f>COUNTA(F37:F39)</f>
        <v>2</v>
      </c>
      <c r="G41" s="28">
        <f>SUM(G37:G39)</f>
        <v>1</v>
      </c>
      <c r="H41" s="29">
        <f>SUM(H37:H39)</f>
        <v>0</v>
      </c>
      <c r="I41" s="27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1" t="s">
        <v>46</v>
      </c>
      <c r="C43" s="31"/>
      <c r="D43" s="31"/>
      <c r="E43" s="51" t="s">
        <v>74</v>
      </c>
      <c r="F43" s="25" t="s">
        <v>14</v>
      </c>
      <c r="G43" s="50">
        <v>0.5</v>
      </c>
      <c r="H43" s="50"/>
      <c r="I43" s="20"/>
    </row>
    <row r="44" spans="2:9" ht="11.25">
      <c r="B44" s="31" t="s">
        <v>54</v>
      </c>
      <c r="C44" s="31"/>
      <c r="D44" s="31"/>
      <c r="E44" s="51" t="s">
        <v>55</v>
      </c>
      <c r="F44" s="25" t="s">
        <v>14</v>
      </c>
      <c r="G44" s="50">
        <v>0.5</v>
      </c>
      <c r="H44" s="50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4"/>
      <c r="C46" s="14"/>
      <c r="D46" s="14"/>
      <c r="E46" s="1" t="s">
        <v>19</v>
      </c>
      <c r="F46" s="27">
        <f>COUNTA(F42:F45)</f>
        <v>2</v>
      </c>
      <c r="G46" s="28">
        <f>SUM(G42:G45)</f>
        <v>1</v>
      </c>
      <c r="H46" s="29">
        <f>SUM(H42:H45)</f>
        <v>0</v>
      </c>
      <c r="I46" s="27">
        <f>COUNTA(I42:I45)</f>
        <v>0</v>
      </c>
    </row>
    <row r="47" spans="2:9" ht="11.25">
      <c r="B47" s="6" t="s">
        <v>10</v>
      </c>
      <c r="C47" s="6"/>
      <c r="D47" s="6"/>
      <c r="E47" s="6"/>
      <c r="F47" s="6"/>
      <c r="G47" s="30"/>
      <c r="H47" s="30"/>
      <c r="I47" s="20"/>
    </row>
    <row r="48" spans="2:9" ht="11.25">
      <c r="B48" s="31" t="s">
        <v>32</v>
      </c>
      <c r="C48" s="31"/>
      <c r="D48" s="31"/>
      <c r="E48" s="51" t="s">
        <v>37</v>
      </c>
      <c r="F48" s="25" t="s">
        <v>14</v>
      </c>
      <c r="G48" s="50">
        <v>0.3333333333333333</v>
      </c>
      <c r="H48" s="50"/>
      <c r="I48" s="20"/>
    </row>
    <row r="49" spans="2:9" ht="11.25">
      <c r="B49" s="31" t="s">
        <v>75</v>
      </c>
      <c r="C49" s="31"/>
      <c r="D49" s="31"/>
      <c r="E49" s="51" t="s">
        <v>76</v>
      </c>
      <c r="F49" s="25" t="s">
        <v>14</v>
      </c>
      <c r="G49" s="50">
        <v>0.3333333333333333</v>
      </c>
      <c r="H49" s="50"/>
      <c r="I49" s="20"/>
    </row>
    <row r="50" spans="2:9" ht="11.25">
      <c r="B50" s="31" t="s">
        <v>48</v>
      </c>
      <c r="C50" s="31"/>
      <c r="D50" s="31"/>
      <c r="E50" s="51" t="s">
        <v>59</v>
      </c>
      <c r="F50" s="25" t="s">
        <v>14</v>
      </c>
      <c r="G50" s="50">
        <v>0.3333333333333333</v>
      </c>
      <c r="H50" s="50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19</v>
      </c>
      <c r="F52" s="27">
        <f>COUNTA(F47:F51)</f>
        <v>3</v>
      </c>
      <c r="G52" s="28">
        <f>SUM(G47:G51)</f>
        <v>1</v>
      </c>
      <c r="H52" s="29">
        <f>SUM(H47:H51)</f>
        <v>0</v>
      </c>
      <c r="I52" s="27">
        <f>COUNTA(I47:I51)</f>
        <v>0</v>
      </c>
    </row>
    <row r="53" spans="2:9" ht="11.25">
      <c r="B53" s="6" t="s">
        <v>8</v>
      </c>
      <c r="C53" s="14"/>
      <c r="D53" s="14"/>
      <c r="E53" s="37"/>
      <c r="F53" s="8"/>
      <c r="G53" s="38"/>
      <c r="H53" s="39"/>
      <c r="I53" s="11"/>
    </row>
    <row r="54" spans="2:9" ht="11.25">
      <c r="B54" s="16"/>
      <c r="C54" s="14"/>
      <c r="D54" s="14"/>
      <c r="E54" s="16"/>
      <c r="F54" s="8"/>
      <c r="G54" s="40"/>
      <c r="H54" s="40"/>
      <c r="I54" s="41" t="s">
        <v>7</v>
      </c>
    </row>
    <row r="55" spans="2:9" ht="12" thickBot="1">
      <c r="B55" s="16"/>
      <c r="C55" s="6"/>
      <c r="D55" s="6"/>
      <c r="E55" s="1" t="s">
        <v>19</v>
      </c>
      <c r="F55" s="27">
        <f>F15+F21+F52+F46+F30+F41+F36</f>
        <v>20</v>
      </c>
      <c r="G55" s="42">
        <f>G15+G21+G52+G46+G30+G41+G36</f>
        <v>7</v>
      </c>
      <c r="H55" s="42">
        <f>H15+H21+H52+H46+H30+H41+H36</f>
        <v>0</v>
      </c>
      <c r="I55" s="27">
        <f>I15+I21+I52+I46+I30+I41+I36</f>
        <v>0</v>
      </c>
    </row>
    <row r="56" spans="2:9" ht="12.75" thickBot="1" thickTop="1">
      <c r="B56" s="43"/>
      <c r="C56" s="16"/>
      <c r="D56" s="16"/>
      <c r="E56" s="16"/>
      <c r="F56" s="1" t="s">
        <v>5</v>
      </c>
      <c r="G56" s="44">
        <f>IF((G55+H55)=0,"",G55/(G55+H55))</f>
        <v>1</v>
      </c>
      <c r="H56" s="44">
        <f>IF((G55+H55)=0,"",H55/(G55+H55))</f>
        <v>0</v>
      </c>
      <c r="I56" s="19"/>
    </row>
    <row r="57" spans="2:9" ht="12" thickTop="1">
      <c r="B57" s="43"/>
      <c r="C57" s="16"/>
      <c r="D57" s="16"/>
      <c r="E57" s="16"/>
      <c r="F57" s="8"/>
      <c r="G57" s="8"/>
      <c r="H57" s="8"/>
      <c r="I57" s="11"/>
    </row>
    <row r="59" ht="12" hidden="1" thickBot="1">
      <c r="B59" s="46" t="s">
        <v>23</v>
      </c>
    </row>
    <row r="60" ht="12" hidden="1" thickTop="1">
      <c r="B60" s="47" t="s">
        <v>17</v>
      </c>
    </row>
    <row r="61" ht="11.25" hidden="1">
      <c r="B61" s="47" t="s">
        <v>16</v>
      </c>
    </row>
    <row r="62" ht="11.25" hidden="1">
      <c r="B62" s="48" t="s">
        <v>18</v>
      </c>
    </row>
    <row r="63" ht="11.25" hidden="1"/>
    <row r="64" ht="12" hidden="1" thickBot="1">
      <c r="B64" s="46" t="s">
        <v>24</v>
      </c>
    </row>
    <row r="65" ht="12" hidden="1" thickTop="1">
      <c r="B65" s="47" t="s">
        <v>22</v>
      </c>
    </row>
    <row r="66" ht="11.25" hidden="1">
      <c r="B66" s="62" t="s">
        <v>49</v>
      </c>
    </row>
    <row r="67" ht="11.25" hidden="1"/>
    <row r="68" ht="12" hidden="1" thickBot="1">
      <c r="B68" s="46" t="s">
        <v>25</v>
      </c>
    </row>
    <row r="69" ht="12" hidden="1" thickTop="1">
      <c r="B69" s="47" t="s">
        <v>20</v>
      </c>
    </row>
    <row r="70" ht="11.25" hidden="1">
      <c r="B70" s="48"/>
    </row>
    <row r="71" ht="11.25" hidden="1"/>
    <row r="72" ht="12" hidden="1" thickBot="1">
      <c r="B72" s="46" t="s">
        <v>26</v>
      </c>
    </row>
    <row r="73" ht="12" hidden="1" thickTop="1">
      <c r="B73" s="47" t="s">
        <v>14</v>
      </c>
    </row>
    <row r="74" ht="11.25" hidden="1">
      <c r="B74" s="48"/>
    </row>
    <row r="75" ht="11.25" hidden="1"/>
    <row r="76" ht="12" hidden="1" thickBot="1">
      <c r="B76" s="46" t="s">
        <v>27</v>
      </c>
    </row>
    <row r="77" ht="12" hidden="1" thickTop="1">
      <c r="B77" s="47" t="s">
        <v>14</v>
      </c>
    </row>
    <row r="78" ht="11.25" hidden="1">
      <c r="B78" s="48"/>
    </row>
    <row r="79" ht="11.25" hidden="1"/>
    <row r="80" ht="12" hidden="1" thickBot="1">
      <c r="B80" s="46" t="s">
        <v>28</v>
      </c>
    </row>
    <row r="81" ht="12" hidden="1" thickTop="1">
      <c r="B81" s="47">
        <v>1</v>
      </c>
    </row>
    <row r="82" ht="11.25" hidden="1">
      <c r="B82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2:I42 F31:I31 F29:I29 F20:I20 F22:I22 F37:I37 F35:I35 F45:I45 I47 I10 F14:I14 F16:I16">
      <formula1>#REF!</formula1>
    </dataValidation>
    <dataValidation type="list" showInputMessage="1" showErrorMessage="1" sqref="F32:F34 F43:F44 F38:F40 F23:F28 F17:F19 F48:F50">
      <formula1>$B$73:$B$74</formula1>
    </dataValidation>
    <dataValidation type="list" showInputMessage="1" showErrorMessage="1" sqref="I32:I34 I43:I44 I38:I40 I11:I13 I23:I28 I17:I19 I48:I50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2024-04-09T15:05:51Z</dcterms:modified>
  <cp:category/>
  <cp:version/>
  <cp:contentType/>
  <cp:contentStatus/>
</cp:coreProperties>
</file>