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0736" windowHeight="10956" activeTab="0"/>
  </bookViews>
  <sheets>
    <sheet name="Vote" sheetId="1" r:id="rId1"/>
    <sheet name="Ballot Details" sheetId="2" r:id="rId2"/>
  </sheets>
  <definedNames>
    <definedName name="clearCoop">'Vote'!$E$16:$I$19</definedName>
    <definedName name="clearCoopVote">'Vote'!$G$16:$I$19</definedName>
    <definedName name="clearIndGen">'Vote'!$E$22:$I$25</definedName>
    <definedName name="clearIndGenVote">'Vote'!$G$22:$I$25</definedName>
    <definedName name="clearIndREP">'Vote'!$E$33:$I$37</definedName>
    <definedName name="clearIndREPVote">'Vote'!$G$33:$I$37</definedName>
    <definedName name="clearIOU">'Vote'!$E$40:$I$44</definedName>
    <definedName name="clearIOUVote">'Vote'!$G$40:$I$44</definedName>
    <definedName name="clearMarketers">'Vote'!$E$28:$I$30</definedName>
    <definedName name="clearMarketersVote">'Vote'!$G$28:$I$30</definedName>
    <definedName name="clearMuni">'Vote'!$E$47:$I$51</definedName>
    <definedName name="clearMuniVote">'Vote'!$G$47:$I$51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'Vote'!$F$26</definedName>
    <definedName name="countIndGenAbstain">'Vote'!$I$26</definedName>
    <definedName name="countIndREP">'Vote'!$F$38</definedName>
    <definedName name="countIndREPAbstain">'Vote'!$I$38</definedName>
    <definedName name="countIOU">'Vote'!$F$45</definedName>
    <definedName name="countIOUAbstain">'Vote'!$I$45</definedName>
    <definedName name="countMarketers">'Vote'!$F$31</definedName>
    <definedName name="countMarketersAbstain">'Vote'!$I$31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'Vote'!$G$21:$I$26</definedName>
    <definedName name="IndREP">'Vote'!$G$32:$I$38</definedName>
    <definedName name="IOU">'Vote'!$G$39:$I$45</definedName>
    <definedName name="Marketers">'Vote'!$G$27:$I$31</definedName>
    <definedName name="MotionStatus">'Vote'!$G$3</definedName>
    <definedName name="Muni">'Vote'!$G$46:$I$52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<sst xmlns="http://schemas.openxmlformats.org/spreadsheetml/2006/main" count="123" uniqueCount="86">
  <si>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</si>
  <si>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</si>
  <si>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</si>
  <si>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</si>
  <si>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</si>
  <si>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</si>
  <si>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</si>
  <si>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</si>
  <si>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</si>
  <si>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</si>
  <si>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</si>
  <si>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</si>
  <si>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</si>
  <si>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</si>
  <si>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</si>
  <si>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</si>
  <si>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</si>
  <si>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</si>
  <si>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</si>
  <si>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</si>
  <si>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</si>
  <si>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</si>
  <si>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</si>
  <si>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</si>
  <si>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</si>
  <si>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</si>
  <si>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</si>
  <si>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</si>
  <si>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</si>
  <si>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</si>
  <si>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</si>
  <si>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</si>
  <si>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CPS Energy</t>
  </si>
  <si>
    <t>Version 2.2</t>
  </si>
  <si>
    <t>Frank Wilson</t>
  </si>
  <si>
    <t>Kathy Scott</t>
  </si>
  <si>
    <t>Debbie McKeever</t>
  </si>
  <si>
    <t xml:space="preserve"> </t>
  </si>
  <si>
    <t>John Schatz</t>
  </si>
  <si>
    <t>Kyle Patrick</t>
  </si>
  <si>
    <t>Connie Hermes</t>
  </si>
  <si>
    <t>Angela Ghormley</t>
  </si>
  <si>
    <t>Cooperatives</t>
  </si>
  <si>
    <t>Abstention Values</t>
  </si>
  <si>
    <t>OPEN</t>
  </si>
  <si>
    <t xml:space="preserve">Rhythm Ops </t>
  </si>
  <si>
    <t>Jennifer Schmitt</t>
  </si>
  <si>
    <t>Austin Energy</t>
  </si>
  <si>
    <t>Bill Shepherd</t>
  </si>
  <si>
    <t>Tenaska Power Services (Tenaska)</t>
  </si>
  <si>
    <t>Office of Public Utility Council (OPUC)</t>
  </si>
  <si>
    <t>South Texas Electric Cooperative (STEC)</t>
  </si>
  <si>
    <t>Nueces Electric Cooperative (NEC)</t>
  </si>
  <si>
    <t>Calpine Corporation (Calpine)</t>
  </si>
  <si>
    <t>Reliant Energy Retail Services (Reliant)</t>
  </si>
  <si>
    <t>AEP Service Corporation (AEPSC)</t>
  </si>
  <si>
    <t>Oncor Electric Delivery (Oncor)</t>
  </si>
  <si>
    <t>Texas-New Mexico Power (TNMP)</t>
  </si>
  <si>
    <t>CenterPoint Energy (CNP)</t>
  </si>
  <si>
    <t>Bryan Texas Utilities (BTU)</t>
  </si>
  <si>
    <t>Denton Municipal Electric (DME)</t>
  </si>
  <si>
    <t>Luminant Generation (Luminant)</t>
  </si>
  <si>
    <t>Pedernales Electric Cooperative (PEC)</t>
  </si>
  <si>
    <t>Eric Blakey</t>
  </si>
  <si>
    <t>RWE Renewables (RWE)</t>
  </si>
  <si>
    <t>Tom Burke</t>
  </si>
  <si>
    <t>Jonathan Arnold</t>
  </si>
  <si>
    <t>Doug Lyles</t>
  </si>
  <si>
    <t>APG&amp;E</t>
  </si>
  <si>
    <t>Chariot Energy</t>
  </si>
  <si>
    <t>Amir Khan</t>
  </si>
  <si>
    <t>Bill Snyder</t>
  </si>
  <si>
    <t>Prepared by:  Jordan Troublefield</t>
  </si>
  <si>
    <t xml:space="preserve">Nabaraj Pokharel  </t>
  </si>
  <si>
    <t>Mindy Doerrfeld</t>
  </si>
  <si>
    <t>Hudson Callender</t>
  </si>
  <si>
    <t>Cameron Andrews</t>
  </si>
  <si>
    <t>Diana Rehfeldt   (Rob Bevill)</t>
  </si>
  <si>
    <t>Need &gt;50% to Pass</t>
  </si>
  <si>
    <t>RMS Motion:  To approve the Combined Ballot as presented (please see the "Ballot Details" tab)</t>
  </si>
  <si>
    <t>Date:  April 2, 2024</t>
  </si>
  <si>
    <r>
      <t xml:space="preserve">March 5, 2024 RMS Meeting Minutes - to approve </t>
    </r>
    <r>
      <rPr>
        <b/>
        <sz val="10"/>
        <rFont val="Arial"/>
        <family val="2"/>
      </rPr>
      <t>as submitted</t>
    </r>
  </si>
  <si>
    <t>1212NPRR - to endorse as recommended by PRS in the 3/20/24 PRS Report</t>
  </si>
  <si>
    <t>114PGRR - to endorse as recommended by ROS in the 3/7/24 ROS Report</t>
  </si>
  <si>
    <t>A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</si>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</sst>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4</xdr:row>
      <xdr:rowOff>0</xdr:rowOff>
    </xdr:from>
    <xdr:to>
      <xdr:col>4</xdr:col>
      <xdr:colOff>1123950</xdr:colOff>
      <xdr:row>5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95250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2</xdr:row>
      <xdr:rowOff>38100</xdr:rowOff>
    </xdr:from>
    <xdr:to>
      <xdr:col>4</xdr:col>
      <xdr:colOff>1152525</xdr:colOff>
      <xdr:row>3</xdr:row>
      <xdr:rowOff>171450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409575"/>
          <a:ext cx="962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114300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5810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PageLayoutView="0" workbookViewId="0" topLeftCell="A1">
      <pane ySplit="8" topLeftCell="A22" activePane="bottomLeft" state="frozen"/>
      <selection pane="topLeft" activeCell="A1" sqref="A1"/>
      <selection pane="bottomLeft" activeCell="F36" sqref="F3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6.281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22.5" customHeight="1">
      <c r="A3" s="12"/>
      <c r="B3" s="66" t="s">
        <v>79</v>
      </c>
      <c r="C3" s="66"/>
      <c r="D3" s="66"/>
      <c r="E3" s="6"/>
      <c r="F3" s="57" t="s">
        <v>22</v>
      </c>
      <c r="G3" s="67" t="s">
        <v>85</v>
      </c>
      <c r="H3" s="68"/>
      <c r="I3" s="11"/>
    </row>
    <row r="4" spans="1:9" ht="23.25" customHeight="1">
      <c r="A4" s="12"/>
      <c r="B4" s="66"/>
      <c r="C4" s="66"/>
      <c r="D4" s="66"/>
      <c r="E4" s="6"/>
      <c r="F4" s="13" t="s">
        <v>23</v>
      </c>
      <c r="G4" s="69"/>
      <c r="H4" s="70"/>
      <c r="I4" s="2" t="s">
        <v>31</v>
      </c>
    </row>
    <row r="5" spans="1:9" ht="23.25" customHeight="1">
      <c r="A5" s="12"/>
      <c r="B5" s="6" t="s">
        <v>80</v>
      </c>
      <c r="C5" s="15"/>
      <c r="D5" s="7"/>
      <c r="E5" s="6"/>
      <c r="F5" s="59" t="s">
        <v>20</v>
      </c>
      <c r="G5" s="54">
        <f>IF((G55+H55)=0,"",G55)</f>
        <v>7.5</v>
      </c>
      <c r="H5" s="54">
        <f>IF((G55+H55)=0,"",H55)</f>
        <v>0</v>
      </c>
      <c r="I5" s="55">
        <f>I55</f>
        <v>2</v>
      </c>
    </row>
    <row r="6" spans="2:15" ht="22.5" customHeight="1">
      <c r="B6" s="6" t="s">
        <v>72</v>
      </c>
      <c r="C6" s="14"/>
      <c r="D6" s="15"/>
      <c r="E6" s="16"/>
      <c r="F6" s="58" t="s">
        <v>78</v>
      </c>
      <c r="G6" s="56">
        <f>G56</f>
        <v>1</v>
      </c>
      <c r="H6" s="56">
        <f>H56</f>
        <v>0</v>
      </c>
      <c r="I6" s="17"/>
      <c r="O6" s="63" t="s">
        <v>37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49" t="s">
        <v>14</v>
      </c>
      <c r="E10" s="50" t="s">
        <v>16</v>
      </c>
      <c r="F10" s="51">
        <v>1.5</v>
      </c>
      <c r="G10" s="52"/>
      <c r="H10" s="42"/>
      <c r="I10" s="20"/>
    </row>
    <row r="11" spans="2:9" ht="9.75">
      <c r="B11" s="26" t="s">
        <v>50</v>
      </c>
      <c r="C11" s="27"/>
      <c r="D11" s="28" t="s">
        <v>17</v>
      </c>
      <c r="E11" s="47" t="s">
        <v>73</v>
      </c>
      <c r="F11" s="23" t="s">
        <v>14</v>
      </c>
      <c r="G11" s="33">
        <v>1.5</v>
      </c>
      <c r="H11" s="41"/>
      <c r="I11" s="20"/>
    </row>
    <row r="12" spans="2:9" ht="9.75">
      <c r="B12" s="26" t="s">
        <v>44</v>
      </c>
      <c r="C12" s="27"/>
      <c r="D12" s="28" t="s">
        <v>18</v>
      </c>
      <c r="E12" s="47" t="s">
        <v>37</v>
      </c>
      <c r="F12" s="23"/>
      <c r="G12" s="52"/>
      <c r="H12" s="52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9.75">
      <c r="B14" s="16"/>
      <c r="C14" s="14"/>
      <c r="D14" s="14"/>
      <c r="E14" s="1" t="s">
        <v>20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9.75">
      <c r="B15" s="6" t="s">
        <v>42</v>
      </c>
      <c r="C15" s="6"/>
      <c r="D15" s="6"/>
      <c r="E15" s="16"/>
      <c r="F15" s="20"/>
      <c r="G15" s="37"/>
      <c r="H15" s="37"/>
      <c r="I15" s="20"/>
    </row>
    <row r="16" spans="2:9" s="21" customFormat="1" ht="9.75">
      <c r="B16" s="22" t="s">
        <v>51</v>
      </c>
      <c r="C16" s="22"/>
      <c r="D16" s="22"/>
      <c r="E16" s="62" t="s">
        <v>40</v>
      </c>
      <c r="F16" s="48" t="s">
        <v>14</v>
      </c>
      <c r="G16" s="53"/>
      <c r="H16" s="53"/>
      <c r="I16" s="20" t="s">
        <v>84</v>
      </c>
    </row>
    <row r="17" spans="2:9" s="21" customFormat="1" ht="9.75">
      <c r="B17" s="22" t="s">
        <v>52</v>
      </c>
      <c r="C17" s="22"/>
      <c r="D17" s="22"/>
      <c r="E17" s="62" t="s">
        <v>34</v>
      </c>
      <c r="F17" s="48" t="s">
        <v>14</v>
      </c>
      <c r="G17" s="53"/>
      <c r="H17" s="53"/>
      <c r="I17" s="20" t="s">
        <v>84</v>
      </c>
    </row>
    <row r="18" spans="2:9" s="21" customFormat="1" ht="9.75">
      <c r="B18" s="22" t="s">
        <v>62</v>
      </c>
      <c r="C18" s="22"/>
      <c r="D18" s="22"/>
      <c r="E18" s="62" t="s">
        <v>63</v>
      </c>
      <c r="F18" s="48" t="s">
        <v>14</v>
      </c>
      <c r="G18" s="53">
        <v>1</v>
      </c>
      <c r="H18" s="53"/>
      <c r="I18" s="20"/>
    </row>
    <row r="19" spans="2:9" s="21" customFormat="1" ht="6.75" customHeight="1">
      <c r="B19" s="24"/>
      <c r="C19" s="24"/>
      <c r="D19" s="24"/>
      <c r="E19" s="16"/>
      <c r="F19" s="20"/>
      <c r="G19" s="37"/>
      <c r="H19" s="37"/>
      <c r="I19" s="20"/>
    </row>
    <row r="20" spans="2:9" ht="9.75">
      <c r="B20" s="14"/>
      <c r="C20" s="14"/>
      <c r="D20" s="14"/>
      <c r="E20" s="1" t="s">
        <v>20</v>
      </c>
      <c r="F20" s="25">
        <f>COUNTA(F15:F19)</f>
        <v>3</v>
      </c>
      <c r="G20" s="38">
        <f>SUM(G15:G19)</f>
        <v>1</v>
      </c>
      <c r="H20" s="39">
        <f>SUM(H15:H19)</f>
        <v>0</v>
      </c>
      <c r="I20" s="25">
        <f>COUNTA(I15:I19)</f>
        <v>2</v>
      </c>
    </row>
    <row r="21" spans="2:9" ht="9.75">
      <c r="B21" s="6" t="s">
        <v>30</v>
      </c>
      <c r="C21" s="6"/>
      <c r="D21" s="6"/>
      <c r="E21" s="16"/>
      <c r="F21" s="20"/>
      <c r="G21" s="37"/>
      <c r="H21" s="37"/>
      <c r="I21" s="20"/>
    </row>
    <row r="22" spans="2:9" ht="9.75">
      <c r="B22" s="26" t="s">
        <v>61</v>
      </c>
      <c r="C22" s="26"/>
      <c r="D22" s="26"/>
      <c r="E22" s="47" t="s">
        <v>38</v>
      </c>
      <c r="F22" s="48" t="s">
        <v>14</v>
      </c>
      <c r="G22" s="52">
        <v>0.3333333333333333</v>
      </c>
      <c r="H22" s="52"/>
      <c r="I22" s="20"/>
    </row>
    <row r="23" spans="2:9" ht="9.75">
      <c r="B23" s="26" t="s">
        <v>53</v>
      </c>
      <c r="C23" s="26"/>
      <c r="D23" s="26"/>
      <c r="E23" s="47" t="s">
        <v>41</v>
      </c>
      <c r="F23" s="48" t="s">
        <v>14</v>
      </c>
      <c r="G23" s="52">
        <v>0.3333333333333333</v>
      </c>
      <c r="H23" s="52"/>
      <c r="I23" s="20"/>
    </row>
    <row r="24" spans="2:9" ht="9.75">
      <c r="B24" s="26" t="s">
        <v>64</v>
      </c>
      <c r="C24" s="26"/>
      <c r="D24" s="26"/>
      <c r="E24" s="47" t="s">
        <v>65</v>
      </c>
      <c r="F24" s="48" t="s">
        <v>14</v>
      </c>
      <c r="G24" s="52">
        <v>0.3333333333333333</v>
      </c>
      <c r="H24" s="52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9.75">
      <c r="B26" s="14"/>
      <c r="C26" s="14"/>
      <c r="D26" s="14"/>
      <c r="E26" s="1" t="s">
        <v>20</v>
      </c>
      <c r="F26" s="25">
        <f>COUNTA(F21:F25)</f>
        <v>3</v>
      </c>
      <c r="G26" s="38">
        <f>SUM(G21:G25)</f>
        <v>1</v>
      </c>
      <c r="H26" s="39">
        <f>SUM(H21:H25)</f>
        <v>0</v>
      </c>
      <c r="I26" s="25">
        <f>COUNTA(I21:I25)</f>
        <v>0</v>
      </c>
    </row>
    <row r="27" spans="2:9" ht="9.75">
      <c r="B27" s="6" t="s">
        <v>11</v>
      </c>
      <c r="C27" s="6"/>
      <c r="D27" s="6"/>
      <c r="E27" s="16"/>
      <c r="F27" s="20"/>
      <c r="G27" s="37"/>
      <c r="H27" s="37"/>
      <c r="I27" s="20"/>
    </row>
    <row r="28" spans="2:9" ht="9.75">
      <c r="B28" s="26" t="s">
        <v>49</v>
      </c>
      <c r="C28" s="26"/>
      <c r="D28" s="26"/>
      <c r="E28" s="47" t="s">
        <v>74</v>
      </c>
      <c r="F28" s="48" t="s">
        <v>14</v>
      </c>
      <c r="G28" s="52">
        <v>1</v>
      </c>
      <c r="H28" s="52"/>
      <c r="I28" s="20"/>
    </row>
    <row r="29" spans="2:9" ht="9.75">
      <c r="B29" s="26" t="s">
        <v>44</v>
      </c>
      <c r="C29" s="26"/>
      <c r="D29" s="26"/>
      <c r="E29" s="47" t="s">
        <v>37</v>
      </c>
      <c r="F29" s="48"/>
      <c r="G29" s="52"/>
      <c r="H29" s="52"/>
      <c r="I29" s="20"/>
    </row>
    <row r="30" spans="2:9" ht="7.5" customHeight="1">
      <c r="B30" s="14"/>
      <c r="C30" s="14"/>
      <c r="D30" s="14"/>
      <c r="E30" s="16"/>
      <c r="F30" s="20"/>
      <c r="G30" s="37"/>
      <c r="H30" s="37"/>
      <c r="I30" s="20"/>
    </row>
    <row r="31" spans="2:9" ht="9.75">
      <c r="B31" s="14"/>
      <c r="C31" s="14"/>
      <c r="D31" s="14"/>
      <c r="E31" s="1" t="s">
        <v>20</v>
      </c>
      <c r="F31" s="25">
        <f>COUNTA(F27:F30)</f>
        <v>1</v>
      </c>
      <c r="G31" s="38">
        <f>SUM(G27:G30)</f>
        <v>1</v>
      </c>
      <c r="H31" s="39">
        <f>SUM(H27:H30)</f>
        <v>0</v>
      </c>
      <c r="I31" s="25">
        <f>COUNTA(I27:I30)</f>
        <v>0</v>
      </c>
    </row>
    <row r="32" spans="2:9" ht="9.75">
      <c r="B32" s="6" t="s">
        <v>9</v>
      </c>
      <c r="C32" s="14"/>
      <c r="D32" s="14"/>
      <c r="E32" s="16"/>
      <c r="F32" s="20"/>
      <c r="G32" s="37"/>
      <c r="H32" s="37"/>
      <c r="I32" s="20"/>
    </row>
    <row r="33" spans="2:9" ht="9.75">
      <c r="B33" s="26" t="s">
        <v>54</v>
      </c>
      <c r="C33" s="26"/>
      <c r="D33" s="26"/>
      <c r="E33" s="47" t="s">
        <v>39</v>
      </c>
      <c r="F33" s="48" t="s">
        <v>14</v>
      </c>
      <c r="G33" s="52">
        <v>0.3333333333333333</v>
      </c>
      <c r="H33" s="52"/>
      <c r="I33" s="20"/>
    </row>
    <row r="34" spans="2:9" ht="9.75">
      <c r="B34" s="26" t="s">
        <v>45</v>
      </c>
      <c r="C34" s="26"/>
      <c r="D34" s="26"/>
      <c r="E34" s="47" t="s">
        <v>46</v>
      </c>
      <c r="F34" s="48" t="s">
        <v>14</v>
      </c>
      <c r="G34" s="52">
        <v>0.3333333333333333</v>
      </c>
      <c r="H34" s="52"/>
      <c r="I34" s="20"/>
    </row>
    <row r="35" spans="2:9" ht="9.75">
      <c r="B35" s="26" t="s">
        <v>69</v>
      </c>
      <c r="C35" s="26"/>
      <c r="D35" s="26"/>
      <c r="E35" s="47" t="s">
        <v>70</v>
      </c>
      <c r="F35" s="48" t="s">
        <v>14</v>
      </c>
      <c r="G35" s="52">
        <v>0.3333333333333333</v>
      </c>
      <c r="H35" s="52"/>
      <c r="I35" s="20"/>
    </row>
    <row r="36" spans="2:9" ht="9.75">
      <c r="B36" s="26" t="s">
        <v>68</v>
      </c>
      <c r="C36" s="26"/>
      <c r="D36" s="26"/>
      <c r="E36" s="47" t="s">
        <v>66</v>
      </c>
      <c r="F36" s="48"/>
      <c r="G36" s="52"/>
      <c r="H36" s="41"/>
      <c r="I36" s="20"/>
    </row>
    <row r="37" spans="2:9" ht="6.75" customHeight="1">
      <c r="B37" s="14"/>
      <c r="C37" s="6"/>
      <c r="D37" s="6"/>
      <c r="E37" s="16"/>
      <c r="F37" s="20"/>
      <c r="G37" s="37"/>
      <c r="H37" s="37"/>
      <c r="I37" s="20"/>
    </row>
    <row r="38" spans="2:9" ht="9.75">
      <c r="B38" s="16"/>
      <c r="C38" s="14"/>
      <c r="D38" s="14"/>
      <c r="E38" s="1" t="s">
        <v>20</v>
      </c>
      <c r="F38" s="25">
        <f>COUNTA(F32:F37)</f>
        <v>3</v>
      </c>
      <c r="G38" s="38">
        <f>SUM(G32:G37)</f>
        <v>1</v>
      </c>
      <c r="H38" s="39">
        <f>SUM(H32:H37)</f>
        <v>0</v>
      </c>
      <c r="I38" s="25">
        <f>COUNTA(I32:I37)</f>
        <v>0</v>
      </c>
    </row>
    <row r="39" spans="2:9" ht="9.75">
      <c r="B39" s="6" t="s">
        <v>0</v>
      </c>
      <c r="C39" s="6"/>
      <c r="D39" s="6"/>
      <c r="E39" s="16"/>
      <c r="F39" s="20"/>
      <c r="G39" s="37"/>
      <c r="H39" s="37"/>
      <c r="I39" s="20"/>
    </row>
    <row r="40" spans="2:9" ht="9.75">
      <c r="B40" s="26" t="s">
        <v>56</v>
      </c>
      <c r="C40" s="26"/>
      <c r="D40" s="26"/>
      <c r="E40" s="47" t="s">
        <v>36</v>
      </c>
      <c r="F40" s="48" t="s">
        <v>14</v>
      </c>
      <c r="G40" s="52">
        <v>0.25</v>
      </c>
      <c r="H40" s="52"/>
      <c r="I40" s="20"/>
    </row>
    <row r="41" spans="2:9" ht="9.75">
      <c r="B41" s="26" t="s">
        <v>57</v>
      </c>
      <c r="C41" s="27"/>
      <c r="D41" s="27"/>
      <c r="E41" s="47" t="s">
        <v>77</v>
      </c>
      <c r="F41" s="48" t="s">
        <v>14</v>
      </c>
      <c r="G41" s="52">
        <v>0.25</v>
      </c>
      <c r="H41" s="52"/>
      <c r="I41" s="20"/>
    </row>
    <row r="42" spans="2:9" ht="9.75">
      <c r="B42" s="26" t="s">
        <v>58</v>
      </c>
      <c r="C42" s="26"/>
      <c r="D42" s="26"/>
      <c r="E42" s="47" t="s">
        <v>35</v>
      </c>
      <c r="F42" s="48" t="s">
        <v>14</v>
      </c>
      <c r="G42" s="52">
        <v>0.25</v>
      </c>
      <c r="H42" s="52"/>
      <c r="I42" s="20"/>
    </row>
    <row r="43" spans="2:9" ht="9.75">
      <c r="B43" s="26" t="s">
        <v>55</v>
      </c>
      <c r="C43" s="26"/>
      <c r="D43" s="26"/>
      <c r="E43" s="47" t="s">
        <v>71</v>
      </c>
      <c r="F43" s="48" t="s">
        <v>14</v>
      </c>
      <c r="G43" s="52">
        <v>0.25</v>
      </c>
      <c r="H43" s="52"/>
      <c r="I43" s="20"/>
    </row>
    <row r="44" spans="2:9" ht="6" customHeight="1">
      <c r="B44" s="14"/>
      <c r="C44" s="14"/>
      <c r="D44" s="14"/>
      <c r="E44" s="16"/>
      <c r="F44" s="20"/>
      <c r="G44" s="37"/>
      <c r="H44" s="37"/>
      <c r="I44" s="20"/>
    </row>
    <row r="45" spans="2:9" ht="9.75">
      <c r="B45" s="14"/>
      <c r="C45" s="14"/>
      <c r="D45" s="14"/>
      <c r="E45" s="1" t="s">
        <v>20</v>
      </c>
      <c r="F45" s="25">
        <f>COUNTA(F39:F44)</f>
        <v>4</v>
      </c>
      <c r="G45" s="38">
        <f>SUM(G39:G44)</f>
        <v>1</v>
      </c>
      <c r="H45" s="39">
        <f>SUM(H39:H44)</f>
        <v>0</v>
      </c>
      <c r="I45" s="25">
        <f>COUNTA(I39:I44)</f>
        <v>0</v>
      </c>
    </row>
    <row r="46" spans="2:9" ht="9.75">
      <c r="B46" s="6" t="s">
        <v>10</v>
      </c>
      <c r="C46" s="6"/>
      <c r="D46" s="6"/>
      <c r="E46" s="6"/>
      <c r="F46" s="6"/>
      <c r="G46" s="40"/>
      <c r="H46" s="40"/>
      <c r="I46" s="20"/>
    </row>
    <row r="47" spans="2:9" ht="9.75">
      <c r="B47" s="26" t="s">
        <v>32</v>
      </c>
      <c r="C47" s="26"/>
      <c r="D47" s="26"/>
      <c r="E47" s="47" t="s">
        <v>75</v>
      </c>
      <c r="F47" s="48" t="s">
        <v>14</v>
      </c>
      <c r="G47" s="52">
        <v>0.25</v>
      </c>
      <c r="H47" s="52"/>
      <c r="I47" s="20"/>
    </row>
    <row r="48" spans="2:9" ht="9.75">
      <c r="B48" s="26" t="s">
        <v>47</v>
      </c>
      <c r="C48" s="26"/>
      <c r="D48" s="26"/>
      <c r="E48" s="47" t="s">
        <v>76</v>
      </c>
      <c r="F48" s="48" t="s">
        <v>14</v>
      </c>
      <c r="G48" s="52">
        <v>0.25</v>
      </c>
      <c r="H48" s="52"/>
      <c r="I48" s="20"/>
    </row>
    <row r="49" spans="2:9" ht="9.75">
      <c r="B49" s="26" t="s">
        <v>60</v>
      </c>
      <c r="C49" s="26"/>
      <c r="D49" s="26"/>
      <c r="E49" s="47" t="s">
        <v>48</v>
      </c>
      <c r="F49" s="48" t="s">
        <v>14</v>
      </c>
      <c r="G49" s="52">
        <v>0.25</v>
      </c>
      <c r="H49" s="52"/>
      <c r="I49" s="20"/>
    </row>
    <row r="50" spans="2:9" ht="9.75">
      <c r="B50" s="26" t="s">
        <v>59</v>
      </c>
      <c r="C50" s="26"/>
      <c r="D50" s="26"/>
      <c r="E50" s="47" t="s">
        <v>67</v>
      </c>
      <c r="F50" s="48" t="s">
        <v>14</v>
      </c>
      <c r="G50" s="52">
        <v>0.25</v>
      </c>
      <c r="H50" s="52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9.75">
      <c r="B52" s="14"/>
      <c r="C52" s="14"/>
      <c r="D52" s="14"/>
      <c r="E52" s="1" t="s">
        <v>20</v>
      </c>
      <c r="F52" s="25">
        <f>COUNTA(F46:F51)</f>
        <v>4</v>
      </c>
      <c r="G52" s="38">
        <f>SUM(G46:G51)</f>
        <v>1</v>
      </c>
      <c r="H52" s="39">
        <f>SUM(H46:H51)</f>
        <v>0</v>
      </c>
      <c r="I52" s="25">
        <f>COUNTA(I46:I51)</f>
        <v>0</v>
      </c>
    </row>
    <row r="53" spans="2:9" ht="9.75">
      <c r="B53" s="6" t="s">
        <v>8</v>
      </c>
      <c r="C53" s="14"/>
      <c r="D53" s="14"/>
      <c r="E53" s="29"/>
      <c r="F53" s="8"/>
      <c r="G53" s="43"/>
      <c r="H53" s="44"/>
      <c r="I53" s="11"/>
    </row>
    <row r="54" spans="2:9" ht="9.75">
      <c r="B54" s="16"/>
      <c r="C54" s="14"/>
      <c r="D54" s="14"/>
      <c r="E54" s="16"/>
      <c r="F54" s="8"/>
      <c r="G54" s="45"/>
      <c r="H54" s="45"/>
      <c r="I54" s="30" t="s">
        <v>7</v>
      </c>
    </row>
    <row r="55" spans="2:9" ht="10.5" thickBot="1">
      <c r="B55" s="16"/>
      <c r="C55" s="6"/>
      <c r="D55" s="6"/>
      <c r="E55" s="1" t="s">
        <v>20</v>
      </c>
      <c r="F55" s="25">
        <f>F14+countCoop+countIndGen+F31+countIndREP+F45+F52</f>
        <v>19</v>
      </c>
      <c r="G55" s="46">
        <f>G14+G20+G26+G31+G38+G45+G52</f>
        <v>7.5</v>
      </c>
      <c r="H55" s="46">
        <f>H14+H20+H26+H31+H38+H45+H52</f>
        <v>0</v>
      </c>
      <c r="I55" s="25">
        <f>I14+countCoopAbstain+countIndGenAbstain+I31+countIndREPAbstain+I45+I52</f>
        <v>2</v>
      </c>
    </row>
    <row r="56" spans="2:9" ht="11.2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0.5" thickTop="1">
      <c r="B57" s="31"/>
      <c r="C57" s="16"/>
      <c r="D57" s="16"/>
      <c r="E57" s="16"/>
      <c r="F57" s="8"/>
      <c r="G57" s="8"/>
      <c r="H57" s="8"/>
      <c r="I57" s="11"/>
    </row>
    <row r="59" ht="10.5" hidden="1" thickBot="1">
      <c r="B59" s="34" t="s">
        <v>25</v>
      </c>
    </row>
    <row r="60" ht="9.75" hidden="1">
      <c r="B60" s="35" t="s">
        <v>18</v>
      </c>
    </row>
    <row r="61" ht="9.75" hidden="1">
      <c r="B61" s="35" t="s">
        <v>17</v>
      </c>
    </row>
    <row r="62" ht="9.75" hidden="1">
      <c r="B62" s="36" t="s">
        <v>19</v>
      </c>
    </row>
    <row r="63" ht="9.75" hidden="1"/>
    <row r="64" ht="9.75" hidden="1">
      <c r="B64" s="60" t="s">
        <v>26</v>
      </c>
    </row>
    <row r="65" ht="9.75" hidden="1">
      <c r="B65" s="61" t="s">
        <v>23</v>
      </c>
    </row>
    <row r="66" ht="9.75" hidden="1">
      <c r="B66" s="36" t="s">
        <v>24</v>
      </c>
    </row>
    <row r="67" ht="9.75" hidden="1"/>
    <row r="68" ht="10.5" hidden="1" thickBot="1">
      <c r="B68" s="34" t="s">
        <v>43</v>
      </c>
    </row>
    <row r="69" ht="9.75" hidden="1">
      <c r="B69" s="35" t="s">
        <v>21</v>
      </c>
    </row>
    <row r="70" ht="9.75" hidden="1">
      <c r="B70" s="36"/>
    </row>
    <row r="71" ht="9.75" hidden="1"/>
    <row r="72" ht="10.5" hidden="1" thickBot="1">
      <c r="B72" s="34" t="s">
        <v>27</v>
      </c>
    </row>
    <row r="73" ht="9.75" hidden="1">
      <c r="B73" s="35" t="s">
        <v>14</v>
      </c>
    </row>
    <row r="74" ht="9.75" hidden="1">
      <c r="B74" s="36"/>
    </row>
    <row r="75" ht="9.75" hidden="1"/>
    <row r="76" ht="10.5" hidden="1" thickBot="1">
      <c r="B76" s="34" t="s">
        <v>28</v>
      </c>
    </row>
    <row r="77" ht="9.75" hidden="1">
      <c r="B77" s="35" t="s">
        <v>14</v>
      </c>
    </row>
    <row r="78" ht="9.75" hidden="1">
      <c r="B78" s="36"/>
    </row>
    <row r="79" ht="9.75" hidden="1"/>
    <row r="80" ht="10.5" hidden="1" thickBot="1">
      <c r="B80" s="34" t="s">
        <v>29</v>
      </c>
    </row>
    <row r="81" ht="9.75" hidden="1">
      <c r="B81" s="35">
        <v>1</v>
      </c>
    </row>
    <row r="82" ht="9.7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7:I37 F25:I25 F32:I32 F27:I27 F19:I19 F15:I15 I10 F13:I13 F44:I44 F39:I39 F51:I51 I46 F30:I30 I21:I23 F21:H21">
      <formula1>#REF!</formula1>
    </dataValidation>
    <dataValidation type="list" showInputMessage="1" showErrorMessage="1" sqref="F33:F36 F28:F29 F47:F50 F40:F43 F22:F24 F16:F18 F11:F12">
      <formula1>$B$73:$B$74</formula1>
    </dataValidation>
    <dataValidation type="list" showInputMessage="1" showErrorMessage="1" sqref="I33:I36 I11:I12 I47:I50 I40:I43 I24 I16:I18 I28:I29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3"/>
  <sheetViews>
    <sheetView zoomScale="143" zoomScaleNormal="143" zoomScalePageLayoutView="0" workbookViewId="0" topLeftCell="A1">
      <selection activeCell="B5" sqref="B5"/>
    </sheetView>
  </sheetViews>
  <sheetFormatPr defaultColWidth="9.140625" defaultRowHeight="12.75"/>
  <sheetData>
    <row r="1" ht="12.75">
      <c r="A1" s="64" t="s">
        <v>81</v>
      </c>
    </row>
    <row r="2" ht="12.75">
      <c r="A2" s="64" t="s">
        <v>82</v>
      </c>
    </row>
    <row r="3" ht="12.75">
      <c r="A3" s="64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RMS 040224</cp:lastModifiedBy>
  <cp:lastPrinted>2001-05-29T14:33:52Z</cp:lastPrinted>
  <dcterms:created xsi:type="dcterms:W3CDTF">2000-03-13T15:50:20Z</dcterms:created>
  <dcterms:modified xsi:type="dcterms:W3CDTF">2024-04-02T17:30:26Z</dcterms:modified>
  <cp:category/>
  <cp:version/>
  <cp:contentType/>
  <cp:contentStatus/>
</cp:coreProperties>
</file>