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<sst xmlns="http://schemas.openxmlformats.org/spreadsheetml/2006/main" count="153" uniqueCount="103">
  <si>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</si>
  <si>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</si>
  <si>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</si>
  <si>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</si>
  <si>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</si>
  <si>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</si>
  <si>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</si>
  <si>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</si>
  <si>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</si>
  <si>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</si>
  <si>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</si>
  <si>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</si>
  <si>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</si>
  <si>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</si>
  <si>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</si>
  <si>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</si>
  <si>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</si>
  <si>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</si>
  <si>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</si>
  <si>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</si>
  <si>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</si>
  <si>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</si>
  <si>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</si>
  <si>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</si>
  <si>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</si>
  <si>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</si>
  <si>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</si>
  <si>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</si>
  <si>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</si>
  <si>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</si>
  <si>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</si>
  <si>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</si>
  <si>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</si>
  <si>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</si>
  <si>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</si>
  <si>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</si>
  <si>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</si>
  <si>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</si>
  <si>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</si>
  <si>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</si>
  <si>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</si>
  <si>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</si>
  <si>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</si>
  <si>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</si>
  <si>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</si>
  <si>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</si>
  <si>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</si>
  <si>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</si>
  <si>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</si>
  <si>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</si>
  <si>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</si>
  <si>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</si>
  <si>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</si>
  <si>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</si>
  <si>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</si>
  <si>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</si>
  <si>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</si>
  <si>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</si>
  <si>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</si>
  <si>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</si>
  <si>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</si>
  <si>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</si>
  <si>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</si>
  <si>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</si>
  <si>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</si>
  <si>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</si>
  <si>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</si>
  <si>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</si>
  <si>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</si>
  <si>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</si>
  <si>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</si>
  <si>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</si>
  <si>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</si>
  <si>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</si>
  <si>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</si>
  <si>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</si>
  <si>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</si>
  <si>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</si>
  <si>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</si>
  <si>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</si>
  <si>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</si>
  <si>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</si>
  <si>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</si>
  <si>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</si>
  <si>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</si>
  <si>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</si>
  <si>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</si>
  <si>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</si>
  <si>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</si>
  <si>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</si>
  <si>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</si>
  <si>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</si>
  <si>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</si>
  <si>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Date:   March 27, 2024</t>
  </si>
  <si>
    <t>Eric Goff (Nabaraj Pokharel)</t>
  </si>
  <si>
    <t>Nick Fehrenbach (Mark Dreyfus)</t>
  </si>
  <si>
    <t xml:space="preserve">John Packard (Lucas Turner) </t>
  </si>
  <si>
    <t>Resmi Surendran (Ian Haley)</t>
  </si>
  <si>
    <t xml:space="preserve">David Mercado (Jim Lee) </t>
  </si>
  <si>
    <t>Seth Cochran (Ian Haley)</t>
  </si>
  <si>
    <t>Motion Fails</t>
  </si>
  <si>
    <t>TAC Motion:  To recommend approval of NOGRR245 as recommended by ROS in the 9/14/23 ROS Report as amended by the 3/22/24 Joint Commenters 2 comments</t>
  </si>
  <si>
    <t>&lt; 2/3 (16) non-abst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</si>
</sst>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4</xdr:row>
      <xdr:rowOff>0</xdr:rowOff>
    </xdr:from>
    <xdr:to>
      <xdr:col>5</xdr:col>
      <xdr:colOff>276225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1239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7625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1239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26.25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7.7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32</v>
      </c>
      <c r="G5" s="51">
        <f>IF((G63+H63)=0,"",G63)</f>
        <v>15</v>
      </c>
      <c r="H5" s="51">
        <f>IF((G63+H63)=0,"",H63)</f>
        <v>8</v>
      </c>
      <c r="I5" s="51">
        <f>I63</f>
        <v>6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0.6521739130434783</v>
      </c>
      <c r="H6" s="50">
        <f>_xlfn.IFERROR(SegmentVoteNo/(SegmentVoteYes+SegmentVoteNo),"")</f>
        <v>0.34782608695652173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62</v>
      </c>
      <c r="C11" s="24"/>
      <c r="D11" s="31" t="s">
        <v>16</v>
      </c>
      <c r="E11" s="25" t="s">
        <v>83</v>
      </c>
      <c r="F11" s="17" t="s">
        <v>13</v>
      </c>
      <c r="G11" s="26"/>
      <c r="H11" s="26"/>
      <c r="I11" s="12" t="s">
        <v>20</v>
      </c>
    </row>
    <row r="12" spans="2:9" ht="12.75">
      <c r="B12" s="24" t="s">
        <v>51</v>
      </c>
      <c r="C12" s="24"/>
      <c r="D12" s="31" t="s">
        <v>16</v>
      </c>
      <c r="E12" s="25" t="s">
        <v>94</v>
      </c>
      <c r="F12" s="17" t="s">
        <v>13</v>
      </c>
      <c r="G12" s="26"/>
      <c r="H12" s="26"/>
      <c r="I12" s="12" t="s">
        <v>20</v>
      </c>
    </row>
    <row r="13" spans="2:9" ht="12.75">
      <c r="B13" s="24" t="s">
        <v>61</v>
      </c>
      <c r="C13" s="24"/>
      <c r="D13" s="31" t="s">
        <v>18</v>
      </c>
      <c r="E13" s="25" t="s">
        <v>48</v>
      </c>
      <c r="F13" s="17" t="s">
        <v>13</v>
      </c>
      <c r="G13" s="26">
        <v>1</v>
      </c>
      <c r="H13" s="26"/>
      <c r="I13" s="12"/>
    </row>
    <row r="14" spans="2:9" ht="12.75">
      <c r="B14" s="24" t="s">
        <v>86</v>
      </c>
      <c r="C14" s="24"/>
      <c r="D14" s="31" t="s">
        <v>18</v>
      </c>
      <c r="E14" s="25" t="s">
        <v>87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60</v>
      </c>
      <c r="C16" s="24"/>
      <c r="D16" s="31" t="s">
        <v>17</v>
      </c>
      <c r="E16" s="25" t="s">
        <v>95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0</v>
      </c>
      <c r="I18" s="20">
        <f>COUNTA(I10:I17)</f>
        <v>2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64</v>
      </c>
      <c r="C20" s="15"/>
      <c r="D20" s="15"/>
      <c r="E20" s="16" t="s">
        <v>79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65</v>
      </c>
      <c r="C21" s="15"/>
      <c r="D21" s="15"/>
      <c r="E21" s="16" t="s">
        <v>88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66</v>
      </c>
      <c r="C22" s="15"/>
      <c r="D22" s="15"/>
      <c r="E22" s="16" t="s">
        <v>89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63</v>
      </c>
      <c r="C23" s="15"/>
      <c r="D23" s="15"/>
      <c r="E23" s="16" t="s">
        <v>96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4</v>
      </c>
      <c r="I25" s="20">
        <f>COUNTA(I19:I24)</f>
        <v>0</v>
      </c>
    </row>
    <row r="26" spans="2:9" ht="12.75">
      <c r="B26" s="39" t="s">
        <v>56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67</v>
      </c>
      <c r="C27" s="24"/>
      <c r="D27" s="24"/>
      <c r="E27" s="25" t="s">
        <v>49</v>
      </c>
      <c r="F27" s="17"/>
      <c r="G27" s="26"/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90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68</v>
      </c>
      <c r="C30" s="24"/>
      <c r="D30" s="24"/>
      <c r="E30" s="25" t="s">
        <v>85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52</v>
      </c>
      <c r="C34" s="24"/>
      <c r="D34" s="24"/>
      <c r="E34" s="25" t="s">
        <v>99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91</v>
      </c>
      <c r="C36" s="24"/>
      <c r="D36" s="24"/>
      <c r="E36" s="25" t="s">
        <v>92</v>
      </c>
      <c r="F36" s="17" t="s">
        <v>13</v>
      </c>
      <c r="G36" s="26">
        <v>1</v>
      </c>
      <c r="H36" s="26"/>
      <c r="I36" s="12"/>
    </row>
    <row r="37" spans="2:9" ht="12.75">
      <c r="B37" s="24" t="s">
        <v>77</v>
      </c>
      <c r="C37" s="24"/>
      <c r="D37" s="24"/>
      <c r="E37" s="25" t="s">
        <v>97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70</v>
      </c>
      <c r="C41" s="24"/>
      <c r="D41" s="24"/>
      <c r="E41" s="25" t="s">
        <v>41</v>
      </c>
      <c r="F41" s="17" t="s">
        <v>13</v>
      </c>
      <c r="G41" s="26"/>
      <c r="H41" s="26"/>
      <c r="I41" s="12" t="s">
        <v>20</v>
      </c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/>
      <c r="H42" s="26"/>
      <c r="I42" s="12" t="s">
        <v>20</v>
      </c>
    </row>
    <row r="43" spans="2:9" ht="12.75">
      <c r="B43" s="24" t="s">
        <v>71</v>
      </c>
      <c r="C43" s="24"/>
      <c r="D43" s="24"/>
      <c r="E43" s="25" t="s">
        <v>59</v>
      </c>
      <c r="F43" s="17" t="s">
        <v>13</v>
      </c>
      <c r="G43" s="26"/>
      <c r="H43" s="26"/>
      <c r="I43" s="12" t="s">
        <v>20</v>
      </c>
    </row>
    <row r="44" spans="2:9" ht="12.75">
      <c r="B44" s="24" t="s">
        <v>53</v>
      </c>
      <c r="C44" s="24"/>
      <c r="D44" s="24"/>
      <c r="E44" s="25" t="s">
        <v>54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1</v>
      </c>
      <c r="H46" s="22">
        <f>SUM(H40:H45)</f>
        <v>0</v>
      </c>
      <c r="I46" s="20">
        <f>COUNTA(I40:I45)</f>
        <v>3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72</v>
      </c>
      <c r="C48" s="24"/>
      <c r="D48" s="24"/>
      <c r="E48" s="25" t="s">
        <v>45</v>
      </c>
      <c r="F48" s="17" t="s">
        <v>13</v>
      </c>
      <c r="G48" s="26"/>
      <c r="H48" s="26">
        <v>1</v>
      </c>
      <c r="I48" s="12"/>
    </row>
    <row r="49" spans="2:9" ht="12.75">
      <c r="B49" s="24" t="s">
        <v>75</v>
      </c>
      <c r="C49" s="24"/>
      <c r="D49" s="24"/>
      <c r="E49" s="25" t="s">
        <v>98</v>
      </c>
      <c r="F49" s="17" t="s">
        <v>13</v>
      </c>
      <c r="G49" s="26"/>
      <c r="H49" s="26">
        <v>1</v>
      </c>
      <c r="I49" s="12"/>
    </row>
    <row r="50" spans="2:9" ht="12.75">
      <c r="B50" s="24" t="s">
        <v>73</v>
      </c>
      <c r="C50" s="24"/>
      <c r="D50" s="24"/>
      <c r="E50" s="25" t="s">
        <v>43</v>
      </c>
      <c r="F50" s="17" t="s">
        <v>13</v>
      </c>
      <c r="G50" s="26"/>
      <c r="H50" s="26">
        <v>1</v>
      </c>
      <c r="I50" s="12"/>
    </row>
    <row r="51" spans="2:9" ht="12.75">
      <c r="B51" s="24" t="s">
        <v>74</v>
      </c>
      <c r="C51" s="24"/>
      <c r="D51" s="24"/>
      <c r="E51" s="25" t="s">
        <v>40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4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76</v>
      </c>
      <c r="C55" s="24"/>
      <c r="D55" s="24"/>
      <c r="E55" s="25" t="s">
        <v>84</v>
      </c>
      <c r="F55" s="17" t="s">
        <v>13</v>
      </c>
      <c r="G55" s="26"/>
      <c r="H55" s="26"/>
      <c r="I55" s="12" t="s">
        <v>20</v>
      </c>
    </row>
    <row r="56" spans="2:9" ht="12.75">
      <c r="B56" s="24" t="s">
        <v>78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0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15</v>
      </c>
      <c r="H63" s="34">
        <f>H25+H60+H53+H32+H18+H46+H39</f>
        <v>8</v>
      </c>
      <c r="I63" s="20">
        <f>I25+I60+I53+I32+I18+I46+I39</f>
        <v>6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032724</cp:lastModifiedBy>
  <cp:lastPrinted>2005-12-01T13:49:02Z</cp:lastPrinted>
  <dcterms:created xsi:type="dcterms:W3CDTF">2000-03-13T15:50:20Z</dcterms:created>
  <dcterms:modified xsi:type="dcterms:W3CDTF">2024-03-27T20:14:27Z</dcterms:modified>
  <cp:category/>
  <cp:version/>
  <cp:contentType/>
  <cp:contentStatus/>
</cp:coreProperties>
</file>