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kenneth_ragsdale_ercot_com/Documents/Documents/"/>
    </mc:Choice>
  </mc:AlternateContent>
  <xr:revisionPtr revIDLastSave="10" documentId="8_{003A7A7C-64CF-4072-B524-9A3CA3CCF202}" xr6:coauthVersionLast="47" xr6:coauthVersionMax="47" xr10:uidLastSave="{D3FC7FF8-735B-46A1-B92C-BCDEA4A3167D}"/>
  <bookViews>
    <workbookView xWindow="-120" yWindow="-120" windowWidth="29040" windowHeight="17640" activeTab="1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8" l="1"/>
  <c r="E21" i="18"/>
  <c r="J10" i="19"/>
  <c r="H10" i="19"/>
  <c r="F10" i="19"/>
  <c r="D10" i="19"/>
  <c r="C10" i="19"/>
  <c r="J6" i="19"/>
  <c r="H6" i="19"/>
  <c r="F6" i="19"/>
  <c r="D6" i="19"/>
  <c r="C6" i="19"/>
  <c r="H21" i="18"/>
  <c r="I21" i="18"/>
  <c r="J21" i="18"/>
  <c r="G21" i="18"/>
  <c r="L21" i="18"/>
  <c r="E10" i="19" s="1"/>
  <c r="M21" i="18"/>
  <c r="N21" i="18"/>
  <c r="O21" i="18"/>
  <c r="G6" i="19" s="1"/>
  <c r="P21" i="18"/>
  <c r="G10" i="19" s="1"/>
  <c r="Q21" i="18"/>
  <c r="R21" i="18"/>
  <c r="S21" i="18"/>
  <c r="I6" i="19" s="1"/>
  <c r="T21" i="18"/>
  <c r="I10" i="19" s="1"/>
  <c r="U21" i="18"/>
  <c r="V21" i="18"/>
  <c r="K21" i="18"/>
  <c r="E6" i="19" s="1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0" i="19" l="1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8" i="19" l="1"/>
  <c r="K12" i="19"/>
  <c r="J7" i="19"/>
  <c r="J8" i="19"/>
  <c r="I42" i="17"/>
  <c r="I58" i="17"/>
  <c r="E7" i="18"/>
  <c r="E9" i="19" s="1"/>
  <c r="N59" i="17"/>
  <c r="E12" i="18"/>
  <c r="J9" i="19" s="1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12" i="19" l="1"/>
  <c r="J11" i="19"/>
  <c r="E11" i="19"/>
  <c r="E12" i="19"/>
  <c r="E11" i="18"/>
  <c r="I9" i="19" s="1"/>
  <c r="N63" i="17"/>
  <c r="N47" i="17"/>
  <c r="D11" i="18"/>
  <c r="I5" i="19" s="1"/>
  <c r="E9" i="18"/>
  <c r="G9" i="19" s="1"/>
  <c r="N61" i="17"/>
  <c r="D9" i="18"/>
  <c r="G5" i="19" s="1"/>
  <c r="N45" i="17"/>
  <c r="D8" i="18"/>
  <c r="F5" i="19" s="1"/>
  <c r="N44" i="17"/>
  <c r="D5" i="18"/>
  <c r="C5" i="19" s="1"/>
  <c r="N41" i="17"/>
  <c r="E5" i="18"/>
  <c r="C9" i="19" s="1"/>
  <c r="N57" i="17"/>
  <c r="I66" i="17"/>
  <c r="E8" i="18"/>
  <c r="F9" i="19" s="1"/>
  <c r="N60" i="17"/>
  <c r="E10" i="18"/>
  <c r="H9" i="19" s="1"/>
  <c r="N62" i="17"/>
  <c r="N58" i="17"/>
  <c r="E6" i="18"/>
  <c r="D9" i="19" s="1"/>
  <c r="I50" i="17"/>
  <c r="D7" i="18"/>
  <c r="E5" i="19" s="1"/>
  <c r="N43" i="17"/>
  <c r="D10" i="18"/>
  <c r="H5" i="19" s="1"/>
  <c r="N46" i="17"/>
  <c r="D6" i="18"/>
  <c r="D5" i="19" s="1"/>
  <c r="N42" i="17"/>
  <c r="N35" i="17"/>
  <c r="I8" i="19" l="1"/>
  <c r="I7" i="19"/>
  <c r="C7" i="19"/>
  <c r="C8" i="19"/>
  <c r="H11" i="19"/>
  <c r="H12" i="19"/>
  <c r="F8" i="19"/>
  <c r="F7" i="19"/>
  <c r="D8" i="19"/>
  <c r="D7" i="19"/>
  <c r="E8" i="19"/>
  <c r="E7" i="19"/>
  <c r="H7" i="19"/>
  <c r="H8" i="19"/>
  <c r="I12" i="19"/>
  <c r="I11" i="19"/>
  <c r="F11" i="19"/>
  <c r="F12" i="19"/>
  <c r="G8" i="19"/>
  <c r="G7" i="19"/>
  <c r="D11" i="19"/>
  <c r="D12" i="19"/>
  <c r="C11" i="19"/>
  <c r="C12" i="19"/>
  <c r="G11" i="19"/>
  <c r="G12" i="19"/>
  <c r="N50" i="17"/>
  <c r="N66" i="17"/>
</calcChain>
</file>

<file path=xl/sharedStrings.xml><?xml version="1.0" encoding="utf-8"?>
<sst xmlns="http://schemas.openxmlformats.org/spreadsheetml/2006/main" count="275" uniqueCount="68">
  <si>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</si>
  <si>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</si>
  <si>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</si>
  <si>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</si>
  <si>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</si>
  <si>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</si>
  <si>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</si>
  <si>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</si>
  <si>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</si>
  <si>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</si>
  <si>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</si>
  <si>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</si>
  <si>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</si>
  <si>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</si>
  <si>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</si>
  <si>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</si>
  <si>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</si>
  <si>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</si>
  <si>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</si>
  <si>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</si>
  <si>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</si>
  <si>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</si>
  <si>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</si>
  <si>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</si>
  <si>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</si>
  <si>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</si>
  <si>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</si>
  <si>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</si>
  <si>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</si>
  <si>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</si>
  <si>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</si>
  <si>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</si>
  <si>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</si>
  <si>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</si>
  <si>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</si>
  <si>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</si>
  <si>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</si>
  <si>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</si>
  <si>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</si>
  <si>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</si>
  <si>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</si>
  <si>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</si>
  <si>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</si>
  <si>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</si>
  <si>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</si>
  <si>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</si>
  <si>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Limits as of 11-3-22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</si>
  <si>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</si>
  <si>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</si>
  <si>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</si>
  <si>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</si>
  <si>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</si>
  <si>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</si>
  <si>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</si>
  <si>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</si>
  <si>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</si>
  <si>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</si>
  <si>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</si>
  <si>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</si>
  <si>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</si>
  <si>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</si>
  <si>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</si>
  <si>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</si>
  <si>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</si>
  <si>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</si>
  <si>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</si>
  <si>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ADER Limits and Tracking Summary Table (as of 11-06-23)</t>
  </si>
  <si>
    <t>Energy and AS Participation as of 11-06-23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</si>
</sst>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2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horizontal="right" wrapText="1"/>
    </xf>
    <xf numFmtId="0" fontId="8" fillId="5" borderId="22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4" xfId="0" applyFont="1" applyFill="1" applyBorder="1"/>
    <xf numFmtId="165" fontId="12" fillId="4" borderId="15" xfId="0" applyNumberFormat="1" applyFont="1" applyFill="1" applyBorder="1" applyAlignment="1">
      <alignment horizontal="righ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4" xfId="0" applyFont="1" applyFill="1" applyBorder="1" applyAlignment="1">
      <alignment horizontal="right" wrapText="1"/>
    </xf>
    <xf numFmtId="0" fontId="14" fillId="4" borderId="15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 applyAlignment="1">
      <alignment horizontal="right"/>
    </xf>
    <xf numFmtId="165" fontId="12" fillId="8" borderId="15" xfId="0" applyNumberFormat="1" applyFont="1" applyFill="1" applyBorder="1"/>
    <xf numFmtId="165" fontId="12" fillId="8" borderId="16" xfId="0" applyNumberFormat="1" applyFont="1" applyFill="1" applyBorder="1"/>
    <xf numFmtId="165" fontId="12" fillId="8" borderId="17" xfId="0" applyNumberFormat="1" applyFont="1" applyFill="1" applyBorder="1"/>
    <xf numFmtId="0" fontId="12" fillId="10" borderId="14" xfId="0" applyFont="1" applyFill="1" applyBorder="1"/>
    <xf numFmtId="165" fontId="12" fillId="10" borderId="15" xfId="0" applyNumberFormat="1" applyFont="1" applyFill="1" applyBorder="1" applyAlignment="1">
      <alignment horizontal="right"/>
    </xf>
    <xf numFmtId="0" fontId="12" fillId="10" borderId="15" xfId="0" applyFont="1" applyFill="1" applyBorder="1"/>
    <xf numFmtId="0" fontId="12" fillId="10" borderId="16" xfId="0" applyFont="1" applyFill="1" applyBorder="1"/>
    <xf numFmtId="0" fontId="12" fillId="10" borderId="17" xfId="0" applyFont="1" applyFill="1" applyBorder="1"/>
    <xf numFmtId="0" fontId="12" fillId="11" borderId="14" xfId="0" applyFont="1" applyFill="1" applyBorder="1"/>
    <xf numFmtId="165" fontId="12" fillId="11" borderId="15" xfId="0" applyNumberFormat="1" applyFont="1" applyFill="1" applyBorder="1" applyAlignment="1">
      <alignment horizontal="right"/>
    </xf>
    <xf numFmtId="0" fontId="12" fillId="11" borderId="15" xfId="0" applyFont="1" applyFill="1" applyBorder="1"/>
    <xf numFmtId="0" fontId="12" fillId="11" borderId="16" xfId="0" applyFont="1" applyFill="1" applyBorder="1"/>
    <xf numFmtId="0" fontId="12" fillId="11" borderId="17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3" borderId="14" xfId="0" applyNumberFormat="1" applyFont="1" applyFill="1" applyBorder="1"/>
    <xf numFmtId="0" fontId="12" fillId="3" borderId="14" xfId="0" applyFont="1" applyFill="1" applyBorder="1"/>
    <xf numFmtId="0" fontId="12" fillId="3" borderId="15" xfId="0" applyFont="1" applyFill="1" applyBorder="1"/>
    <xf numFmtId="165" fontId="12" fillId="3" borderId="1" xfId="0" applyNumberFormat="1" applyFont="1" applyFill="1" applyBorder="1"/>
    <xf numFmtId="165" fontId="12" fillId="3" borderId="11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8" borderId="12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0" fontId="14" fillId="11" borderId="12" xfId="0" applyFont="1" applyFill="1" applyBorder="1" applyAlignment="1">
      <alignment horizontal="center" wrapText="1"/>
    </xf>
    <xf numFmtId="0" fontId="14" fillId="11" borderId="1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topLeftCell="A2" workbookViewId="0">
      <selection activeCell="A26" sqref="A26"/>
    </sheetView>
  </sheetViews>
  <sheetFormatPr defaultRowHeight="12.75" customHeight="1"/>
  <cols>
    <col min="1" max="1" width="18.85546875" bestFit="1" customWidth="1"/>
    <col min="2" max="2" width="16.28515625" bestFit="1" customWidth="1"/>
    <col min="3" max="13" width="13.7109375" bestFit="1" customWidth="1"/>
  </cols>
  <sheetData>
    <row r="1" spans="1:13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2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4" customHeight="1">
      <c r="A7" s="107" t="s">
        <v>15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9" spans="1:13">
      <c r="A9" s="108" t="s">
        <v>16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2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>
      <c r="A11" s="109" t="s">
        <v>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2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50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>
      <c r="A23" s="105" t="s">
        <v>13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>
      <c r="A24" s="105" t="s">
        <v>14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2.75" customHeight="1">
      <c r="A25" t="s">
        <v>51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16"/>
  <sheetViews>
    <sheetView tabSelected="1" workbookViewId="0">
      <selection activeCell="C3" sqref="C3"/>
    </sheetView>
  </sheetViews>
  <sheetFormatPr defaultRowHeight="12.75"/>
  <cols>
    <col min="2" max="2" width="11.5703125" customWidth="1"/>
    <col min="3" max="4" width="12.7109375" customWidth="1"/>
    <col min="5" max="5" width="17" customWidth="1"/>
    <col min="6" max="6" width="14.42578125" customWidth="1"/>
    <col min="7" max="7" width="14.28515625" customWidth="1"/>
    <col min="8" max="10" width="12.7109375" customWidth="1"/>
    <col min="11" max="11" width="15.28515625" customWidth="1"/>
  </cols>
  <sheetData>
    <row r="2" spans="1:11" ht="19.5">
      <c r="C2" s="27" t="s">
        <v>66</v>
      </c>
    </row>
    <row r="3" spans="1:11" ht="13.5" thickBot="1"/>
    <row r="4" spans="1:11" ht="27" customHeight="1" thickTop="1" thickBot="1"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64</v>
      </c>
    </row>
    <row r="5" spans="1:11" ht="30" customHeight="1" thickTop="1" thickBot="1">
      <c r="A5" s="110" t="s">
        <v>0</v>
      </c>
      <c r="B5" s="24" t="s">
        <v>61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11"/>
      <c r="B6" s="25" t="s">
        <v>62</v>
      </c>
      <c r="C6" s="36">
        <f>'Limits &amp; Participation Tracking'!G21</f>
        <v>0</v>
      </c>
      <c r="D6" s="36">
        <f>'Limits &amp; Participation Tracking'!I21</f>
        <v>0</v>
      </c>
      <c r="E6" s="36">
        <f>'Limits &amp; Participation Tracking'!K21</f>
        <v>6.8</v>
      </c>
      <c r="F6" s="36">
        <f>'Limits &amp; Participation Tracking'!M21</f>
        <v>0</v>
      </c>
      <c r="G6" s="37">
        <f>'Limits &amp; Participation Tracking'!O21</f>
        <v>4.3</v>
      </c>
      <c r="H6" s="36">
        <f>'Limits &amp; Participation Tracking'!Q21</f>
        <v>0</v>
      </c>
      <c r="I6" s="36">
        <f>'Limits &amp; Participation Tracking'!S21</f>
        <v>1.4</v>
      </c>
      <c r="J6" s="36">
        <f>'Limits &amp; Participation Tracking'!U21</f>
        <v>0</v>
      </c>
      <c r="K6" s="36">
        <f>SUM(C6:J6)</f>
        <v>12.5</v>
      </c>
    </row>
    <row r="7" spans="1:11" ht="30" customHeight="1" thickTop="1" thickBot="1">
      <c r="A7" s="111"/>
      <c r="B7" s="25" t="s">
        <v>63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13.468002302608451</v>
      </c>
      <c r="F7" s="37">
        <f t="shared" si="0"/>
        <v>3.1481003341530349</v>
      </c>
      <c r="G7" s="37">
        <f t="shared" si="0"/>
        <v>24.399175450871663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67.5</v>
      </c>
    </row>
    <row r="8" spans="1:11" ht="30" customHeight="1" thickTop="1" thickBot="1">
      <c r="A8" s="112"/>
      <c r="B8" s="25" t="s">
        <v>59</v>
      </c>
      <c r="C8" s="38">
        <f>C6/C5</f>
        <v>0</v>
      </c>
      <c r="D8" s="38">
        <f t="shared" ref="D8:J8" si="2">D6/D5</f>
        <v>0</v>
      </c>
      <c r="E8" s="38">
        <f t="shared" si="2"/>
        <v>0.33550420502591188</v>
      </c>
      <c r="F8" s="38">
        <f t="shared" si="2"/>
        <v>0</v>
      </c>
      <c r="G8" s="38">
        <f t="shared" si="2"/>
        <v>0.14983008858079921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0.15625</v>
      </c>
    </row>
    <row r="9" spans="1:11" ht="30" customHeight="1" thickTop="1" thickBot="1">
      <c r="A9" s="113" t="s">
        <v>58</v>
      </c>
      <c r="B9" s="26" t="s">
        <v>61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14"/>
      <c r="B10" s="26" t="s">
        <v>62</v>
      </c>
      <c r="C10" s="36">
        <f>'Limits &amp; Participation Tracking'!H21</f>
        <v>0</v>
      </c>
      <c r="D10" s="36">
        <f>'Limits &amp; Participation Tracking'!J21</f>
        <v>0</v>
      </c>
      <c r="E10" s="36">
        <f>'Limits &amp; Participation Tracking'!L21</f>
        <v>2.4000000000000004</v>
      </c>
      <c r="F10" s="36">
        <f>'Limits &amp; Participation Tracking'!N21</f>
        <v>0</v>
      </c>
      <c r="G10" s="36">
        <f>'Limits &amp; Participation Tracking'!P21</f>
        <v>1.4</v>
      </c>
      <c r="H10" s="36">
        <f>'Limits &amp; Participation Tracking'!R21</f>
        <v>0</v>
      </c>
      <c r="I10" s="36">
        <f>'Limits &amp; Participation Tracking'!T21</f>
        <v>0.5</v>
      </c>
      <c r="J10" s="36">
        <f>'Limits &amp; Participation Tracking'!V21</f>
        <v>0</v>
      </c>
      <c r="K10" s="36">
        <f>SUM(C10:J10)</f>
        <v>4.3000000000000007</v>
      </c>
    </row>
    <row r="11" spans="1:11" ht="30" customHeight="1" thickTop="1" thickBot="1">
      <c r="A11" s="114"/>
      <c r="B11" s="26" t="s">
        <v>63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7.7340011513042253</v>
      </c>
      <c r="F11" s="37">
        <f t="shared" ref="F11" si="6">F9-F10</f>
        <v>1.5740501670765175</v>
      </c>
      <c r="G11" s="37">
        <f t="shared" ref="G11" si="7">G9-G10</f>
        <v>12.949587725435832</v>
      </c>
      <c r="H11" s="37">
        <f t="shared" ref="H11" si="8">H9-H10</f>
        <v>0.62079365319765745</v>
      </c>
      <c r="I11" s="37">
        <f t="shared" ref="I11" si="9">I9-I10</f>
        <v>4.6676924867482068</v>
      </c>
      <c r="J11" s="37">
        <f t="shared" ref="J11:K11" si="10">J9-J10</f>
        <v>4.0769687972548461</v>
      </c>
      <c r="K11" s="37">
        <f t="shared" si="10"/>
        <v>35.700000000000003</v>
      </c>
    </row>
    <row r="12" spans="1:11" ht="30" customHeight="1" thickTop="1" thickBot="1">
      <c r="A12" s="115"/>
      <c r="B12" s="26" t="s">
        <v>59</v>
      </c>
      <c r="C12" s="38">
        <f>C10/C9</f>
        <v>0</v>
      </c>
      <c r="D12" s="38">
        <f t="shared" ref="D12:J12" si="11">D10/D9</f>
        <v>0</v>
      </c>
      <c r="E12" s="38">
        <f t="shared" si="11"/>
        <v>0.23682649766534961</v>
      </c>
      <c r="F12" s="38">
        <f t="shared" si="11"/>
        <v>0</v>
      </c>
      <c r="G12" s="38">
        <f t="shared" si="11"/>
        <v>9.756377861075298E-2</v>
      </c>
      <c r="H12" s="38">
        <f t="shared" si="11"/>
        <v>0</v>
      </c>
      <c r="I12" s="38">
        <f t="shared" si="11"/>
        <v>9.6754983250682394E-2</v>
      </c>
      <c r="J12" s="38">
        <f t="shared" si="11"/>
        <v>0</v>
      </c>
      <c r="K12" s="38">
        <f t="shared" ref="K12" si="12">K10/K9</f>
        <v>0.10750000000000001</v>
      </c>
    </row>
    <row r="13" spans="1:11" ht="13.5" thickTop="1"/>
    <row r="15" spans="1:11">
      <c r="A15" t="s">
        <v>60</v>
      </c>
    </row>
    <row r="16" spans="1:11">
      <c r="A16" t="s">
        <v>65</v>
      </c>
    </row>
  </sheetData>
  <mergeCells count="2">
    <mergeCell ref="A5:A8"/>
    <mergeCell ref="A9:A1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V44"/>
  <sheetViews>
    <sheetView zoomScale="90" zoomScaleNormal="90" workbookViewId="0">
      <selection activeCell="K10" sqref="K10"/>
    </sheetView>
  </sheetViews>
  <sheetFormatPr defaultRowHeight="12.75"/>
  <cols>
    <col min="1" max="1" width="14" style="9" customWidth="1"/>
    <col min="2" max="2" width="17.28515625" style="9" customWidth="1"/>
    <col min="3" max="3" width="17.7109375" style="9" customWidth="1"/>
    <col min="4" max="4" width="15.28515625" style="9" customWidth="1"/>
    <col min="5" max="5" width="14.5703125" customWidth="1"/>
    <col min="6" max="6" width="14.42578125" customWidth="1"/>
    <col min="7" max="22" width="10.7109375" customWidth="1"/>
  </cols>
  <sheetData>
    <row r="1" spans="3:5" ht="6.75" customHeight="1"/>
    <row r="2" spans="3:5" ht="14.25" customHeight="1">
      <c r="C2" s="116" t="s">
        <v>46</v>
      </c>
      <c r="D2" s="117"/>
      <c r="E2" s="118"/>
    </row>
    <row r="3" spans="3:5">
      <c r="C3" s="119"/>
      <c r="D3" s="120"/>
      <c r="E3" s="121"/>
    </row>
    <row r="4" spans="3:5" ht="48.75" customHeight="1">
      <c r="C4" s="61" t="s">
        <v>18</v>
      </c>
      <c r="D4" s="61" t="s">
        <v>42</v>
      </c>
      <c r="E4" s="61" t="s">
        <v>47</v>
      </c>
    </row>
    <row r="5" spans="3:5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</row>
    <row r="6" spans="3:5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</row>
    <row r="7" spans="3:5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</row>
    <row r="8" spans="3:5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</row>
    <row r="9" spans="3:5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</row>
    <row r="10" spans="3:5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</row>
    <row r="11" spans="3:5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</row>
    <row r="12" spans="3:5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</row>
    <row r="13" spans="3:5">
      <c r="C13" s="122" t="s">
        <v>52</v>
      </c>
      <c r="D13" s="123"/>
      <c r="E13" s="124"/>
    </row>
    <row r="14" spans="3:5" s="9" customFormat="1" ht="16.5" customHeight="1">
      <c r="C14" s="125"/>
      <c r="D14" s="126"/>
      <c r="E14" s="127"/>
    </row>
    <row r="15" spans="3:5" s="9" customFormat="1" ht="9.75" customHeight="1"/>
    <row r="16" spans="3:5" ht="9.75" customHeight="1"/>
    <row r="17" spans="1:22" s="9" customFormat="1"/>
    <row r="19" spans="1:22">
      <c r="G19" s="136" t="s">
        <v>67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</row>
    <row r="20" spans="1:22" s="9" customFormat="1">
      <c r="F20" s="21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</row>
    <row r="21" spans="1:22" s="9" customFormat="1" ht="18.75" thickBot="1">
      <c r="D21" s="54" t="s">
        <v>36</v>
      </c>
      <c r="E21" s="37">
        <f>SUM(E24:E31)</f>
        <v>12.499999999999996</v>
      </c>
      <c r="F21" s="37">
        <f>SUM(F24:F31)</f>
        <v>4.3</v>
      </c>
      <c r="G21" s="94">
        <f>SUM(G24:G31)</f>
        <v>0</v>
      </c>
      <c r="H21" s="94">
        <f t="shared" ref="H21:J21" si="0">SUM(H24:H31)</f>
        <v>0</v>
      </c>
      <c r="I21" s="94">
        <f t="shared" si="0"/>
        <v>0</v>
      </c>
      <c r="J21" s="94">
        <f t="shared" si="0"/>
        <v>0</v>
      </c>
      <c r="K21" s="95">
        <f>SUM(K24:K31)</f>
        <v>6.8</v>
      </c>
      <c r="L21" s="95">
        <f t="shared" ref="L21:V21" si="1">SUM(L24:L31)</f>
        <v>2.4000000000000004</v>
      </c>
      <c r="M21" s="94">
        <f t="shared" si="1"/>
        <v>0</v>
      </c>
      <c r="N21" s="94">
        <f t="shared" si="1"/>
        <v>0</v>
      </c>
      <c r="O21" s="96">
        <f t="shared" si="1"/>
        <v>4.3</v>
      </c>
      <c r="P21" s="96">
        <f t="shared" si="1"/>
        <v>1.4</v>
      </c>
      <c r="Q21" s="94">
        <f t="shared" si="1"/>
        <v>0</v>
      </c>
      <c r="R21" s="94">
        <f t="shared" si="1"/>
        <v>0</v>
      </c>
      <c r="S21" s="97">
        <f t="shared" si="1"/>
        <v>1.4</v>
      </c>
      <c r="T21" s="97">
        <f t="shared" si="1"/>
        <v>0.5</v>
      </c>
      <c r="U21" s="94">
        <f t="shared" si="1"/>
        <v>0</v>
      </c>
      <c r="V21" s="94">
        <f t="shared" si="1"/>
        <v>0</v>
      </c>
    </row>
    <row r="22" spans="1:22" ht="18.75" thickTop="1">
      <c r="A22" s="55"/>
      <c r="B22" s="55"/>
      <c r="C22" s="55"/>
      <c r="D22" s="54"/>
      <c r="E22" s="36"/>
      <c r="F22" s="48"/>
      <c r="G22" s="128" t="s">
        <v>19</v>
      </c>
      <c r="H22" s="129"/>
      <c r="I22" s="128" t="s">
        <v>20</v>
      </c>
      <c r="J22" s="129"/>
      <c r="K22" s="130" t="s">
        <v>21</v>
      </c>
      <c r="L22" s="131"/>
      <c r="M22" s="128" t="s">
        <v>22</v>
      </c>
      <c r="N22" s="129"/>
      <c r="O22" s="132" t="s">
        <v>23</v>
      </c>
      <c r="P22" s="133"/>
      <c r="Q22" s="128" t="s">
        <v>24</v>
      </c>
      <c r="R22" s="129"/>
      <c r="S22" s="134" t="s">
        <v>25</v>
      </c>
      <c r="T22" s="135"/>
      <c r="U22" s="128" t="s">
        <v>26</v>
      </c>
      <c r="V22" s="129"/>
    </row>
    <row r="23" spans="1:22" ht="90">
      <c r="A23" s="56" t="s">
        <v>48</v>
      </c>
      <c r="B23" s="56" t="s">
        <v>18</v>
      </c>
      <c r="C23" s="56" t="s">
        <v>53</v>
      </c>
      <c r="D23" s="57" t="s">
        <v>49</v>
      </c>
      <c r="E23" s="57" t="s">
        <v>54</v>
      </c>
      <c r="F23" s="58" t="s">
        <v>55</v>
      </c>
      <c r="G23" s="59" t="s">
        <v>56</v>
      </c>
      <c r="H23" s="60" t="s">
        <v>57</v>
      </c>
      <c r="I23" s="59" t="s">
        <v>56</v>
      </c>
      <c r="J23" s="60" t="s">
        <v>57</v>
      </c>
      <c r="K23" s="59" t="s">
        <v>56</v>
      </c>
      <c r="L23" s="60" t="s">
        <v>57</v>
      </c>
      <c r="M23" s="59" t="s">
        <v>56</v>
      </c>
      <c r="N23" s="60" t="s">
        <v>57</v>
      </c>
      <c r="O23" s="59" t="s">
        <v>56</v>
      </c>
      <c r="P23" s="60" t="s">
        <v>57</v>
      </c>
      <c r="Q23" s="59" t="s">
        <v>56</v>
      </c>
      <c r="R23" s="60" t="s">
        <v>57</v>
      </c>
      <c r="S23" s="59" t="s">
        <v>56</v>
      </c>
      <c r="T23" s="60" t="s">
        <v>57</v>
      </c>
      <c r="U23" s="59" t="s">
        <v>56</v>
      </c>
      <c r="V23" s="60" t="s">
        <v>57</v>
      </c>
    </row>
    <row r="24" spans="1:22" ht="18">
      <c r="A24" s="36">
        <v>1</v>
      </c>
      <c r="B24" s="66" t="s">
        <v>21</v>
      </c>
      <c r="C24" s="36"/>
      <c r="D24" s="36"/>
      <c r="E24" s="37">
        <v>0.2</v>
      </c>
      <c r="F24" s="78">
        <v>0.2</v>
      </c>
      <c r="G24" s="49"/>
      <c r="H24" s="50"/>
      <c r="I24" s="49"/>
      <c r="J24" s="50"/>
      <c r="K24" s="79">
        <v>0.2</v>
      </c>
      <c r="L24" s="80">
        <v>0.2</v>
      </c>
      <c r="M24" s="49"/>
      <c r="N24" s="50"/>
      <c r="O24" s="84"/>
      <c r="P24" s="85"/>
      <c r="Q24" s="49"/>
      <c r="R24" s="50"/>
      <c r="S24" s="89"/>
      <c r="T24" s="90"/>
      <c r="U24" s="49"/>
      <c r="V24" s="50"/>
    </row>
    <row r="25" spans="1:22" ht="18">
      <c r="A25" s="36">
        <v>2</v>
      </c>
      <c r="B25" s="66" t="s">
        <v>21</v>
      </c>
      <c r="C25" s="36"/>
      <c r="D25" s="36"/>
      <c r="E25" s="37">
        <v>0.6</v>
      </c>
      <c r="F25" s="78">
        <v>0.2</v>
      </c>
      <c r="G25" s="49"/>
      <c r="H25" s="51"/>
      <c r="I25" s="49"/>
      <c r="J25" s="51"/>
      <c r="K25" s="79">
        <v>0.6</v>
      </c>
      <c r="L25" s="80">
        <v>0.2</v>
      </c>
      <c r="M25" s="49"/>
      <c r="N25" s="51"/>
      <c r="O25" s="84"/>
      <c r="P25" s="86"/>
      <c r="Q25" s="49"/>
      <c r="R25" s="51"/>
      <c r="S25" s="89"/>
      <c r="T25" s="91"/>
      <c r="U25" s="49"/>
      <c r="V25" s="51"/>
    </row>
    <row r="26" spans="1:22" ht="18">
      <c r="A26" s="36">
        <v>3</v>
      </c>
      <c r="B26" s="66" t="s">
        <v>21</v>
      </c>
      <c r="C26" s="36"/>
      <c r="D26" s="36"/>
      <c r="E26" s="101">
        <v>5.0999999999999996</v>
      </c>
      <c r="F26" s="102">
        <v>1.7</v>
      </c>
      <c r="G26" s="49"/>
      <c r="H26" s="51"/>
      <c r="I26" s="49"/>
      <c r="J26" s="51"/>
      <c r="K26" s="98">
        <v>5.0999999999999996</v>
      </c>
      <c r="L26" s="98">
        <v>1.7</v>
      </c>
      <c r="M26" s="49"/>
      <c r="N26" s="51"/>
      <c r="O26" s="84"/>
      <c r="P26" s="86"/>
      <c r="Q26" s="49"/>
      <c r="R26" s="51"/>
      <c r="S26" s="89"/>
      <c r="T26" s="91"/>
      <c r="U26" s="49"/>
      <c r="V26" s="51"/>
    </row>
    <row r="27" spans="1:22" ht="18">
      <c r="A27" s="36">
        <v>4</v>
      </c>
      <c r="B27" s="70" t="s">
        <v>23</v>
      </c>
      <c r="C27" s="36"/>
      <c r="D27" s="36"/>
      <c r="E27" s="101">
        <v>4.3</v>
      </c>
      <c r="F27" s="102">
        <v>1.4</v>
      </c>
      <c r="G27" s="49"/>
      <c r="H27" s="51"/>
      <c r="I27" s="49"/>
      <c r="J27" s="51"/>
      <c r="K27" s="79"/>
      <c r="L27" s="81"/>
      <c r="M27" s="49"/>
      <c r="N27" s="51"/>
      <c r="O27" s="99">
        <v>4.3</v>
      </c>
      <c r="P27" s="100">
        <v>1.4</v>
      </c>
      <c r="Q27" s="49"/>
      <c r="R27" s="51"/>
      <c r="S27" s="89"/>
      <c r="T27" s="91"/>
      <c r="U27" s="49"/>
      <c r="V27" s="51"/>
    </row>
    <row r="28" spans="1:22" ht="18">
      <c r="A28" s="36">
        <v>5</v>
      </c>
      <c r="B28" s="74" t="s">
        <v>25</v>
      </c>
      <c r="C28" s="36"/>
      <c r="D28" s="36"/>
      <c r="E28" s="103">
        <v>1.2</v>
      </c>
      <c r="F28" s="104">
        <v>0.4</v>
      </c>
      <c r="G28" s="49"/>
      <c r="H28" s="51"/>
      <c r="I28" s="49"/>
      <c r="J28" s="51"/>
      <c r="K28" s="79"/>
      <c r="L28" s="81"/>
      <c r="M28" s="49"/>
      <c r="N28" s="51"/>
      <c r="O28" s="84"/>
      <c r="P28" s="86"/>
      <c r="Q28" s="49"/>
      <c r="R28" s="51"/>
      <c r="S28" s="89">
        <v>1.2</v>
      </c>
      <c r="T28" s="91">
        <v>0.4</v>
      </c>
      <c r="U28" s="49"/>
      <c r="V28" s="51"/>
    </row>
    <row r="29" spans="1:22" ht="18">
      <c r="A29" s="36">
        <v>6</v>
      </c>
      <c r="B29" s="74" t="s">
        <v>25</v>
      </c>
      <c r="C29" s="36"/>
      <c r="D29" s="36"/>
      <c r="E29" s="37">
        <v>0.2</v>
      </c>
      <c r="F29" s="78">
        <v>0.1</v>
      </c>
      <c r="G29" s="49"/>
      <c r="H29" s="51"/>
      <c r="I29" s="49"/>
      <c r="J29" s="51"/>
      <c r="K29" s="79"/>
      <c r="L29" s="81"/>
      <c r="M29" s="49"/>
      <c r="N29" s="51"/>
      <c r="O29" s="84"/>
      <c r="P29" s="86"/>
      <c r="Q29" s="49"/>
      <c r="R29" s="51"/>
      <c r="S29" s="89">
        <v>0.2</v>
      </c>
      <c r="T29" s="91">
        <v>0.1</v>
      </c>
      <c r="U29" s="49"/>
      <c r="V29" s="51"/>
    </row>
    <row r="30" spans="1:22" ht="18">
      <c r="A30" s="36">
        <v>7</v>
      </c>
      <c r="B30" s="66" t="s">
        <v>21</v>
      </c>
      <c r="C30" s="36"/>
      <c r="D30" s="36"/>
      <c r="E30" s="37">
        <v>0.2</v>
      </c>
      <c r="F30" s="78">
        <v>0.1</v>
      </c>
      <c r="G30" s="49"/>
      <c r="H30" s="51"/>
      <c r="I30" s="49"/>
      <c r="J30" s="51"/>
      <c r="K30" s="79">
        <v>0.2</v>
      </c>
      <c r="L30" s="81">
        <v>0.1</v>
      </c>
      <c r="M30" s="49"/>
      <c r="N30" s="51"/>
      <c r="O30" s="84"/>
      <c r="P30" s="86"/>
      <c r="Q30" s="49"/>
      <c r="R30" s="51"/>
      <c r="S30" s="89"/>
      <c r="T30" s="91"/>
      <c r="U30" s="49"/>
      <c r="V30" s="51"/>
    </row>
    <row r="31" spans="1:22" ht="18.75" thickBot="1">
      <c r="A31" s="36">
        <v>8</v>
      </c>
      <c r="B31" s="66" t="s">
        <v>21</v>
      </c>
      <c r="C31" s="36"/>
      <c r="D31" s="36"/>
      <c r="E31" s="37">
        <v>0.7</v>
      </c>
      <c r="F31" s="78">
        <v>0.2</v>
      </c>
      <c r="G31" s="52"/>
      <c r="H31" s="53"/>
      <c r="I31" s="52"/>
      <c r="J31" s="53"/>
      <c r="K31" s="82">
        <v>0.7</v>
      </c>
      <c r="L31" s="83">
        <v>0.2</v>
      </c>
      <c r="M31" s="52"/>
      <c r="N31" s="53"/>
      <c r="O31" s="87"/>
      <c r="P31" s="88"/>
      <c r="Q31" s="52"/>
      <c r="R31" s="53"/>
      <c r="S31" s="92"/>
      <c r="T31" s="93"/>
      <c r="U31" s="52"/>
      <c r="V31" s="53"/>
    </row>
    <row r="32" spans="1:22" ht="13.5" thickTop="1"/>
    <row r="38" ht="12.75" customHeight="1"/>
    <row r="39" ht="13.5" customHeight="1"/>
    <row r="41" ht="13.5" customHeight="1"/>
    <row r="43" ht="26.25" customHeight="1"/>
    <row r="44" ht="33" customHeight="1"/>
  </sheetData>
  <mergeCells count="11">
    <mergeCell ref="O22:P22"/>
    <mergeCell ref="Q22:R22"/>
    <mergeCell ref="S22:T22"/>
    <mergeCell ref="U22:V22"/>
    <mergeCell ref="G19:V20"/>
    <mergeCell ref="M22:N22"/>
    <mergeCell ref="C2:E3"/>
    <mergeCell ref="C13:E14"/>
    <mergeCell ref="G22:H22"/>
    <mergeCell ref="I22:J22"/>
    <mergeCell ref="K22:L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66"/>
  <sheetViews>
    <sheetView workbookViewId="0"/>
  </sheetViews>
  <sheetFormatPr defaultRowHeight="12.75"/>
  <cols>
    <col min="1" max="1" width="29.28515625" customWidth="1"/>
    <col min="2" max="2" width="11.5703125" customWidth="1"/>
    <col min="14" max="14" width="10.5703125" bestFit="1" customWidth="1"/>
    <col min="16" max="16" width="22.5703125" customWidth="1"/>
  </cols>
  <sheetData>
    <row r="2" spans="1:14">
      <c r="A2" s="105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4" spans="1:14" ht="18">
      <c r="A4" s="107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08" t="s">
        <v>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4">
      <c r="A8" s="109" t="s">
        <v>17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50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50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50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50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Ragsdale, Kenneth</cp:lastModifiedBy>
  <dcterms:created xsi:type="dcterms:W3CDTF">2022-09-12T19:50:05Z</dcterms:created>
  <dcterms:modified xsi:type="dcterms:W3CDTF">2023-11-06T21:33:52Z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