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32760" windowWidth="12390" windowHeight="8655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'Vote'!$E$22:$I$31</definedName>
    <definedName name="clearIndGenVote">'Vote'!$G$22:$I$31</definedName>
    <definedName name="clearIndREP">'Vote'!$E$40:$I$42</definedName>
    <definedName name="clearIndREPVote">'Vote'!$G$40:$I$42</definedName>
    <definedName name="clearIOU">'Vote'!$E$45:$I$47</definedName>
    <definedName name="clearIOUVote">'Vote'!$G$45:$I$47</definedName>
    <definedName name="clearMarketers">'Vote'!$E$34:$I$37</definedName>
    <definedName name="clearMarketersVote">'Vote'!$G$34:$I$37</definedName>
    <definedName name="clearMuni">'Vote'!$E$50:$I$53</definedName>
    <definedName name="clearMuniVote">'Vote'!$G$50:$I$53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'Vote'!$F$32</definedName>
    <definedName name="countIndGenAbstain">'Vote'!$I$32</definedName>
    <definedName name="countIndREP">'Vote'!$F$43</definedName>
    <definedName name="countIndREPAbstain">'Vote'!$I$43</definedName>
    <definedName name="countIOU">'Vote'!$F$48</definedName>
    <definedName name="countIOUAbstain">'Vote'!$I$48</definedName>
    <definedName name="countMarketers">'Vote'!$F$38</definedName>
    <definedName name="countMarketersAbstain">'Vote'!$I$38</definedName>
    <definedName name="countMuni">'Vote'!$F$54</definedName>
    <definedName name="countMuniAbstain">'Vote'!$I$54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'Vote'!$G$21:$I$32</definedName>
    <definedName name="IndREP">'Vote'!$G$39:$I$43</definedName>
    <definedName name="IOU">'Vote'!$G$44:$I$48</definedName>
    <definedName name="Marketers">'Vote'!$G$33:$I$38</definedName>
    <definedName name="MotionStatus">'Vote'!$G$3</definedName>
    <definedName name="muni">'Vote'!$G$49:$I$54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'Vote'!$G$15:$H$57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<sst xmlns="http://schemas.openxmlformats.org/spreadsheetml/2006/main" count="122" uniqueCount="87">
  <si>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</si>
  <si>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</si>
  <si>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</si>
  <si>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</si>
  <si>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</si>
  <si>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</si>
  <si>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</si>
  <si>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</si>
  <si>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</si>
  <si>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</si>
  <si>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</si>
  <si>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</si>
  <si>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</si>
  <si>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</si>
  <si>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</si>
  <si>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</si>
  <si>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</si>
  <si>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</si>
  <si>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</si>
  <si>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</si>
  <si>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</si>
  <si>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</si>
  <si>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</si>
  <si>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</si>
  <si>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</si>
  <si>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</si>
  <si>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</si>
  <si>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</si>
  <si>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</si>
  <si>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</si>
  <si>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</si>
  <si>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</si>
  <si>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</si>
  <si>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</si>
  <si>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</si>
  <si>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</si>
  <si>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</si>
  <si>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</si>
  <si>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</si>
  <si>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</si>
  <si>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</si>
  <si>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</si>
  <si>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</si>
  <si>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</si>
  <si>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</si>
  <si>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</si>
  <si>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</si>
  <si>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</si>
  <si>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</si>
  <si>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</si>
  <si>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</si>
  <si>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</si>
  <si>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</si>
  <si>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</si>
  <si>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</si>
  <si>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</si>
  <si>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</si>
  <si>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</si>
  <si>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 xml:space="preserve">Ryan Pfefferle </t>
  </si>
  <si>
    <t xml:space="preserve">Aaron Winn </t>
  </si>
  <si>
    <t xml:space="preserve">Kristin Abbott </t>
  </si>
  <si>
    <t>Date:  January 11, 2024</t>
  </si>
  <si>
    <t>Jim Lee (Perrin Wall)</t>
  </si>
  <si>
    <t>Lower Colorado River Authority (LCRA)</t>
  </si>
  <si>
    <t xml:space="preserve">Blake Holt </t>
  </si>
  <si>
    <t>Key Capture Energy</t>
  </si>
  <si>
    <t>Jupiter Power</t>
  </si>
  <si>
    <t>Enel Green Power NA</t>
  </si>
  <si>
    <t>ENGIE North America (ENGIE)</t>
  </si>
  <si>
    <t>EDF Renewables</t>
  </si>
  <si>
    <t>RWE</t>
  </si>
  <si>
    <t>Danny Musher</t>
  </si>
  <si>
    <t>Caitlin Smith</t>
  </si>
  <si>
    <t>Ann Coultas</t>
  </si>
  <si>
    <t>Bob Helton</t>
  </si>
  <si>
    <t>Alex Miller</t>
  </si>
  <si>
    <t>Tom Burke</t>
  </si>
  <si>
    <t>Shell Energy North America (SENA)</t>
  </si>
  <si>
    <t>James Okenfuss</t>
  </si>
  <si>
    <t>GEUS</t>
  </si>
  <si>
    <t>Ashley Cotton</t>
  </si>
  <si>
    <t>Need &gt;50% to Pass</t>
  </si>
  <si>
    <t xml:space="preserve">Calpine </t>
  </si>
  <si>
    <t>Bryan Sams</t>
  </si>
  <si>
    <t>Motion Carries</t>
  </si>
  <si>
    <t>PRS Motion:  To table NPRR1213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</si>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</sst>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85</v>
      </c>
      <c r="C3" s="67"/>
      <c r="D3" s="67"/>
      <c r="E3" s="6"/>
      <c r="F3" s="55" t="s">
        <v>21</v>
      </c>
      <c r="G3" s="63" t="s">
        <v>84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52</v>
      </c>
      <c r="G4" s="65"/>
      <c r="H4" s="64"/>
      <c r="I4" s="2" t="s">
        <v>30</v>
      </c>
    </row>
    <row r="5" spans="1:9" ht="23.25" customHeight="1">
      <c r="A5" s="12"/>
      <c r="B5" s="6" t="s">
        <v>61</v>
      </c>
      <c r="C5" s="15"/>
      <c r="D5" s="7"/>
      <c r="E5" s="6"/>
      <c r="F5" s="57" t="s">
        <v>19</v>
      </c>
      <c r="G5" s="58">
        <f>IF((G57+H57)=0,"",G57)</f>
        <v>7</v>
      </c>
      <c r="H5" s="58">
        <f>IF((G57+H57)=0,"",H57)</f>
        <v>0</v>
      </c>
      <c r="I5" s="59">
        <f>I57</f>
        <v>0</v>
      </c>
    </row>
    <row r="6" spans="2:9" ht="22.5" customHeight="1">
      <c r="B6" s="6" t="s">
        <v>86</v>
      </c>
      <c r="C6" s="14"/>
      <c r="D6" s="15"/>
      <c r="E6" s="16"/>
      <c r="F6" s="61" t="s">
        <v>81</v>
      </c>
      <c r="G6" s="60">
        <f>G58</f>
        <v>1</v>
      </c>
      <c r="H6" s="60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11.25">
      <c r="B11" s="31" t="s">
        <v>42</v>
      </c>
      <c r="C11" s="33"/>
      <c r="D11" s="36" t="s">
        <v>16</v>
      </c>
      <c r="E11" s="24" t="s">
        <v>41</v>
      </c>
      <c r="F11" s="32" t="s">
        <v>14</v>
      </c>
      <c r="G11" s="50">
        <v>0.5</v>
      </c>
      <c r="H11" s="32"/>
      <c r="I11" s="20"/>
    </row>
    <row r="12" spans="2:9" ht="11.25">
      <c r="B12" s="31" t="s">
        <v>43</v>
      </c>
      <c r="C12" s="33"/>
      <c r="D12" s="36" t="s">
        <v>18</v>
      </c>
      <c r="E12" s="24" t="s">
        <v>58</v>
      </c>
      <c r="F12" s="50" t="s">
        <v>14</v>
      </c>
      <c r="G12" s="50">
        <v>0.5</v>
      </c>
      <c r="H12" s="50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7">
        <f>COUNTA(F11:F13)</f>
        <v>2</v>
      </c>
      <c r="G14" s="28">
        <f>SUM(G10:G13)</f>
        <v>1</v>
      </c>
      <c r="H14" s="29">
        <f>SUM(H10:H13)</f>
        <v>0</v>
      </c>
      <c r="I14" s="27">
        <f>COUNTA(I10:I13)</f>
        <v>0</v>
      </c>
    </row>
    <row r="15" spans="2:9" ht="11.25">
      <c r="B15" s="6" t="s">
        <v>40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44</v>
      </c>
      <c r="C16" s="23"/>
      <c r="D16" s="23"/>
      <c r="E16" s="24" t="s">
        <v>39</v>
      </c>
      <c r="F16" s="25" t="s">
        <v>14</v>
      </c>
      <c r="G16" s="49">
        <v>0.3333333333333333</v>
      </c>
      <c r="H16" s="49"/>
      <c r="I16" s="20"/>
    </row>
    <row r="17" spans="2:9" s="22" customFormat="1" ht="11.25">
      <c r="B17" s="23" t="s">
        <v>63</v>
      </c>
      <c r="C17" s="23"/>
      <c r="D17" s="23"/>
      <c r="E17" s="24" t="s">
        <v>64</v>
      </c>
      <c r="F17" s="25" t="s">
        <v>14</v>
      </c>
      <c r="G17" s="49">
        <v>0.3333333333333333</v>
      </c>
      <c r="H17" s="49"/>
      <c r="I17" s="20"/>
    </row>
    <row r="18" spans="2:9" s="22" customFormat="1" ht="11.25">
      <c r="B18" s="23" t="s">
        <v>45</v>
      </c>
      <c r="C18" s="23"/>
      <c r="D18" s="23"/>
      <c r="E18" s="24" t="s">
        <v>35</v>
      </c>
      <c r="F18" s="25" t="s">
        <v>14</v>
      </c>
      <c r="G18" s="49">
        <v>0.3333333333333333</v>
      </c>
      <c r="H18" s="49"/>
      <c r="I18" s="20"/>
    </row>
    <row r="19" spans="2:9" s="22" customFormat="1" ht="6.75" customHeight="1">
      <c r="B19" s="26"/>
      <c r="C19" s="26"/>
      <c r="D19" s="26"/>
      <c r="E19" s="16"/>
      <c r="F19" s="20"/>
      <c r="G19" s="21"/>
      <c r="H19" s="21"/>
      <c r="I19" s="20"/>
    </row>
    <row r="20" spans="2:9" ht="11.25">
      <c r="B20" s="14"/>
      <c r="C20" s="14"/>
      <c r="D20" s="14"/>
      <c r="E20" s="1" t="s">
        <v>19</v>
      </c>
      <c r="F20" s="27">
        <f>COUNTA(F15:F19)</f>
        <v>3</v>
      </c>
      <c r="G20" s="28">
        <f>SUM(G15:G19)</f>
        <v>1</v>
      </c>
      <c r="H20" s="29">
        <f>SUM(H15:H19)</f>
        <v>0</v>
      </c>
      <c r="I20" s="27">
        <f>COUNTA(I15:I19)</f>
        <v>0</v>
      </c>
    </row>
    <row r="21" spans="2:9" ht="11.25">
      <c r="B21" s="6" t="s">
        <v>29</v>
      </c>
      <c r="C21" s="6"/>
      <c r="D21" s="6"/>
      <c r="E21" s="16"/>
      <c r="F21" s="20"/>
      <c r="G21" s="21"/>
      <c r="H21" s="21"/>
      <c r="I21" s="20"/>
    </row>
    <row r="22" spans="2:9" ht="11.25">
      <c r="B22" s="31" t="s">
        <v>56</v>
      </c>
      <c r="C22" s="31"/>
      <c r="D22" s="31"/>
      <c r="E22" s="51" t="s">
        <v>55</v>
      </c>
      <c r="F22" s="25" t="s">
        <v>14</v>
      </c>
      <c r="G22" s="50">
        <v>0.16666666666666666</v>
      </c>
      <c r="H22" s="50"/>
      <c r="I22" s="20"/>
    </row>
    <row r="23" spans="2:9" ht="11.25">
      <c r="B23" s="31" t="s">
        <v>65</v>
      </c>
      <c r="C23" s="31"/>
      <c r="D23" s="31"/>
      <c r="E23" s="51" t="s">
        <v>71</v>
      </c>
      <c r="F23" s="25" t="s">
        <v>14</v>
      </c>
      <c r="G23" s="50">
        <v>0.16666666666666666</v>
      </c>
      <c r="H23" s="50"/>
      <c r="I23" s="20"/>
    </row>
    <row r="24" spans="2:9" ht="11.25">
      <c r="B24" s="31" t="s">
        <v>66</v>
      </c>
      <c r="C24" s="31"/>
      <c r="D24" s="31"/>
      <c r="E24" s="51" t="s">
        <v>72</v>
      </c>
      <c r="F24" s="25"/>
      <c r="G24" s="50"/>
      <c r="H24" s="50"/>
      <c r="I24" s="20"/>
    </row>
    <row r="25" spans="2:9" ht="11.25">
      <c r="B25" s="31" t="s">
        <v>67</v>
      </c>
      <c r="C25" s="31"/>
      <c r="D25" s="31"/>
      <c r="E25" s="51" t="s">
        <v>73</v>
      </c>
      <c r="F25" s="25"/>
      <c r="G25" s="50"/>
      <c r="H25" s="50"/>
      <c r="I25" s="20"/>
    </row>
    <row r="26" spans="2:9" ht="11.25">
      <c r="B26" s="31" t="s">
        <v>68</v>
      </c>
      <c r="C26" s="31"/>
      <c r="D26" s="31"/>
      <c r="E26" s="51" t="s">
        <v>74</v>
      </c>
      <c r="F26" s="25"/>
      <c r="G26" s="50"/>
      <c r="H26" s="50"/>
      <c r="I26" s="20"/>
    </row>
    <row r="27" spans="2:9" ht="11.25">
      <c r="B27" s="31" t="s">
        <v>69</v>
      </c>
      <c r="C27" s="31"/>
      <c r="D27" s="31"/>
      <c r="E27" s="51" t="s">
        <v>75</v>
      </c>
      <c r="F27" s="25" t="s">
        <v>14</v>
      </c>
      <c r="G27" s="50">
        <v>0.16666666666666666</v>
      </c>
      <c r="H27" s="50"/>
      <c r="I27" s="20"/>
    </row>
    <row r="28" spans="2:9" ht="11.25">
      <c r="B28" s="31" t="s">
        <v>70</v>
      </c>
      <c r="C28" s="31"/>
      <c r="D28" s="31"/>
      <c r="E28" s="51" t="s">
        <v>76</v>
      </c>
      <c r="F28" s="25" t="s">
        <v>14</v>
      </c>
      <c r="G28" s="50">
        <v>0.16666666666666666</v>
      </c>
      <c r="H28" s="50"/>
      <c r="I28" s="20"/>
    </row>
    <row r="29" spans="2:9" ht="11.25">
      <c r="B29" s="31" t="s">
        <v>82</v>
      </c>
      <c r="C29" s="31"/>
      <c r="D29" s="31"/>
      <c r="E29" s="51" t="s">
        <v>83</v>
      </c>
      <c r="F29" s="25" t="s">
        <v>14</v>
      </c>
      <c r="G29" s="50">
        <v>0.16666666666666666</v>
      </c>
      <c r="H29" s="50"/>
      <c r="I29" s="20"/>
    </row>
    <row r="30" spans="2:9" ht="11.25">
      <c r="B30" s="31" t="s">
        <v>46</v>
      </c>
      <c r="C30" s="31"/>
      <c r="D30" s="31"/>
      <c r="E30" s="51" t="s">
        <v>37</v>
      </c>
      <c r="F30" s="25" t="s">
        <v>14</v>
      </c>
      <c r="G30" s="50">
        <v>0.16666666666666666</v>
      </c>
      <c r="H30" s="50"/>
      <c r="I30" s="20"/>
    </row>
    <row r="31" spans="2:9" ht="8.25" customHeight="1">
      <c r="B31" s="14"/>
      <c r="C31" s="14"/>
      <c r="D31" s="14"/>
      <c r="E31" s="16"/>
      <c r="F31" s="20"/>
      <c r="G31" s="21"/>
      <c r="H31" s="21"/>
      <c r="I31" s="20"/>
    </row>
    <row r="32" spans="2:9" ht="11.25">
      <c r="B32" s="14"/>
      <c r="C32" s="14"/>
      <c r="D32" s="14"/>
      <c r="E32" s="1" t="s">
        <v>19</v>
      </c>
      <c r="F32" s="27">
        <f>COUNTA(F21:F31)</f>
        <v>6</v>
      </c>
      <c r="G32" s="28">
        <f>SUM(G21:G31)</f>
        <v>0.9999999999999999</v>
      </c>
      <c r="H32" s="29">
        <f>SUM(H21:H31)</f>
        <v>0</v>
      </c>
      <c r="I32" s="27">
        <f>COUNTA(I21:I31)</f>
        <v>0</v>
      </c>
    </row>
    <row r="33" spans="2:9" ht="11.25">
      <c r="B33" s="6" t="s">
        <v>11</v>
      </c>
      <c r="C33" s="6"/>
      <c r="D33" s="6"/>
      <c r="E33" s="16"/>
      <c r="F33" s="20"/>
      <c r="G33" s="21"/>
      <c r="H33" s="21"/>
      <c r="I33" s="20"/>
    </row>
    <row r="34" spans="2:9" ht="11.25">
      <c r="B34" s="31" t="s">
        <v>47</v>
      </c>
      <c r="C34" s="31"/>
      <c r="D34" s="31"/>
      <c r="E34" s="51" t="s">
        <v>33</v>
      </c>
      <c r="F34" s="25" t="s">
        <v>14</v>
      </c>
      <c r="G34" s="50">
        <v>0.3333333333333333</v>
      </c>
      <c r="H34" s="50"/>
      <c r="I34" s="20"/>
    </row>
    <row r="35" spans="2:9" ht="11.25">
      <c r="B35" s="31" t="s">
        <v>77</v>
      </c>
      <c r="C35" s="31"/>
      <c r="D35" s="31"/>
      <c r="E35" s="51" t="s">
        <v>78</v>
      </c>
      <c r="F35" s="25" t="s">
        <v>14</v>
      </c>
      <c r="G35" s="50">
        <v>0.3333333333333333</v>
      </c>
      <c r="H35" s="50"/>
      <c r="I35" s="20"/>
    </row>
    <row r="36" spans="2:9" ht="11.25">
      <c r="B36" s="31" t="s">
        <v>53</v>
      </c>
      <c r="C36" s="31"/>
      <c r="D36" s="31"/>
      <c r="E36" s="51" t="s">
        <v>54</v>
      </c>
      <c r="F36" s="25" t="s">
        <v>14</v>
      </c>
      <c r="G36" s="50">
        <v>0.3333333333333333</v>
      </c>
      <c r="H36" s="50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11.25">
      <c r="B38" s="14"/>
      <c r="C38" s="14"/>
      <c r="D38" s="14"/>
      <c r="E38" s="1" t="s">
        <v>19</v>
      </c>
      <c r="F38" s="27">
        <f>COUNTA(F33:F37)</f>
        <v>3</v>
      </c>
      <c r="G38" s="28">
        <f>SUM(G33:G37)</f>
        <v>1</v>
      </c>
      <c r="H38" s="29">
        <f>SUM(H33:H37)</f>
        <v>0</v>
      </c>
      <c r="I38" s="27">
        <f>COUNTA(I33:I37)</f>
        <v>0</v>
      </c>
    </row>
    <row r="39" spans="2:9" ht="11.25">
      <c r="B39" s="6" t="s">
        <v>9</v>
      </c>
      <c r="C39" s="14"/>
      <c r="D39" s="14"/>
      <c r="E39" s="16"/>
      <c r="F39" s="20"/>
      <c r="G39" s="21"/>
      <c r="H39" s="21"/>
      <c r="I39" s="20"/>
    </row>
    <row r="40" spans="2:9" ht="11.25">
      <c r="B40" s="31" t="s">
        <v>48</v>
      </c>
      <c r="C40" s="31"/>
      <c r="D40" s="31"/>
      <c r="E40" s="51" t="s">
        <v>36</v>
      </c>
      <c r="F40" s="25" t="s">
        <v>14</v>
      </c>
      <c r="G40" s="50">
        <v>0.5</v>
      </c>
      <c r="H40" s="32"/>
      <c r="I40" s="20"/>
    </row>
    <row r="41" spans="2:9" ht="11.25">
      <c r="B41" s="31" t="s">
        <v>50</v>
      </c>
      <c r="C41" s="31"/>
      <c r="D41" s="31"/>
      <c r="E41" s="51" t="s">
        <v>59</v>
      </c>
      <c r="F41" s="25" t="s">
        <v>14</v>
      </c>
      <c r="G41" s="50">
        <v>0.5</v>
      </c>
      <c r="H41" s="32"/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11.25">
      <c r="B43" s="16"/>
      <c r="C43" s="14"/>
      <c r="D43" s="14"/>
      <c r="E43" s="1" t="s">
        <v>19</v>
      </c>
      <c r="F43" s="27">
        <f>COUNTA(F39:F41)</f>
        <v>2</v>
      </c>
      <c r="G43" s="28">
        <f>SUM(G39:G41)</f>
        <v>1</v>
      </c>
      <c r="H43" s="29">
        <f>SUM(H39:H41)</f>
        <v>0</v>
      </c>
      <c r="I43" s="27">
        <f>COUNTA(I39:I41)</f>
        <v>0</v>
      </c>
    </row>
    <row r="44" spans="2:9" ht="11.25">
      <c r="B44" s="6" t="s">
        <v>0</v>
      </c>
      <c r="C44" s="6"/>
      <c r="D44" s="6"/>
      <c r="E44" s="16"/>
      <c r="F44" s="20"/>
      <c r="G44" s="21"/>
      <c r="H44" s="21"/>
      <c r="I44" s="20"/>
    </row>
    <row r="45" spans="2:9" ht="11.25">
      <c r="B45" s="31" t="s">
        <v>49</v>
      </c>
      <c r="C45" s="31"/>
      <c r="D45" s="31"/>
      <c r="E45" s="51" t="s">
        <v>34</v>
      </c>
      <c r="F45" s="25" t="s">
        <v>14</v>
      </c>
      <c r="G45" s="50">
        <v>0.5</v>
      </c>
      <c r="H45" s="50"/>
      <c r="I45" s="20"/>
    </row>
    <row r="46" spans="2:9" ht="11.25">
      <c r="B46" s="31" t="s">
        <v>57</v>
      </c>
      <c r="C46" s="31"/>
      <c r="D46" s="31"/>
      <c r="E46" s="51" t="s">
        <v>62</v>
      </c>
      <c r="F46" s="25" t="s">
        <v>14</v>
      </c>
      <c r="G46" s="50">
        <v>0.5</v>
      </c>
      <c r="H46" s="50"/>
      <c r="I46" s="20"/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11.25">
      <c r="B48" s="14"/>
      <c r="C48" s="14"/>
      <c r="D48" s="14"/>
      <c r="E48" s="1" t="s">
        <v>19</v>
      </c>
      <c r="F48" s="27">
        <f>COUNTA(F44:F47)</f>
        <v>2</v>
      </c>
      <c r="G48" s="28">
        <f>SUM(G44:G47)</f>
        <v>1</v>
      </c>
      <c r="H48" s="29">
        <f>SUM(H44:H47)</f>
        <v>0</v>
      </c>
      <c r="I48" s="27">
        <f>COUNTA(I44:I47)</f>
        <v>0</v>
      </c>
    </row>
    <row r="49" spans="2:9" ht="11.25">
      <c r="B49" s="6" t="s">
        <v>10</v>
      </c>
      <c r="C49" s="6"/>
      <c r="D49" s="6"/>
      <c r="E49" s="6"/>
      <c r="F49" s="6"/>
      <c r="G49" s="30"/>
      <c r="H49" s="30"/>
      <c r="I49" s="20"/>
    </row>
    <row r="50" spans="2:9" ht="11.25">
      <c r="B50" s="31" t="s">
        <v>51</v>
      </c>
      <c r="C50" s="31"/>
      <c r="D50" s="31"/>
      <c r="E50" s="51" t="s">
        <v>60</v>
      </c>
      <c r="F50" s="25" t="s">
        <v>14</v>
      </c>
      <c r="G50" s="50">
        <v>0.3333333333333333</v>
      </c>
      <c r="H50" s="50"/>
      <c r="I50" s="20"/>
    </row>
    <row r="51" spans="2:9" ht="11.25">
      <c r="B51" s="31" t="s">
        <v>79</v>
      </c>
      <c r="C51" s="31"/>
      <c r="D51" s="31"/>
      <c r="E51" s="51" t="s">
        <v>80</v>
      </c>
      <c r="F51" s="25" t="s">
        <v>14</v>
      </c>
      <c r="G51" s="50">
        <v>0.3333333333333333</v>
      </c>
      <c r="H51" s="50"/>
      <c r="I51" s="20"/>
    </row>
    <row r="52" spans="2:9" ht="11.25">
      <c r="B52" s="31" t="s">
        <v>32</v>
      </c>
      <c r="C52" s="31"/>
      <c r="D52" s="31"/>
      <c r="E52" s="51" t="s">
        <v>38</v>
      </c>
      <c r="F52" s="25" t="s">
        <v>14</v>
      </c>
      <c r="G52" s="50">
        <v>0.3333333333333333</v>
      </c>
      <c r="H52" s="50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11.25">
      <c r="B54" s="14"/>
      <c r="C54" s="14"/>
      <c r="D54" s="14"/>
      <c r="E54" s="1" t="s">
        <v>19</v>
      </c>
      <c r="F54" s="27">
        <f>COUNTA(F49:F53)</f>
        <v>3</v>
      </c>
      <c r="G54" s="28">
        <f>SUM(G49:G53)</f>
        <v>1</v>
      </c>
      <c r="H54" s="29">
        <f>SUM(H49:H53)</f>
        <v>0</v>
      </c>
      <c r="I54" s="27">
        <f>COUNTA(I49:I53)</f>
        <v>0</v>
      </c>
    </row>
    <row r="55" spans="2:9" ht="11.25">
      <c r="B55" s="6" t="s">
        <v>8</v>
      </c>
      <c r="C55" s="14"/>
      <c r="D55" s="14"/>
      <c r="E55" s="37"/>
      <c r="F55" s="8"/>
      <c r="G55" s="38"/>
      <c r="H55" s="39"/>
      <c r="I55" s="11"/>
    </row>
    <row r="56" spans="2:9" ht="11.25">
      <c r="B56" s="16"/>
      <c r="C56" s="14"/>
      <c r="D56" s="14"/>
      <c r="E56" s="16"/>
      <c r="F56" s="8"/>
      <c r="G56" s="40"/>
      <c r="H56" s="40"/>
      <c r="I56" s="41" t="s">
        <v>7</v>
      </c>
    </row>
    <row r="57" spans="2:9" ht="12" thickBot="1">
      <c r="B57" s="16"/>
      <c r="C57" s="6"/>
      <c r="D57" s="6"/>
      <c r="E57" s="1" t="s">
        <v>19</v>
      </c>
      <c r="F57" s="27">
        <f>F14+F20+F54+F48+F32+F43+F38</f>
        <v>21</v>
      </c>
      <c r="G57" s="42">
        <f>G14+G20+G54+G48+G32+G43+G38</f>
        <v>7</v>
      </c>
      <c r="H57" s="42">
        <f>H14+H20+H54+H48+H32+H43+H38</f>
        <v>0</v>
      </c>
      <c r="I57" s="27">
        <f>I14+I20+I54+I48+I32+I43+I38</f>
        <v>0</v>
      </c>
    </row>
    <row r="58" spans="2:9" ht="12.75" thickBot="1" thickTop="1">
      <c r="B58" s="43"/>
      <c r="C58" s="16"/>
      <c r="D58" s="16"/>
      <c r="E58" s="16"/>
      <c r="F58" s="1" t="s">
        <v>5</v>
      </c>
      <c r="G58" s="44">
        <f>IF((G57+H57)=0,"",G57/(G57+H57))</f>
        <v>1</v>
      </c>
      <c r="H58" s="44">
        <f>IF((G57+H57)=0,"",H57/(G57+H57))</f>
        <v>0</v>
      </c>
      <c r="I58" s="19"/>
    </row>
    <row r="59" spans="2:9" ht="12" thickTop="1">
      <c r="B59" s="43"/>
      <c r="C59" s="16"/>
      <c r="D59" s="16"/>
      <c r="E59" s="16"/>
      <c r="F59" s="8"/>
      <c r="G59" s="8"/>
      <c r="H59" s="8"/>
      <c r="I59" s="11"/>
    </row>
    <row r="61" ht="12" hidden="1" thickBot="1">
      <c r="B61" s="46" t="s">
        <v>23</v>
      </c>
    </row>
    <row r="62" ht="12" hidden="1" thickTop="1">
      <c r="B62" s="47" t="s">
        <v>17</v>
      </c>
    </row>
    <row r="63" ht="11.25" hidden="1">
      <c r="B63" s="47" t="s">
        <v>16</v>
      </c>
    </row>
    <row r="64" ht="11.25" hidden="1">
      <c r="B64" s="48" t="s">
        <v>18</v>
      </c>
    </row>
    <row r="65" ht="11.25" hidden="1"/>
    <row r="66" ht="12" hidden="1" thickBot="1">
      <c r="B66" s="46" t="s">
        <v>24</v>
      </c>
    </row>
    <row r="67" ht="12" hidden="1" thickTop="1">
      <c r="B67" s="47" t="s">
        <v>22</v>
      </c>
    </row>
    <row r="68" ht="11.25" hidden="1">
      <c r="B68" s="62" t="s">
        <v>52</v>
      </c>
    </row>
    <row r="69" ht="11.25" hidden="1"/>
    <row r="70" ht="12" hidden="1" thickBot="1">
      <c r="B70" s="46" t="s">
        <v>25</v>
      </c>
    </row>
    <row r="71" ht="12" hidden="1" thickTop="1">
      <c r="B71" s="47" t="s">
        <v>20</v>
      </c>
    </row>
    <row r="72" ht="11.25" hidden="1">
      <c r="B72" s="48"/>
    </row>
    <row r="73" ht="11.25" hidden="1"/>
    <row r="74" ht="12" hidden="1" thickBot="1">
      <c r="B74" s="46" t="s">
        <v>26</v>
      </c>
    </row>
    <row r="75" ht="12" hidden="1" thickTop="1">
      <c r="B75" s="47" t="s">
        <v>14</v>
      </c>
    </row>
    <row r="76" ht="11.25" hidden="1">
      <c r="B76" s="48"/>
    </row>
    <row r="77" ht="11.25" hidden="1"/>
    <row r="78" ht="12" hidden="1" thickBot="1">
      <c r="B78" s="46" t="s">
        <v>27</v>
      </c>
    </row>
    <row r="79" ht="12" hidden="1" thickTop="1">
      <c r="B79" s="47" t="s">
        <v>14</v>
      </c>
    </row>
    <row r="80" ht="11.25" hidden="1">
      <c r="B80" s="48"/>
    </row>
    <row r="81" ht="11.25" hidden="1"/>
    <row r="82" ht="12" hidden="1" thickBot="1">
      <c r="B82" s="46" t="s">
        <v>28</v>
      </c>
    </row>
    <row r="83" ht="12" hidden="1" thickTop="1">
      <c r="B83" s="47">
        <v>1</v>
      </c>
    </row>
    <row r="84" ht="11.25" hidden="1">
      <c r="B84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4:I44 F33:I33 F31:I31 F19:I19 F21:I21 F39:I39 F37:I37 F47:I47 I49 I10 F13:I13 F15:I15">
      <formula1>#REF!</formula1>
    </dataValidation>
    <dataValidation type="list" showInputMessage="1" showErrorMessage="1" sqref="F34:F36 F45:F46 F40:F42 F22:F30 F16:F18 F50:F52">
      <formula1>$B$75:$B$76</formula1>
    </dataValidation>
    <dataValidation type="list" showInputMessage="1" showErrorMessage="1" sqref="I34:I36 I45:I46 I40:I42 I11:I12 I22:I30 I16:I18 I50:I52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2">
      <formula1>$B$62:$B$64</formula1>
    </dataValidation>
    <dataValidation type="list" allowBlank="1" showInputMessage="1" showErrorMessage="1" sqref="F11:F12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2024-01-17T15:37:03Z</dcterms:modified>
  <cp:category/>
  <cp:version/>
  <cp:contentType/>
  <cp:contentStatus/>
</cp:coreProperties>
</file>