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<sst xmlns="http://schemas.openxmlformats.org/spreadsheetml/2006/main" count="125" uniqueCount="86">
  <si>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</si>
  <si>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</si>
  <si>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</si>
  <si>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</si>
  <si>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</si>
  <si>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</si>
  <si>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</si>
  <si>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</si>
  <si>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</si>
  <si>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</si>
  <si>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</si>
  <si>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</si>
  <si>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</si>
  <si>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</si>
  <si>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</si>
  <si>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</si>
  <si>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</si>
  <si>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</si>
  <si>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</si>
  <si>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</si>
  <si>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</si>
  <si>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</si>
  <si>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</si>
  <si>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</si>
  <si>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</si>
  <si>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</si>
  <si>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</si>
  <si>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</si>
  <si>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</si>
  <si>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</si>
  <si>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</si>
  <si>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</si>
  <si>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</si>
  <si>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</si>
  <si>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</si>
  <si>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</si>
  <si>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</si>
  <si>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</si>
  <si>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</si>
  <si>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</si>
  <si>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</si>
  <si>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</si>
  <si>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</si>
  <si>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</si>
  <si>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</si>
  <si>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</si>
  <si>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</si>
  <si>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</si>
  <si>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</si>
  <si>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</si>
  <si>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</si>
  <si>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</si>
  <si>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</si>
  <si>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</si>
  <si>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</si>
  <si>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</si>
  <si>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</si>
  <si>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</si>
  <si>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</si>
  <si>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</si>
  <si>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</si>
  <si>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</si>
  <si>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</si>
  <si>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</si>
  <si>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</si>
  <si>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</si>
  <si>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</si>
  <si>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</si>
  <si>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</si>
  <si>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</si>
  <si>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</si>
  <si>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</si>
  <si>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</si>
  <si>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</si>
  <si>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</si>
  <si>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</si>
  <si>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</si>
  <si>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</si>
  <si>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</si>
  <si>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</si>
  <si>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Nabaraj Pokharel</t>
  </si>
  <si>
    <t>PRS Motion:  To table NPRR1209</t>
  </si>
  <si>
    <t>Need &gt;50% to Pass</t>
  </si>
  <si>
    <t xml:space="preserve">Brazos Electric Cooperative (Brazos) </t>
  </si>
  <si>
    <t>Shari Heino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</si>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</sst>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3"/>
      <c r="D2" s="63"/>
      <c r="E2" s="6"/>
      <c r="F2" s="8"/>
      <c r="G2" s="9" t="s">
        <v>5</v>
      </c>
      <c r="H2" s="10"/>
      <c r="I2" s="11"/>
    </row>
    <row r="3" spans="1:9" ht="22.5" customHeight="1">
      <c r="A3" s="12"/>
      <c r="B3" s="64" t="s">
        <v>81</v>
      </c>
      <c r="C3" s="64"/>
      <c r="D3" s="64"/>
      <c r="E3" s="6"/>
      <c r="F3" s="55" t="s">
        <v>21</v>
      </c>
      <c r="G3" s="65" t="s">
        <v>85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55</v>
      </c>
      <c r="G4" s="67"/>
      <c r="H4" s="66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6.5</v>
      </c>
      <c r="H5" s="58">
        <f>IF((G57+H57)=0,"",H57)</f>
        <v>0.5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82</v>
      </c>
      <c r="G6" s="60">
        <f>G58</f>
        <v>0.9285714285714286</v>
      </c>
      <c r="H6" s="60">
        <f>H58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80</v>
      </c>
      <c r="F12" s="32" t="s">
        <v>14</v>
      </c>
      <c r="G12" s="50"/>
      <c r="H12" s="50">
        <v>0.5</v>
      </c>
      <c r="I12" s="20"/>
    </row>
    <row r="13" spans="2:9" ht="9.7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0.5</v>
      </c>
      <c r="H15" s="29">
        <f>SUM(H10:H14)</f>
        <v>0.5</v>
      </c>
      <c r="I15" s="27">
        <f>COUNTA(I10:I14)</f>
        <v>0</v>
      </c>
    </row>
    <row r="16" spans="2:9" ht="9.7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83</v>
      </c>
      <c r="C18" s="23"/>
      <c r="D18" s="23"/>
      <c r="E18" s="24" t="s">
        <v>84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38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67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68</v>
      </c>
      <c r="C28" s="31"/>
      <c r="D28" s="31"/>
      <c r="E28" s="51" t="s">
        <v>73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69</v>
      </c>
      <c r="C29" s="31"/>
      <c r="D29" s="31"/>
      <c r="E29" s="51" t="s">
        <v>74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COUNTA(F23:F31)</f>
        <v>7</v>
      </c>
      <c r="G32" s="28">
        <f>SUM(G23:G31)</f>
        <v>0.9999999999999998</v>
      </c>
      <c r="H32" s="29">
        <f>SUM(H23:H31)</f>
        <v>0</v>
      </c>
      <c r="I32" s="27">
        <f>COUNTA(I23:I31)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F15+F22+F54+F48+F32+F43+F38</f>
        <v>23</v>
      </c>
      <c r="G57" s="42">
        <f>G15+G22+G54+G48+G32+G43+G38</f>
        <v>6.5</v>
      </c>
      <c r="H57" s="42">
        <f>H15+H22+H54+H48+H32+H43+H38</f>
        <v>0.5</v>
      </c>
      <c r="I57" s="27">
        <f>I15+I22+I54+I48+I32+I43+I38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0.9285714285714286</v>
      </c>
      <c r="H58" s="44">
        <f>IF((G57+H57)=0,"",H57/(G57+H57))</f>
        <v>0.07142857142857142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RTCBTF 110123</cp:lastModifiedBy>
  <cp:lastPrinted>2001-05-29T14:33:52Z</cp:lastPrinted>
  <dcterms:created xsi:type="dcterms:W3CDTF">2000-03-13T15:50:20Z</dcterms:created>
  <dcterms:modified xsi:type="dcterms:W3CDTF">2023-11-09T18:25:39Z</dcterms:modified>
  <cp:category/>
  <cp:version/>
  <cp:contentType/>
  <cp:contentStatus/>
</cp:coreProperties>
</file>