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'Vote'!$E$35:$I$37</definedName>
    <definedName name="clearIndREPVote">'Vote'!$G$35:$I$37</definedName>
    <definedName name="clearIOU">'Vote'!$E$40:$I$42</definedName>
    <definedName name="clearIOUVote">'Vote'!$G$40:$I$42</definedName>
    <definedName name="clearMarketers">'Vote'!$E$30:$I$32</definedName>
    <definedName name="clearMarketersVote">'Vote'!$G$30:$I$32</definedName>
    <definedName name="clearMuni">'Vote'!$E$45:$I$48</definedName>
    <definedName name="clearMuniVote">'Vote'!$G$45:$I$48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'Vote'!$F$43</definedName>
    <definedName name="countIOUAbstain">'Vote'!$I$43</definedName>
    <definedName name="countMarketers">'Vote'!$F$33</definedName>
    <definedName name="countMarketersAbstain">'Vote'!$I$33</definedName>
    <definedName name="countMuni">'Vote'!$F$49</definedName>
    <definedName name="countMuniAbstain">'Vote'!$I$49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'Vote'!$G$34:$I$38</definedName>
    <definedName name="IOU">'Vote'!$G$39:$I$43</definedName>
    <definedName name="Marketers">'Vote'!$G$29:$I$33</definedName>
    <definedName name="MotionStatus">'Vote'!$G$3</definedName>
    <definedName name="muni">'Vote'!$G$44:$I$49</definedName>
    <definedName name="Output_Area">'Vote'!$G$3:$H$4</definedName>
    <definedName name="PercentageVote">'Vote'!$F$6</definedName>
    <definedName name="_xlnm.Print_Area" localSheetId="0">'Vote'!$A$1:$J$56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'Vote'!$F$52</definedName>
    <definedName name="VoteNumberFormat">'Vote'!$G$17:$H$52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<sst xmlns="http://schemas.openxmlformats.org/spreadsheetml/2006/main" count="111" uniqueCount="77">
  <si>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</si>
  <si>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</si>
  <si>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</si>
  <si>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</si>
  <si>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</si>
  <si>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</si>
  <si>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</si>
  <si>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</si>
  <si>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</si>
  <si>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</si>
  <si>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</si>
  <si>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</si>
  <si>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</si>
  <si>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</si>
  <si>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</si>
  <si>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</si>
  <si>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</si>
  <si>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</si>
  <si>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</si>
  <si>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</si>
  <si>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</si>
  <si>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</si>
  <si>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</si>
  <si>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</si>
  <si>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</si>
  <si>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</si>
  <si>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</si>
  <si>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</si>
  <si>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</si>
  <si>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</si>
  <si>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</si>
  <si>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</si>
  <si>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</si>
  <si>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</si>
  <si>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</si>
  <si>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</si>
  <si>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</si>
  <si>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</si>
  <si>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</si>
  <si>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</si>
  <si>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</si>
  <si>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</si>
  <si>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</si>
  <si>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</si>
  <si>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</si>
  <si>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</si>
  <si>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</si>
  <si>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</si>
  <si>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</si>
  <si>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</si>
  <si>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</si>
  <si>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</si>
  <si>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</si>
  <si>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</si>
  <si>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</si>
  <si>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</si>
  <si>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</si>
  <si>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</si>
  <si>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</si>
  <si>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</si>
  <si>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</si>
  <si>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</si>
  <si>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October 12, 2023</t>
  </si>
  <si>
    <t>Melissa Trevino (Ryan Pfefferle)</t>
  </si>
  <si>
    <t>Sierra Club</t>
  </si>
  <si>
    <t>City of Eastland</t>
  </si>
  <si>
    <t>Cyrus Reed</t>
  </si>
  <si>
    <t>Mark Dreyfus</t>
  </si>
  <si>
    <t>Key Capture Energy</t>
  </si>
  <si>
    <t>Danny Musher</t>
  </si>
  <si>
    <t>Need &gt;50% to Pass</t>
  </si>
  <si>
    <t>GEUS</t>
  </si>
  <si>
    <t>Ashley Cotton</t>
  </si>
  <si>
    <t>Lower Colorado River Authority (LCRA)</t>
  </si>
  <si>
    <t>Blake Holt</t>
  </si>
  <si>
    <t>Motion Carries</t>
  </si>
  <si>
    <t>PRS Motion:  To table SCR827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</si>
</sst>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76</v>
      </c>
      <c r="C3" s="68"/>
      <c r="D3" s="68"/>
      <c r="E3" s="6"/>
      <c r="F3" s="55" t="s">
        <v>21</v>
      </c>
      <c r="G3" s="64" t="s">
        <v>75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55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IF((G52+H52)=0,"",G52)</f>
        <v>7</v>
      </c>
      <c r="H5" s="58">
        <f>IF((G52+H52)=0,"",H52)</f>
        <v>0</v>
      </c>
      <c r="I5" s="59">
        <f>I52</f>
        <v>0</v>
      </c>
    </row>
    <row r="6" spans="2:9" ht="22.5" customHeight="1">
      <c r="B6" s="6" t="s">
        <v>39</v>
      </c>
      <c r="C6" s="14"/>
      <c r="D6" s="15"/>
      <c r="E6" s="16"/>
      <c r="F6" s="61" t="s">
        <v>70</v>
      </c>
      <c r="G6" s="60">
        <f>G53</f>
        <v>1</v>
      </c>
      <c r="H6" s="60">
        <f>H53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44</v>
      </c>
      <c r="C11" s="33"/>
      <c r="D11" s="36" t="s">
        <v>18</v>
      </c>
      <c r="E11" s="24" t="s">
        <v>63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64</v>
      </c>
      <c r="C12" s="33"/>
      <c r="D12" s="36" t="s">
        <v>17</v>
      </c>
      <c r="E12" s="24" t="s">
        <v>66</v>
      </c>
      <c r="F12" s="32" t="s">
        <v>14</v>
      </c>
      <c r="G12" s="50">
        <v>0.16666666666666666</v>
      </c>
      <c r="H12" s="32"/>
      <c r="I12" s="20"/>
    </row>
    <row r="13" spans="2:9" ht="9.75">
      <c r="B13" s="31" t="s">
        <v>65</v>
      </c>
      <c r="C13" s="33"/>
      <c r="D13" s="36" t="s">
        <v>17</v>
      </c>
      <c r="E13" s="24" t="s">
        <v>67</v>
      </c>
      <c r="F13" s="32" t="s">
        <v>14</v>
      </c>
      <c r="G13" s="50">
        <v>0.16666666666666666</v>
      </c>
      <c r="H13" s="32"/>
      <c r="I13" s="20"/>
    </row>
    <row r="14" spans="2:9" ht="9.75">
      <c r="B14" s="31" t="s">
        <v>43</v>
      </c>
      <c r="C14" s="33"/>
      <c r="D14" s="36" t="s">
        <v>16</v>
      </c>
      <c r="E14" s="24" t="s">
        <v>42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41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45</v>
      </c>
      <c r="C18" s="23"/>
      <c r="D18" s="23"/>
      <c r="E18" s="24" t="s">
        <v>40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73</v>
      </c>
      <c r="C19" s="23"/>
      <c r="D19" s="23"/>
      <c r="E19" s="24" t="s">
        <v>74</v>
      </c>
      <c r="F19" s="63" t="s">
        <v>14</v>
      </c>
      <c r="G19" s="49">
        <v>0.3333333333333333</v>
      </c>
      <c r="H19" s="49"/>
      <c r="I19" s="20"/>
    </row>
    <row r="20" spans="2:9" s="22" customFormat="1" ht="9.75">
      <c r="B20" s="23" t="s">
        <v>46</v>
      </c>
      <c r="C20" s="23"/>
      <c r="D20" s="23"/>
      <c r="E20" s="24" t="s">
        <v>35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47</v>
      </c>
      <c r="C24" s="31"/>
      <c r="D24" s="31"/>
      <c r="E24" s="51" t="s">
        <v>37</v>
      </c>
      <c r="F24" s="25" t="s">
        <v>14</v>
      </c>
      <c r="G24" s="50">
        <v>0.5</v>
      </c>
      <c r="H24" s="50"/>
      <c r="I24" s="20"/>
    </row>
    <row r="25" spans="2:9" ht="9.75">
      <c r="B25" s="31" t="s">
        <v>59</v>
      </c>
      <c r="C25" s="31"/>
      <c r="D25" s="31"/>
      <c r="E25" s="51" t="s">
        <v>58</v>
      </c>
      <c r="F25" s="25" t="s">
        <v>14</v>
      </c>
      <c r="G25" s="50">
        <v>0.5</v>
      </c>
      <c r="H25" s="50"/>
      <c r="I25" s="20"/>
    </row>
    <row r="26" spans="2:9" ht="9.75">
      <c r="B26" s="31" t="s">
        <v>68</v>
      </c>
      <c r="C26" s="31"/>
      <c r="D26" s="31"/>
      <c r="E26" s="51" t="s">
        <v>69</v>
      </c>
      <c r="F26" s="25"/>
      <c r="G26" s="50"/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9.75">
      <c r="B28" s="14"/>
      <c r="C28" s="14"/>
      <c r="D28" s="14"/>
      <c r="E28" s="1" t="s">
        <v>19</v>
      </c>
      <c r="F28" s="27">
        <f>COUNTA(F23:F27)</f>
        <v>2</v>
      </c>
      <c r="G28" s="28">
        <f>SUM(G23:G27)</f>
        <v>1</v>
      </c>
      <c r="H28" s="29">
        <f>SUM(H23:H27)</f>
        <v>0</v>
      </c>
      <c r="I28" s="27">
        <f>COUNTA(I23:I27)</f>
        <v>0</v>
      </c>
    </row>
    <row r="29" spans="2:9" ht="9.7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48</v>
      </c>
      <c r="C30" s="31"/>
      <c r="D30" s="31"/>
      <c r="E30" s="51" t="s">
        <v>33</v>
      </c>
      <c r="F30" s="25" t="s">
        <v>14</v>
      </c>
      <c r="G30" s="50">
        <v>0.5</v>
      </c>
      <c r="H30" s="50"/>
      <c r="I30" s="20"/>
    </row>
    <row r="31" spans="2:9" ht="9.75">
      <c r="B31" s="31" t="s">
        <v>56</v>
      </c>
      <c r="C31" s="31"/>
      <c r="D31" s="31"/>
      <c r="E31" s="51" t="s">
        <v>57</v>
      </c>
      <c r="F31" s="25" t="s">
        <v>14</v>
      </c>
      <c r="G31" s="50">
        <v>0.5</v>
      </c>
      <c r="H31" s="50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COUNTA(F29:F32)</f>
        <v>2</v>
      </c>
      <c r="G33" s="28">
        <f>SUM(G29:G32)</f>
        <v>1</v>
      </c>
      <c r="H33" s="29">
        <f>SUM(H29:H32)</f>
        <v>0</v>
      </c>
      <c r="I33" s="27">
        <f>COUNTA(I29:I32)</f>
        <v>0</v>
      </c>
    </row>
    <row r="34" spans="2:9" ht="9.7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9.75">
      <c r="B35" s="31" t="s">
        <v>49</v>
      </c>
      <c r="C35" s="31"/>
      <c r="D35" s="31"/>
      <c r="E35" s="51" t="s">
        <v>36</v>
      </c>
      <c r="F35" s="25" t="s">
        <v>14</v>
      </c>
      <c r="G35" s="50">
        <v>0.5</v>
      </c>
      <c r="H35" s="32"/>
      <c r="I35" s="20"/>
    </row>
    <row r="36" spans="2:9" ht="9.75">
      <c r="B36" s="31" t="s">
        <v>51</v>
      </c>
      <c r="C36" s="31"/>
      <c r="D36" s="31"/>
      <c r="E36" s="51" t="s">
        <v>52</v>
      </c>
      <c r="F36" s="25" t="s">
        <v>14</v>
      </c>
      <c r="G36" s="50">
        <v>0.5</v>
      </c>
      <c r="H36" s="32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6"/>
      <c r="C38" s="14"/>
      <c r="D38" s="14"/>
      <c r="E38" s="1" t="s">
        <v>19</v>
      </c>
      <c r="F38" s="27">
        <f>COUNTA(F34:F36)</f>
        <v>2</v>
      </c>
      <c r="G38" s="28">
        <f>SUM(G34:G36)</f>
        <v>1</v>
      </c>
      <c r="H38" s="29">
        <f>SUM(H34:H36)</f>
        <v>0</v>
      </c>
      <c r="I38" s="27">
        <f>COUNTA(I34:I36)</f>
        <v>0</v>
      </c>
    </row>
    <row r="39" spans="2:9" ht="9.7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9.75">
      <c r="B40" s="31" t="s">
        <v>50</v>
      </c>
      <c r="C40" s="31"/>
      <c r="D40" s="31"/>
      <c r="E40" s="51" t="s">
        <v>34</v>
      </c>
      <c r="F40" s="25" t="s">
        <v>14</v>
      </c>
      <c r="G40" s="50">
        <v>0.5</v>
      </c>
      <c r="H40" s="50"/>
      <c r="I40" s="20"/>
    </row>
    <row r="41" spans="2:9" ht="9.75">
      <c r="B41" s="31" t="s">
        <v>60</v>
      </c>
      <c r="C41" s="31"/>
      <c r="D41" s="31"/>
      <c r="E41" s="51" t="s">
        <v>61</v>
      </c>
      <c r="F41" s="25" t="s">
        <v>14</v>
      </c>
      <c r="G41" s="50">
        <v>0.5</v>
      </c>
      <c r="H41" s="50"/>
      <c r="I41" s="20"/>
    </row>
    <row r="42" spans="2:9" ht="6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4"/>
      <c r="C43" s="14"/>
      <c r="D43" s="14"/>
      <c r="E43" s="1" t="s">
        <v>19</v>
      </c>
      <c r="F43" s="27">
        <f>COUNTA(F39:F42)</f>
        <v>2</v>
      </c>
      <c r="G43" s="28">
        <f>SUM(G39:G42)</f>
        <v>1</v>
      </c>
      <c r="H43" s="29">
        <f>SUM(H39:H42)</f>
        <v>0</v>
      </c>
      <c r="I43" s="27">
        <f>COUNTA(I39:I42)</f>
        <v>0</v>
      </c>
    </row>
    <row r="44" spans="2:9" ht="9.75">
      <c r="B44" s="6" t="s">
        <v>10</v>
      </c>
      <c r="C44" s="6"/>
      <c r="D44" s="6"/>
      <c r="E44" s="6"/>
      <c r="F44" s="6"/>
      <c r="G44" s="30"/>
      <c r="H44" s="30"/>
      <c r="I44" s="20"/>
    </row>
    <row r="45" spans="2:9" ht="9.75">
      <c r="B45" s="31" t="s">
        <v>32</v>
      </c>
      <c r="C45" s="31"/>
      <c r="D45" s="31"/>
      <c r="E45" s="51" t="s">
        <v>38</v>
      </c>
      <c r="F45" s="25" t="s">
        <v>14</v>
      </c>
      <c r="G45" s="50">
        <v>0.3333333333333333</v>
      </c>
      <c r="H45" s="50"/>
      <c r="I45" s="20"/>
    </row>
    <row r="46" spans="2:9" ht="9.75">
      <c r="B46" s="31" t="s">
        <v>71</v>
      </c>
      <c r="C46" s="31"/>
      <c r="D46" s="31"/>
      <c r="E46" s="51" t="s">
        <v>72</v>
      </c>
      <c r="F46" s="63" t="s">
        <v>14</v>
      </c>
      <c r="G46" s="50">
        <v>0.3333333333333333</v>
      </c>
      <c r="H46" s="50"/>
      <c r="I46" s="20"/>
    </row>
    <row r="47" spans="2:9" ht="9.75">
      <c r="B47" s="31" t="s">
        <v>54</v>
      </c>
      <c r="C47" s="31"/>
      <c r="D47" s="31"/>
      <c r="E47" s="51" t="s">
        <v>53</v>
      </c>
      <c r="F47" s="25" t="s">
        <v>14</v>
      </c>
      <c r="G47" s="50">
        <v>0.3333333333333333</v>
      </c>
      <c r="H47" s="50"/>
      <c r="I47" s="20"/>
    </row>
    <row r="48" spans="2:9" ht="7.5" customHeight="1">
      <c r="B48" s="14"/>
      <c r="C48" s="14"/>
      <c r="D48" s="14"/>
      <c r="E48" s="16"/>
      <c r="F48" s="20"/>
      <c r="G48" s="21"/>
      <c r="H48" s="21"/>
      <c r="I48" s="20"/>
    </row>
    <row r="49" spans="2:9" ht="9.75">
      <c r="B49" s="14"/>
      <c r="C49" s="14"/>
      <c r="D49" s="14"/>
      <c r="E49" s="1" t="s">
        <v>19</v>
      </c>
      <c r="F49" s="27">
        <f>COUNTA(F44:F48)</f>
        <v>3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9.75">
      <c r="B50" s="6" t="s">
        <v>8</v>
      </c>
      <c r="C50" s="14"/>
      <c r="D50" s="14"/>
      <c r="E50" s="37"/>
      <c r="F50" s="8"/>
      <c r="G50" s="38"/>
      <c r="H50" s="39"/>
      <c r="I50" s="11"/>
    </row>
    <row r="51" spans="2:9" ht="9.75">
      <c r="B51" s="16"/>
      <c r="C51" s="14"/>
      <c r="D51" s="14"/>
      <c r="E51" s="16"/>
      <c r="F51" s="8"/>
      <c r="G51" s="40"/>
      <c r="H51" s="40"/>
      <c r="I51" s="41" t="s">
        <v>7</v>
      </c>
    </row>
    <row r="52" spans="2:9" ht="10.5" thickBot="1">
      <c r="B52" s="16"/>
      <c r="C52" s="6"/>
      <c r="D52" s="6"/>
      <c r="E52" s="1" t="s">
        <v>19</v>
      </c>
      <c r="F52" s="27">
        <f>F16+F22+F49+F43+F28+F38+F33</f>
        <v>18</v>
      </c>
      <c r="G52" s="42">
        <f>G16+G22+G49+G43+G28+G38+G33</f>
        <v>7</v>
      </c>
      <c r="H52" s="42">
        <f>H16+H22+H49+H43+H28+H38+H33</f>
        <v>0</v>
      </c>
      <c r="I52" s="27">
        <f>I16+I22+I49+I43+I28+I38+I33</f>
        <v>0</v>
      </c>
    </row>
    <row r="53" spans="2:9" ht="11.25" thickBot="1" thickTop="1">
      <c r="B53" s="43"/>
      <c r="C53" s="16"/>
      <c r="D53" s="16"/>
      <c r="E53" s="16"/>
      <c r="F53" s="1" t="s">
        <v>5</v>
      </c>
      <c r="G53" s="44">
        <f>IF((G52+H52)=0,"",G52/(G52+H52))</f>
        <v>1</v>
      </c>
      <c r="H53" s="44">
        <f>IF((G52+H52)=0,"",H52/(G52+H52))</f>
        <v>0</v>
      </c>
      <c r="I53" s="19"/>
    </row>
    <row r="54" spans="2:9" ht="10.5" thickTop="1">
      <c r="B54" s="43"/>
      <c r="C54" s="16"/>
      <c r="D54" s="16"/>
      <c r="E54" s="16"/>
      <c r="F54" s="8"/>
      <c r="G54" s="8"/>
      <c r="H54" s="8"/>
      <c r="I54" s="11"/>
    </row>
    <row r="56" ht="10.5" hidden="1" thickBot="1">
      <c r="B56" s="46" t="s">
        <v>23</v>
      </c>
    </row>
    <row r="57" ht="10.5" hidden="1" thickTop="1">
      <c r="B57" s="47" t="s">
        <v>17</v>
      </c>
    </row>
    <row r="58" ht="9.75" hidden="1">
      <c r="B58" s="47" t="s">
        <v>16</v>
      </c>
    </row>
    <row r="59" ht="9.75" hidden="1">
      <c r="B59" s="48" t="s">
        <v>18</v>
      </c>
    </row>
    <row r="60" ht="9.75" hidden="1"/>
    <row r="61" ht="10.5" hidden="1" thickBot="1">
      <c r="B61" s="46" t="s">
        <v>24</v>
      </c>
    </row>
    <row r="62" ht="10.5" hidden="1" thickTop="1">
      <c r="B62" s="47" t="s">
        <v>22</v>
      </c>
    </row>
    <row r="63" ht="9.75" hidden="1">
      <c r="B63" s="62" t="s">
        <v>55</v>
      </c>
    </row>
    <row r="64" ht="9.75" hidden="1"/>
    <row r="65" ht="10.5" hidden="1" thickBot="1">
      <c r="B65" s="46" t="s">
        <v>25</v>
      </c>
    </row>
    <row r="66" ht="10.5" hidden="1" thickTop="1">
      <c r="B66" s="47" t="s">
        <v>20</v>
      </c>
    </row>
    <row r="67" ht="9.75" hidden="1">
      <c r="B67" s="48"/>
    </row>
    <row r="68" ht="9.75" hidden="1"/>
    <row r="69" ht="10.5" hidden="1" thickBot="1">
      <c r="B69" s="46" t="s">
        <v>26</v>
      </c>
    </row>
    <row r="70" ht="10.5" hidden="1" thickTop="1">
      <c r="B70" s="47" t="s">
        <v>14</v>
      </c>
    </row>
    <row r="71" ht="9.75" hidden="1">
      <c r="B71" s="48"/>
    </row>
    <row r="72" ht="9.75" hidden="1"/>
    <row r="73" ht="10.5" hidden="1" thickBot="1">
      <c r="B73" s="46" t="s">
        <v>27</v>
      </c>
    </row>
    <row r="74" ht="10.5" hidden="1" thickTop="1">
      <c r="B74" s="47" t="s">
        <v>14</v>
      </c>
    </row>
    <row r="75" ht="9.75" hidden="1">
      <c r="B75" s="48"/>
    </row>
    <row r="76" ht="9.75" hidden="1"/>
    <row r="77" ht="10.5" hidden="1" thickBot="1">
      <c r="B77" s="46" t="s">
        <v>28</v>
      </c>
    </row>
    <row r="78" ht="10.5" hidden="1" thickTop="1">
      <c r="B78" s="47">
        <v>1</v>
      </c>
    </row>
    <row r="79" ht="9.75" hidden="1">
      <c r="B79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8:I48 F39:I39 F29:I29 F27:I27 F21:I21 F23:I23 F34:I34 F32:I32 F42:I42 I44 I10 F15:I15 F17:I17">
      <formula1>#REF!</formula1>
    </dataValidation>
    <dataValidation type="list" showInputMessage="1" showErrorMessage="1" sqref="F30:F31 F40:F41 F35:F37 F24:F26 F18:F20 F45:F47">
      <formula1>$B$70:$B$71</formula1>
    </dataValidation>
    <dataValidation type="list" showInputMessage="1" showErrorMessage="1" sqref="I30:I31 I40:I41 I35:I37 I11:I14 I24:I26 I18:I20 I45:I47">
      <formula1>$B$66:$B$67</formula1>
    </dataValidation>
    <dataValidation type="list" showInputMessage="1" showErrorMessage="1" sqref="F10">
      <formula1>$B$78:$B$79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$B$62:$B$63</formula1>
    </dataValidation>
    <dataValidation type="list" showInputMessage="1" showErrorMessage="1" sqref="D11:D14">
      <formula1>$B$57:$B$59</formula1>
    </dataValidation>
    <dataValidation type="list" allowBlank="1" showInputMessage="1" showErrorMessage="1" sqref="F11:F14">
      <formula1>$B$70:$B$71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Voltus 101223</cp:lastModifiedBy>
  <cp:lastPrinted>2001-05-29T14:33:52Z</cp:lastPrinted>
  <dcterms:created xsi:type="dcterms:W3CDTF">2000-03-13T15:50:20Z</dcterms:created>
  <dcterms:modified xsi:type="dcterms:W3CDTF">2023-10-12T21:56:40Z</dcterms:modified>
  <cp:category/>
  <cp:version/>
  <cp:contentType/>
  <cp:contentStatus/>
</cp:coreProperties>
</file>