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V:\wli\"/>
    </mc:Choice>
  </mc:AlternateContent>
  <xr:revisionPtr revIDLastSave="0" documentId="13_ncr:1_{65C8AB62-1751-4E5C-8481-D1147B817027}" xr6:coauthVersionLast="47" xr6:coauthVersionMax="47" xr10:uidLastSave="{00000000-0000-0000-0000-000000000000}"/>
  <bookViews>
    <workbookView xWindow="13110" yWindow="-18120" windowWidth="29040" windowHeight="17640" firstSheet="1" activeTab="2" xr2:uid="{00000000-000D-0000-FFFF-FFFF00000000}"/>
  </bookViews>
  <sheets>
    <sheet name="20XX ECRS" sheetId="7" state="hidden" r:id="rId1"/>
    <sheet name="2023 ECRS" sheetId="8" r:id="rId2"/>
    <sheet name="2024 ECRS" sheetId="4" r:id="rId3"/>
    <sheet name="Charts" sheetId="6" r:id="rId4"/>
  </sheets>
  <definedNames>
    <definedName name="_xlnm._FilterDatabase" localSheetId="3" hidden="1">Charts!$A$1:$E$289</definedName>
  </definedNames>
  <calcPr calcId="191029" calcMode="manual"/>
  <pivotCaches>
    <pivotCache cacheId="5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5" i="6" l="1"/>
  <c r="Q36" i="6"/>
  <c r="Q37" i="6"/>
  <c r="Q38" i="6"/>
  <c r="Q39" i="6"/>
  <c r="Q40" i="6"/>
  <c r="Q41" i="6"/>
  <c r="Q42" i="6"/>
  <c r="Q43" i="6"/>
  <c r="Q44" i="6"/>
  <c r="Q45" i="6"/>
  <c r="Q34" i="6"/>
  <c r="V35" i="6" l="1"/>
  <c r="V33" i="6"/>
  <c r="W33" i="6" s="1"/>
  <c r="V34" i="6"/>
  <c r="W34" i="6" s="1"/>
  <c r="O31" i="6" l="1"/>
  <c r="B22" i="6" l="1"/>
  <c r="B23" i="6"/>
  <c r="B24" i="6"/>
  <c r="B25" i="6"/>
  <c r="B264" i="6"/>
  <c r="B265" i="6"/>
  <c r="B240" i="6"/>
  <c r="B241" i="6"/>
  <c r="B216" i="6"/>
  <c r="B217" i="6"/>
  <c r="B192" i="6"/>
  <c r="B193" i="6"/>
  <c r="B168" i="6"/>
  <c r="B169" i="6"/>
  <c r="B144" i="6"/>
  <c r="B145" i="6"/>
  <c r="B120" i="6"/>
  <c r="B121" i="6"/>
  <c r="B96" i="6"/>
  <c r="B97" i="6"/>
  <c r="B72" i="6"/>
  <c r="B73" i="6"/>
  <c r="B48" i="6"/>
  <c r="B49" i="6"/>
  <c r="B266" i="6"/>
  <c r="B267" i="6"/>
  <c r="B268" i="6"/>
  <c r="B269" i="6"/>
  <c r="B270" i="6"/>
  <c r="B271" i="6"/>
  <c r="B272" i="6"/>
  <c r="B273" i="6"/>
  <c r="B274" i="6"/>
  <c r="B275" i="6"/>
  <c r="B276" i="6"/>
  <c r="B277" i="6"/>
  <c r="B278" i="6"/>
  <c r="B279" i="6"/>
  <c r="B280" i="6"/>
  <c r="B281" i="6"/>
  <c r="B282" i="6"/>
  <c r="B283" i="6"/>
  <c r="B284" i="6"/>
  <c r="B285" i="6"/>
  <c r="B286" i="6"/>
  <c r="B287" i="6"/>
  <c r="B288" i="6"/>
  <c r="B289" i="6"/>
  <c r="B242" i="6"/>
  <c r="B243" i="6"/>
  <c r="B244" i="6"/>
  <c r="B245" i="6"/>
  <c r="B246" i="6"/>
  <c r="B247" i="6"/>
  <c r="B248" i="6"/>
  <c r="B249" i="6"/>
  <c r="B250" i="6"/>
  <c r="B251" i="6"/>
  <c r="B252" i="6"/>
  <c r="B253" i="6"/>
  <c r="B254" i="6"/>
  <c r="B255" i="6"/>
  <c r="B256" i="6"/>
  <c r="B257" i="6"/>
  <c r="B258" i="6"/>
  <c r="B259" i="6"/>
  <c r="B260" i="6"/>
  <c r="B261" i="6"/>
  <c r="B262" i="6"/>
  <c r="B263" i="6"/>
  <c r="B218" i="6"/>
  <c r="B219" i="6"/>
  <c r="B220" i="6"/>
  <c r="B221" i="6"/>
  <c r="B222" i="6"/>
  <c r="B223" i="6"/>
  <c r="B224" i="6"/>
  <c r="B225" i="6"/>
  <c r="B226" i="6"/>
  <c r="B227" i="6"/>
  <c r="B228" i="6"/>
  <c r="B229" i="6"/>
  <c r="B230" i="6"/>
  <c r="B231" i="6"/>
  <c r="B232" i="6"/>
  <c r="B233" i="6"/>
  <c r="B234" i="6"/>
  <c r="B235" i="6"/>
  <c r="B236" i="6"/>
  <c r="B237" i="6"/>
  <c r="B238" i="6"/>
  <c r="B239" i="6"/>
  <c r="B194" i="6"/>
  <c r="B195" i="6"/>
  <c r="B196" i="6"/>
  <c r="B197" i="6"/>
  <c r="B198" i="6"/>
  <c r="B199" i="6"/>
  <c r="B200" i="6"/>
  <c r="B201" i="6"/>
  <c r="B202" i="6"/>
  <c r="B203" i="6"/>
  <c r="B204" i="6"/>
  <c r="B205" i="6"/>
  <c r="B206" i="6"/>
  <c r="B207" i="6"/>
  <c r="B208" i="6"/>
  <c r="B209" i="6"/>
  <c r="B210" i="6"/>
  <c r="B211" i="6"/>
  <c r="B212" i="6"/>
  <c r="B213" i="6"/>
  <c r="B214" i="6"/>
  <c r="B215" i="6"/>
  <c r="B170" i="6"/>
  <c r="B171" i="6"/>
  <c r="B172" i="6"/>
  <c r="B173" i="6"/>
  <c r="B174" i="6"/>
  <c r="B175" i="6"/>
  <c r="B176" i="6"/>
  <c r="B177" i="6"/>
  <c r="B178" i="6"/>
  <c r="B179" i="6"/>
  <c r="B180" i="6"/>
  <c r="B181" i="6"/>
  <c r="B182" i="6"/>
  <c r="B183" i="6"/>
  <c r="B184" i="6"/>
  <c r="B185" i="6"/>
  <c r="B186" i="6"/>
  <c r="B187" i="6"/>
  <c r="B188" i="6"/>
  <c r="B189" i="6"/>
  <c r="B190" i="6"/>
  <c r="B191" i="6"/>
  <c r="B146" i="6"/>
  <c r="B147" i="6"/>
  <c r="B148" i="6"/>
  <c r="B149" i="6"/>
  <c r="B150" i="6"/>
  <c r="B151" i="6"/>
  <c r="B152" i="6"/>
  <c r="B153" i="6"/>
  <c r="B154" i="6"/>
  <c r="B155" i="6"/>
  <c r="B156" i="6"/>
  <c r="B157" i="6"/>
  <c r="B158" i="6"/>
  <c r="B159" i="6"/>
  <c r="B160" i="6"/>
  <c r="B161" i="6"/>
  <c r="B162" i="6"/>
  <c r="B163" i="6"/>
  <c r="B164" i="6"/>
  <c r="B165" i="6"/>
  <c r="B166" i="6"/>
  <c r="B167" i="6"/>
  <c r="B122" i="6"/>
  <c r="B123" i="6"/>
  <c r="B124" i="6"/>
  <c r="B125" i="6"/>
  <c r="B126" i="6"/>
  <c r="B127" i="6"/>
  <c r="B128" i="6"/>
  <c r="B129" i="6"/>
  <c r="B130" i="6"/>
  <c r="B131" i="6"/>
  <c r="B132" i="6"/>
  <c r="B133" i="6"/>
  <c r="B134" i="6"/>
  <c r="B135" i="6"/>
  <c r="B136" i="6"/>
  <c r="B137" i="6"/>
  <c r="B138" i="6"/>
  <c r="B139" i="6"/>
  <c r="B140" i="6"/>
  <c r="B141" i="6"/>
  <c r="B142" i="6"/>
  <c r="B143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" i="6"/>
  <c r="O30" i="6"/>
  <c r="R6" i="6" l="1"/>
  <c r="R7" i="6" s="1"/>
  <c r="R5" i="6"/>
  <c r="R4" i="6"/>
  <c r="O1" i="6"/>
  <c r="B4" i="7"/>
  <c r="C4" i="7"/>
  <c r="D4" i="7"/>
  <c r="E4" i="7"/>
  <c r="F4" i="7"/>
  <c r="G4" i="7"/>
  <c r="H4" i="7"/>
  <c r="I4" i="7"/>
  <c r="J4" i="7"/>
  <c r="K4" i="7"/>
  <c r="L4" i="7"/>
  <c r="M4" i="7"/>
  <c r="B5" i="7"/>
  <c r="C5" i="7"/>
  <c r="D5" i="7"/>
  <c r="E5" i="7"/>
  <c r="F5" i="7"/>
  <c r="G5" i="7"/>
  <c r="H5" i="7"/>
  <c r="I5" i="7"/>
  <c r="J5" i="7"/>
  <c r="K5" i="7"/>
  <c r="L5" i="7"/>
  <c r="M5" i="7"/>
  <c r="B6" i="7"/>
  <c r="C6" i="7"/>
  <c r="D6" i="7"/>
  <c r="E6" i="7"/>
  <c r="F6" i="7"/>
  <c r="G6" i="7"/>
  <c r="H6" i="7"/>
  <c r="I6" i="7"/>
  <c r="J6" i="7"/>
  <c r="K6" i="7"/>
  <c r="L6" i="7"/>
  <c r="M6" i="7"/>
  <c r="B7" i="7"/>
  <c r="C7" i="7"/>
  <c r="D7" i="7"/>
  <c r="E7" i="7"/>
  <c r="F7" i="7"/>
  <c r="G7" i="7"/>
  <c r="H7" i="7"/>
  <c r="I7" i="7"/>
  <c r="J7" i="7"/>
  <c r="K7" i="7"/>
  <c r="L7" i="7"/>
  <c r="M7" i="7"/>
  <c r="B8" i="7"/>
  <c r="C8" i="7"/>
  <c r="D8" i="7"/>
  <c r="E8" i="7"/>
  <c r="F8" i="7"/>
  <c r="G8" i="7"/>
  <c r="H8" i="7"/>
  <c r="I8" i="7"/>
  <c r="J8" i="7"/>
  <c r="K8" i="7"/>
  <c r="L8" i="7"/>
  <c r="M8" i="7"/>
  <c r="B9" i="7"/>
  <c r="C9" i="7"/>
  <c r="D9" i="7"/>
  <c r="E9" i="7"/>
  <c r="F9" i="7"/>
  <c r="G9" i="7"/>
  <c r="H9" i="7"/>
  <c r="I9" i="7"/>
  <c r="J9" i="7"/>
  <c r="K9" i="7"/>
  <c r="L9" i="7"/>
  <c r="M9" i="7"/>
  <c r="B10" i="7"/>
  <c r="C10" i="7"/>
  <c r="D10" i="7"/>
  <c r="E10" i="7"/>
  <c r="F10" i="7"/>
  <c r="G10" i="7"/>
  <c r="H10" i="7"/>
  <c r="I10" i="7"/>
  <c r="J10" i="7"/>
  <c r="K10" i="7"/>
  <c r="L10" i="7"/>
  <c r="M10" i="7"/>
  <c r="B11" i="7"/>
  <c r="C11" i="7"/>
  <c r="D11" i="7"/>
  <c r="E11" i="7"/>
  <c r="F11" i="7"/>
  <c r="G11" i="7"/>
  <c r="H11" i="7"/>
  <c r="I11" i="7"/>
  <c r="J11" i="7"/>
  <c r="K11" i="7"/>
  <c r="L11" i="7"/>
  <c r="M11" i="7"/>
  <c r="B12" i="7"/>
  <c r="C12" i="7"/>
  <c r="D12" i="7"/>
  <c r="E12" i="7"/>
  <c r="F12" i="7"/>
  <c r="G12" i="7"/>
  <c r="H12" i="7"/>
  <c r="I12" i="7"/>
  <c r="J12" i="7"/>
  <c r="K12" i="7"/>
  <c r="L12" i="7"/>
  <c r="M12" i="7"/>
  <c r="B13" i="7"/>
  <c r="C13" i="7"/>
  <c r="D13" i="7"/>
  <c r="E13" i="7"/>
  <c r="F13" i="7"/>
  <c r="G13" i="7"/>
  <c r="H13" i="7"/>
  <c r="I13" i="7"/>
  <c r="J13" i="7"/>
  <c r="K13" i="7"/>
  <c r="L13" i="7"/>
  <c r="M13" i="7"/>
  <c r="B14" i="7"/>
  <c r="C14" i="7"/>
  <c r="D14" i="7"/>
  <c r="E14" i="7"/>
  <c r="F14" i="7"/>
  <c r="G14" i="7"/>
  <c r="H14" i="7"/>
  <c r="I14" i="7"/>
  <c r="J14" i="7"/>
  <c r="K14" i="7"/>
  <c r="L14" i="7"/>
  <c r="M14" i="7"/>
  <c r="B15" i="7"/>
  <c r="C15" i="7"/>
  <c r="D15" i="7"/>
  <c r="E15" i="7"/>
  <c r="F15" i="7"/>
  <c r="G15" i="7"/>
  <c r="H15" i="7"/>
  <c r="I15" i="7"/>
  <c r="J15" i="7"/>
  <c r="K15" i="7"/>
  <c r="L15" i="7"/>
  <c r="M15" i="7"/>
  <c r="B16" i="7"/>
  <c r="C16" i="7"/>
  <c r="D16" i="7"/>
  <c r="E16" i="7"/>
  <c r="F16" i="7"/>
  <c r="G16" i="7"/>
  <c r="H16" i="7"/>
  <c r="I16" i="7"/>
  <c r="J16" i="7"/>
  <c r="K16" i="7"/>
  <c r="L16" i="7"/>
  <c r="M16" i="7"/>
  <c r="B17" i="7"/>
  <c r="C17" i="7"/>
  <c r="D17" i="7"/>
  <c r="E17" i="7"/>
  <c r="F17" i="7"/>
  <c r="G17" i="7"/>
  <c r="H17" i="7"/>
  <c r="I17" i="7"/>
  <c r="J17" i="7"/>
  <c r="K17" i="7"/>
  <c r="L17" i="7"/>
  <c r="M17" i="7"/>
  <c r="B18" i="7"/>
  <c r="C18" i="7"/>
  <c r="D18" i="7"/>
  <c r="E18" i="7"/>
  <c r="F18" i="7"/>
  <c r="G18" i="7"/>
  <c r="H18" i="7"/>
  <c r="I18" i="7"/>
  <c r="J18" i="7"/>
  <c r="K18" i="7"/>
  <c r="L18" i="7"/>
  <c r="M18" i="7"/>
  <c r="B19" i="7"/>
  <c r="C19" i="7"/>
  <c r="D19" i="7"/>
  <c r="E19" i="7"/>
  <c r="F19" i="7"/>
  <c r="G19" i="7"/>
  <c r="H19" i="7"/>
  <c r="I19" i="7"/>
  <c r="J19" i="7"/>
  <c r="K19" i="7"/>
  <c r="L19" i="7"/>
  <c r="M19" i="7"/>
  <c r="B20" i="7"/>
  <c r="C20" i="7"/>
  <c r="D20" i="7"/>
  <c r="E20" i="7"/>
  <c r="F20" i="7"/>
  <c r="G20" i="7"/>
  <c r="H20" i="7"/>
  <c r="I20" i="7"/>
  <c r="J20" i="7"/>
  <c r="K20" i="7"/>
  <c r="L20" i="7"/>
  <c r="M20" i="7"/>
  <c r="B21" i="7"/>
  <c r="C21" i="7"/>
  <c r="D21" i="7"/>
  <c r="E21" i="7"/>
  <c r="F21" i="7"/>
  <c r="G21" i="7"/>
  <c r="H21" i="7"/>
  <c r="I21" i="7"/>
  <c r="J21" i="7"/>
  <c r="K21" i="7"/>
  <c r="L21" i="7"/>
  <c r="M21" i="7"/>
  <c r="B22" i="7"/>
  <c r="C22" i="7"/>
  <c r="D22" i="7"/>
  <c r="E22" i="7"/>
  <c r="F22" i="7"/>
  <c r="G22" i="7"/>
  <c r="H22" i="7"/>
  <c r="I22" i="7"/>
  <c r="J22" i="7"/>
  <c r="K22" i="7"/>
  <c r="L22" i="7"/>
  <c r="M22" i="7"/>
  <c r="B23" i="7"/>
  <c r="C23" i="7"/>
  <c r="D23" i="7"/>
  <c r="E23" i="7"/>
  <c r="F23" i="7"/>
  <c r="G23" i="7"/>
  <c r="H23" i="7"/>
  <c r="I23" i="7"/>
  <c r="J23" i="7"/>
  <c r="K23" i="7"/>
  <c r="L23" i="7"/>
  <c r="M23" i="7"/>
  <c r="B24" i="7"/>
  <c r="C24" i="7"/>
  <c r="D24" i="7"/>
  <c r="E24" i="7"/>
  <c r="F24" i="7"/>
  <c r="G24" i="7"/>
  <c r="H24" i="7"/>
  <c r="I24" i="7"/>
  <c r="J24" i="7"/>
  <c r="K24" i="7"/>
  <c r="L24" i="7"/>
  <c r="M24" i="7"/>
  <c r="B25" i="7"/>
  <c r="C25" i="7"/>
  <c r="D25" i="7"/>
  <c r="E25" i="7"/>
  <c r="F25" i="7"/>
  <c r="G25" i="7"/>
  <c r="H25" i="7"/>
  <c r="I25" i="7"/>
  <c r="J25" i="7"/>
  <c r="K25" i="7"/>
  <c r="L25" i="7"/>
  <c r="M25" i="7"/>
  <c r="B26" i="7"/>
  <c r="C26" i="7"/>
  <c r="D26" i="7"/>
  <c r="E26" i="7"/>
  <c r="F26" i="7"/>
  <c r="G26" i="7"/>
  <c r="H26" i="7"/>
  <c r="I26" i="7"/>
  <c r="J26" i="7"/>
  <c r="K26" i="7"/>
  <c r="L26" i="7"/>
  <c r="M26" i="7"/>
  <c r="C3" i="7"/>
  <c r="D3" i="7"/>
  <c r="E3" i="7"/>
  <c r="F3" i="7"/>
  <c r="G3" i="7"/>
  <c r="H3" i="7"/>
  <c r="I3" i="7"/>
  <c r="J3" i="7"/>
  <c r="K3" i="7"/>
  <c r="L3" i="7"/>
  <c r="M3" i="7"/>
  <c r="B3" i="7"/>
  <c r="C289" i="6"/>
  <c r="A289" i="6"/>
  <c r="C288" i="6"/>
  <c r="A288" i="6"/>
  <c r="C287" i="6"/>
  <c r="A287" i="6"/>
  <c r="C286" i="6"/>
  <c r="A286" i="6"/>
  <c r="C285" i="6"/>
  <c r="A285" i="6"/>
  <c r="C284" i="6"/>
  <c r="A284" i="6"/>
  <c r="C283" i="6"/>
  <c r="A283" i="6"/>
  <c r="C282" i="6"/>
  <c r="A282" i="6"/>
  <c r="C281" i="6"/>
  <c r="A281" i="6"/>
  <c r="C280" i="6"/>
  <c r="A280" i="6"/>
  <c r="C279" i="6"/>
  <c r="A279" i="6"/>
  <c r="C278" i="6"/>
  <c r="A278" i="6"/>
  <c r="C277" i="6"/>
  <c r="A277" i="6"/>
  <c r="C276" i="6"/>
  <c r="A276" i="6"/>
  <c r="C275" i="6"/>
  <c r="A275" i="6"/>
  <c r="C274" i="6"/>
  <c r="A274" i="6"/>
  <c r="C273" i="6"/>
  <c r="A273" i="6"/>
  <c r="C272" i="6"/>
  <c r="A272" i="6"/>
  <c r="C271" i="6"/>
  <c r="A271" i="6"/>
  <c r="C270" i="6"/>
  <c r="A270" i="6"/>
  <c r="C269" i="6"/>
  <c r="A269" i="6"/>
  <c r="C268" i="6"/>
  <c r="A268" i="6"/>
  <c r="C267" i="6"/>
  <c r="A267" i="6"/>
  <c r="C266" i="6"/>
  <c r="A266" i="6"/>
  <c r="C265" i="6"/>
  <c r="A265" i="6"/>
  <c r="C264" i="6"/>
  <c r="A264" i="6"/>
  <c r="C263" i="6"/>
  <c r="A263" i="6"/>
  <c r="C262" i="6"/>
  <c r="A262" i="6"/>
  <c r="C261" i="6"/>
  <c r="A261" i="6"/>
  <c r="C260" i="6"/>
  <c r="A260" i="6"/>
  <c r="C259" i="6"/>
  <c r="A259" i="6"/>
  <c r="C258" i="6"/>
  <c r="A258" i="6"/>
  <c r="C257" i="6"/>
  <c r="A257" i="6"/>
  <c r="C256" i="6"/>
  <c r="A256" i="6"/>
  <c r="C255" i="6"/>
  <c r="A255" i="6"/>
  <c r="C254" i="6"/>
  <c r="A254" i="6"/>
  <c r="C253" i="6"/>
  <c r="A253" i="6"/>
  <c r="C252" i="6"/>
  <c r="A252" i="6"/>
  <c r="C251" i="6"/>
  <c r="A251" i="6"/>
  <c r="C250" i="6"/>
  <c r="A250" i="6"/>
  <c r="C249" i="6"/>
  <c r="A249" i="6"/>
  <c r="C248" i="6"/>
  <c r="A248" i="6"/>
  <c r="C247" i="6"/>
  <c r="A247" i="6"/>
  <c r="C246" i="6"/>
  <c r="A246" i="6"/>
  <c r="C245" i="6"/>
  <c r="A245" i="6"/>
  <c r="C244" i="6"/>
  <c r="A244" i="6"/>
  <c r="C243" i="6"/>
  <c r="A243" i="6"/>
  <c r="C242" i="6"/>
  <c r="A242" i="6"/>
  <c r="C241" i="6"/>
  <c r="A241" i="6"/>
  <c r="C240" i="6"/>
  <c r="A240" i="6"/>
  <c r="C239" i="6"/>
  <c r="A239" i="6"/>
  <c r="C238" i="6"/>
  <c r="A238" i="6"/>
  <c r="C237" i="6"/>
  <c r="A237" i="6"/>
  <c r="C236" i="6"/>
  <c r="A236" i="6"/>
  <c r="C235" i="6"/>
  <c r="A235" i="6"/>
  <c r="C234" i="6"/>
  <c r="A234" i="6"/>
  <c r="C233" i="6"/>
  <c r="A233" i="6"/>
  <c r="C232" i="6"/>
  <c r="A232" i="6"/>
  <c r="C231" i="6"/>
  <c r="A231" i="6"/>
  <c r="C230" i="6"/>
  <c r="A230" i="6"/>
  <c r="C229" i="6"/>
  <c r="A229" i="6"/>
  <c r="C228" i="6"/>
  <c r="A228" i="6"/>
  <c r="C227" i="6"/>
  <c r="A227" i="6"/>
  <c r="C226" i="6"/>
  <c r="A226" i="6"/>
  <c r="C225" i="6"/>
  <c r="A225" i="6"/>
  <c r="C224" i="6"/>
  <c r="A224" i="6"/>
  <c r="C223" i="6"/>
  <c r="A223" i="6"/>
  <c r="C222" i="6"/>
  <c r="A222" i="6"/>
  <c r="C221" i="6"/>
  <c r="A221" i="6"/>
  <c r="C220" i="6"/>
  <c r="A220" i="6"/>
  <c r="C219" i="6"/>
  <c r="A219" i="6"/>
  <c r="C218" i="6"/>
  <c r="A218" i="6"/>
  <c r="C217" i="6"/>
  <c r="A217" i="6"/>
  <c r="C216" i="6"/>
  <c r="A216" i="6"/>
  <c r="C215" i="6"/>
  <c r="A215" i="6"/>
  <c r="C214" i="6"/>
  <c r="A214" i="6"/>
  <c r="C213" i="6"/>
  <c r="A213" i="6"/>
  <c r="C212" i="6"/>
  <c r="A212" i="6"/>
  <c r="C211" i="6"/>
  <c r="A211" i="6"/>
  <c r="C210" i="6"/>
  <c r="A210" i="6"/>
  <c r="C209" i="6"/>
  <c r="A209" i="6"/>
  <c r="C208" i="6"/>
  <c r="A208" i="6"/>
  <c r="C207" i="6"/>
  <c r="A207" i="6"/>
  <c r="C206" i="6"/>
  <c r="A206" i="6"/>
  <c r="C205" i="6"/>
  <c r="A205" i="6"/>
  <c r="C204" i="6"/>
  <c r="A204" i="6"/>
  <c r="C203" i="6"/>
  <c r="A203" i="6"/>
  <c r="C202" i="6"/>
  <c r="A202" i="6"/>
  <c r="C201" i="6"/>
  <c r="A201" i="6"/>
  <c r="C200" i="6"/>
  <c r="A200" i="6"/>
  <c r="C199" i="6"/>
  <c r="A199" i="6"/>
  <c r="C198" i="6"/>
  <c r="A198" i="6"/>
  <c r="C197" i="6"/>
  <c r="A197" i="6"/>
  <c r="C196" i="6"/>
  <c r="A196" i="6"/>
  <c r="C195" i="6"/>
  <c r="A195" i="6"/>
  <c r="C194" i="6"/>
  <c r="A194" i="6"/>
  <c r="C193" i="6"/>
  <c r="A193" i="6"/>
  <c r="C192" i="6"/>
  <c r="A192" i="6"/>
  <c r="C191" i="6"/>
  <c r="A191" i="6"/>
  <c r="C190" i="6"/>
  <c r="A190" i="6"/>
  <c r="C189" i="6"/>
  <c r="A189" i="6"/>
  <c r="C188" i="6"/>
  <c r="A188" i="6"/>
  <c r="C187" i="6"/>
  <c r="A187" i="6"/>
  <c r="C186" i="6"/>
  <c r="A186" i="6"/>
  <c r="C185" i="6"/>
  <c r="A185" i="6"/>
  <c r="C184" i="6"/>
  <c r="A184" i="6"/>
  <c r="C183" i="6"/>
  <c r="A183" i="6"/>
  <c r="C182" i="6"/>
  <c r="A182" i="6"/>
  <c r="C181" i="6"/>
  <c r="A181" i="6"/>
  <c r="C180" i="6"/>
  <c r="A180" i="6"/>
  <c r="C179" i="6"/>
  <c r="A179" i="6"/>
  <c r="C178" i="6"/>
  <c r="A178" i="6"/>
  <c r="C177" i="6"/>
  <c r="A177" i="6"/>
  <c r="C176" i="6"/>
  <c r="A176" i="6"/>
  <c r="C175" i="6"/>
  <c r="A175" i="6"/>
  <c r="C174" i="6"/>
  <c r="A174" i="6"/>
  <c r="C173" i="6"/>
  <c r="A173" i="6"/>
  <c r="C172" i="6"/>
  <c r="A172" i="6"/>
  <c r="C171" i="6"/>
  <c r="A171" i="6"/>
  <c r="C170" i="6"/>
  <c r="A170" i="6"/>
  <c r="C169" i="6"/>
  <c r="A169" i="6"/>
  <c r="C168" i="6"/>
  <c r="A168" i="6"/>
  <c r="C167" i="6"/>
  <c r="A167" i="6"/>
  <c r="C166" i="6"/>
  <c r="A166" i="6"/>
  <c r="C165" i="6"/>
  <c r="A165" i="6"/>
  <c r="C164" i="6"/>
  <c r="A164" i="6"/>
  <c r="C163" i="6"/>
  <c r="A163" i="6"/>
  <c r="C162" i="6"/>
  <c r="A162" i="6"/>
  <c r="C161" i="6"/>
  <c r="A161" i="6"/>
  <c r="C160" i="6"/>
  <c r="A160" i="6"/>
  <c r="C159" i="6"/>
  <c r="A159" i="6"/>
  <c r="C158" i="6"/>
  <c r="A158" i="6"/>
  <c r="C157" i="6"/>
  <c r="A157" i="6"/>
  <c r="C156" i="6"/>
  <c r="A156" i="6"/>
  <c r="C155" i="6"/>
  <c r="A155" i="6"/>
  <c r="C154" i="6"/>
  <c r="A154" i="6"/>
  <c r="C153" i="6"/>
  <c r="A153" i="6"/>
  <c r="C152" i="6"/>
  <c r="A152" i="6"/>
  <c r="C151" i="6"/>
  <c r="A151" i="6"/>
  <c r="C150" i="6"/>
  <c r="A150" i="6"/>
  <c r="C149" i="6"/>
  <c r="A149" i="6"/>
  <c r="C148" i="6"/>
  <c r="A148" i="6"/>
  <c r="C147" i="6"/>
  <c r="A147" i="6"/>
  <c r="C146" i="6"/>
  <c r="A146" i="6"/>
  <c r="C145" i="6"/>
  <c r="A145" i="6"/>
  <c r="C144" i="6"/>
  <c r="A144" i="6"/>
  <c r="C143" i="6"/>
  <c r="A143" i="6"/>
  <c r="C142" i="6"/>
  <c r="A142" i="6"/>
  <c r="C141" i="6"/>
  <c r="A141" i="6"/>
  <c r="C140" i="6"/>
  <c r="A140" i="6"/>
  <c r="C139" i="6"/>
  <c r="A139" i="6"/>
  <c r="C138" i="6"/>
  <c r="A138" i="6"/>
  <c r="C137" i="6"/>
  <c r="A137" i="6"/>
  <c r="C136" i="6"/>
  <c r="A136" i="6"/>
  <c r="C135" i="6"/>
  <c r="A135" i="6"/>
  <c r="C134" i="6"/>
  <c r="A134" i="6"/>
  <c r="C133" i="6"/>
  <c r="A133" i="6"/>
  <c r="C132" i="6"/>
  <c r="A132" i="6"/>
  <c r="C131" i="6"/>
  <c r="A131" i="6"/>
  <c r="C130" i="6"/>
  <c r="A130" i="6"/>
  <c r="C129" i="6"/>
  <c r="A129" i="6"/>
  <c r="C128" i="6"/>
  <c r="A128" i="6"/>
  <c r="C127" i="6"/>
  <c r="A127" i="6"/>
  <c r="C126" i="6"/>
  <c r="A126" i="6"/>
  <c r="C125" i="6"/>
  <c r="A125" i="6"/>
  <c r="C124" i="6"/>
  <c r="A124" i="6"/>
  <c r="C123" i="6"/>
  <c r="A123" i="6"/>
  <c r="C122" i="6"/>
  <c r="A122" i="6"/>
  <c r="C121" i="6"/>
  <c r="A121" i="6"/>
  <c r="C120" i="6"/>
  <c r="A120" i="6"/>
  <c r="C119" i="6"/>
  <c r="A119" i="6"/>
  <c r="C118" i="6"/>
  <c r="A118" i="6"/>
  <c r="C117" i="6"/>
  <c r="A117" i="6"/>
  <c r="C116" i="6"/>
  <c r="A116" i="6"/>
  <c r="C115" i="6"/>
  <c r="A115" i="6"/>
  <c r="C114" i="6"/>
  <c r="A114" i="6"/>
  <c r="C113" i="6"/>
  <c r="A113" i="6"/>
  <c r="C112" i="6"/>
  <c r="A112" i="6"/>
  <c r="C111" i="6"/>
  <c r="A111" i="6"/>
  <c r="C110" i="6"/>
  <c r="A110" i="6"/>
  <c r="C109" i="6"/>
  <c r="A109" i="6"/>
  <c r="C108" i="6"/>
  <c r="A108" i="6"/>
  <c r="C107" i="6"/>
  <c r="A107" i="6"/>
  <c r="C106" i="6"/>
  <c r="A106" i="6"/>
  <c r="C105" i="6"/>
  <c r="A105" i="6"/>
  <c r="C104" i="6"/>
  <c r="A104" i="6"/>
  <c r="C103" i="6"/>
  <c r="A103" i="6"/>
  <c r="C102" i="6"/>
  <c r="A102" i="6"/>
  <c r="C101" i="6"/>
  <c r="A101" i="6"/>
  <c r="C100" i="6"/>
  <c r="A100" i="6"/>
  <c r="C99" i="6"/>
  <c r="A99" i="6"/>
  <c r="C98" i="6"/>
  <c r="A98" i="6"/>
  <c r="C97" i="6"/>
  <c r="A97" i="6"/>
  <c r="C96" i="6"/>
  <c r="A96" i="6"/>
  <c r="C95" i="6"/>
  <c r="A95" i="6"/>
  <c r="C94" i="6"/>
  <c r="A94" i="6"/>
  <c r="C93" i="6"/>
  <c r="A93" i="6"/>
  <c r="C92" i="6"/>
  <c r="A92" i="6"/>
  <c r="C91" i="6"/>
  <c r="A91" i="6"/>
  <c r="C90" i="6"/>
  <c r="A90" i="6"/>
  <c r="C89" i="6"/>
  <c r="A89" i="6"/>
  <c r="C88" i="6"/>
  <c r="A88" i="6"/>
  <c r="C87" i="6"/>
  <c r="A87" i="6"/>
  <c r="C86" i="6"/>
  <c r="A86" i="6"/>
  <c r="C85" i="6"/>
  <c r="A85" i="6"/>
  <c r="C84" i="6"/>
  <c r="A84" i="6"/>
  <c r="C83" i="6"/>
  <c r="A83" i="6"/>
  <c r="C82" i="6"/>
  <c r="A82" i="6"/>
  <c r="C81" i="6"/>
  <c r="A81" i="6"/>
  <c r="C80" i="6"/>
  <c r="A80" i="6"/>
  <c r="C79" i="6"/>
  <c r="A79" i="6"/>
  <c r="C78" i="6"/>
  <c r="A78" i="6"/>
  <c r="C77" i="6"/>
  <c r="A77" i="6"/>
  <c r="C76" i="6"/>
  <c r="A76" i="6"/>
  <c r="C75" i="6"/>
  <c r="A75" i="6"/>
  <c r="C74" i="6"/>
  <c r="A74" i="6"/>
  <c r="C73" i="6"/>
  <c r="A73" i="6"/>
  <c r="C72" i="6"/>
  <c r="A72" i="6"/>
  <c r="C71" i="6"/>
  <c r="A71" i="6"/>
  <c r="C70" i="6"/>
  <c r="A70" i="6"/>
  <c r="C69" i="6"/>
  <c r="A69" i="6"/>
  <c r="C68" i="6"/>
  <c r="A68" i="6"/>
  <c r="C67" i="6"/>
  <c r="A67" i="6"/>
  <c r="C66" i="6"/>
  <c r="A66" i="6"/>
  <c r="C65" i="6"/>
  <c r="A65" i="6"/>
  <c r="C64" i="6"/>
  <c r="A64" i="6"/>
  <c r="C63" i="6"/>
  <c r="A63" i="6"/>
  <c r="C62" i="6"/>
  <c r="A62" i="6"/>
  <c r="C61" i="6"/>
  <c r="A61" i="6"/>
  <c r="C60" i="6"/>
  <c r="A60" i="6"/>
  <c r="C59" i="6"/>
  <c r="A59" i="6"/>
  <c r="C58" i="6"/>
  <c r="A58" i="6"/>
  <c r="C57" i="6"/>
  <c r="A57" i="6"/>
  <c r="C56" i="6"/>
  <c r="A56" i="6"/>
  <c r="C55" i="6"/>
  <c r="A55" i="6"/>
  <c r="C54" i="6"/>
  <c r="A54" i="6"/>
  <c r="C53" i="6"/>
  <c r="A53" i="6"/>
  <c r="C52" i="6"/>
  <c r="A52" i="6"/>
  <c r="C51" i="6"/>
  <c r="A51" i="6"/>
  <c r="C50" i="6"/>
  <c r="A50" i="6"/>
  <c r="C49" i="6"/>
  <c r="A49" i="6"/>
  <c r="C48" i="6"/>
  <c r="A48" i="6"/>
  <c r="C47" i="6"/>
  <c r="A47" i="6"/>
  <c r="C46" i="6"/>
  <c r="A46" i="6"/>
  <c r="C45" i="6"/>
  <c r="A45" i="6"/>
  <c r="C44" i="6"/>
  <c r="A44" i="6"/>
  <c r="C43" i="6"/>
  <c r="A43" i="6"/>
  <c r="C42" i="6"/>
  <c r="A42" i="6"/>
  <c r="C41" i="6"/>
  <c r="A41" i="6"/>
  <c r="C40" i="6"/>
  <c r="A40" i="6"/>
  <c r="C39" i="6"/>
  <c r="A39" i="6"/>
  <c r="C38" i="6"/>
  <c r="A38" i="6"/>
  <c r="C37" i="6"/>
  <c r="A37" i="6"/>
  <c r="C36" i="6"/>
  <c r="A36" i="6"/>
  <c r="C35" i="6"/>
  <c r="A35" i="6"/>
  <c r="C34" i="6"/>
  <c r="A34" i="6"/>
  <c r="C33" i="6"/>
  <c r="A33" i="6"/>
  <c r="C32" i="6"/>
  <c r="A32" i="6"/>
  <c r="C31" i="6"/>
  <c r="A31" i="6"/>
  <c r="C30" i="6"/>
  <c r="A30" i="6"/>
  <c r="C29" i="6"/>
  <c r="A29" i="6"/>
  <c r="C28" i="6"/>
  <c r="A28" i="6"/>
  <c r="C27" i="6"/>
  <c r="A27" i="6"/>
  <c r="C26" i="6"/>
  <c r="A26" i="6"/>
  <c r="C25" i="6"/>
  <c r="A25" i="6"/>
  <c r="C24" i="6"/>
  <c r="A24" i="6"/>
  <c r="C23" i="6"/>
  <c r="A23" i="6"/>
  <c r="C22" i="6"/>
  <c r="A22" i="6"/>
  <c r="C21" i="6"/>
  <c r="A21" i="6"/>
  <c r="C20" i="6"/>
  <c r="A20" i="6"/>
  <c r="C19" i="6"/>
  <c r="A19" i="6"/>
  <c r="C18" i="6"/>
  <c r="A18" i="6"/>
  <c r="C17" i="6"/>
  <c r="A17" i="6"/>
  <c r="C16" i="6"/>
  <c r="A16" i="6"/>
  <c r="C15" i="6"/>
  <c r="A15" i="6"/>
  <c r="C14" i="6"/>
  <c r="A14" i="6"/>
  <c r="C13" i="6"/>
  <c r="A13" i="6"/>
  <c r="C12" i="6"/>
  <c r="A12" i="6"/>
  <c r="C11" i="6"/>
  <c r="A11" i="6"/>
  <c r="C10" i="6"/>
  <c r="A10" i="6"/>
  <c r="C9" i="6"/>
  <c r="A9" i="6"/>
  <c r="C8" i="6"/>
  <c r="A8" i="6"/>
  <c r="C7" i="6"/>
  <c r="A7" i="6"/>
  <c r="C6" i="6"/>
  <c r="A6" i="6"/>
  <c r="C5" i="6"/>
  <c r="A5" i="6"/>
  <c r="C4" i="6"/>
  <c r="A4" i="6"/>
  <c r="C3" i="6"/>
  <c r="A3" i="6"/>
  <c r="C2" i="6"/>
  <c r="A2" i="6"/>
  <c r="O2" i="6" l="1"/>
</calcChain>
</file>

<file path=xl/sharedStrings.xml><?xml version="1.0" encoding="utf-8"?>
<sst xmlns="http://schemas.openxmlformats.org/spreadsheetml/2006/main" count="345" uniqueCount="37">
  <si>
    <t>HE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</si>
  <si>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</si>
  <si>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</si>
  <si>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</si>
  <si>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</si>
  <si>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</si>
  <si>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</si>
  <si>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</si>
  <si>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</si>
  <si>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</si>
  <si>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 xml:space="preserve">Oct </t>
  </si>
  <si>
    <t xml:space="preserve">Nov </t>
  </si>
  <si>
    <t xml:space="preserve">Dec </t>
  </si>
  <si>
    <t>2023 ECRS</t>
  </si>
  <si>
    <t>Month</t>
  </si>
  <si>
    <t>Date</t>
  </si>
  <si>
    <t>Group</t>
  </si>
  <si>
    <t>Type</t>
  </si>
  <si>
    <t>Row Labels</t>
  </si>
  <si>
    <t>min</t>
  </si>
  <si>
    <t>max</t>
  </si>
  <si>
    <t>avg</t>
  </si>
  <si>
    <t>Change</t>
  </si>
  <si>
    <t>Oct</t>
  </si>
  <si>
    <t>Nov</t>
  </si>
  <si>
    <t>Dec</t>
  </si>
  <si>
    <t>min-change</t>
  </si>
  <si>
    <t>max-change</t>
  </si>
  <si>
    <t>AVG-CHANGE</t>
  </si>
  <si>
    <t>20XX ECRS</t>
  </si>
  <si>
    <t>ECRS</t>
  </si>
  <si>
    <t>(All)</t>
  </si>
  <si>
    <t>2023</t>
  </si>
  <si>
    <t>30MA</t>
  </si>
  <si>
    <t>2024 ECRS</t>
  </si>
  <si>
    <t xml:space="preserve">2024 ECRS </t>
  </si>
  <si>
    <t xml:space="preserve">2024 ECRS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</si>
</sst>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"/>
  </numFmts>
  <fonts count="3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0" fillId="0" borderId="0" xfId="0" applyNumberFormat="1"/>
    <xf numFmtId="164" fontId="1" fillId="2" borderId="1" xfId="0" applyNumberFormat="1" applyFont="1" applyFill="1" applyBorder="1" applyAlignment="1">
      <alignment horizontal="center" vertical="center"/>
    </xf>
    <xf numFmtId="1" fontId="0" fillId="0" borderId="0" xfId="0" applyNumberFormat="1" applyFill="1"/>
    <xf numFmtId="1" fontId="1" fillId="0" borderId="1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EC7"/>
      <color rgb="FF890C5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[2024_ECRS_Charts_final.xlsx]Charts!PivotTable1</c:name>
    <c:fmtId val="263"/>
  </c:pivotSource>
  <c:chart>
    <c:title>
      <c:tx>
        <c:strRef>
          <c:f>Charts!$O$1</c:f>
          <c:strCache>
            <c:ptCount val="1"/>
            <c:pt idx="0">
              <c:v>ECRS Requirement Comparison for July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solidFill>
            <a:srgbClr val="5B6770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rgbClr val="685B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Charts!$O$1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24"/>
                <c:pt idx="0">
                  <c:v>1571.8553935486411</c:v>
                </c:pt>
                <c:pt idx="1">
                  <c:v>1517.6647077076491</c:v>
                </c:pt>
                <c:pt idx="2">
                  <c:v>1556.4345711463529</c:v>
                </c:pt>
                <c:pt idx="3">
                  <c:v>1431.293902248972</c:v>
                </c:pt>
                <c:pt idx="4">
                  <c:v>1407.9101497206361</c:v>
                </c:pt>
                <c:pt idx="5">
                  <c:v>1417.147836408066</c:v>
                </c:pt>
                <c:pt idx="6">
                  <c:v>1612.2507187533452</c:v>
                </c:pt>
                <c:pt idx="7">
                  <c:v>1790.940947583141</c:v>
                </c:pt>
                <c:pt idx="8">
                  <c:v>2464.7207283740809</c:v>
                </c:pt>
                <c:pt idx="9">
                  <c:v>2181.4961200411121</c:v>
                </c:pt>
                <c:pt idx="10">
                  <c:v>2484.8223764847871</c:v>
                </c:pt>
                <c:pt idx="11">
                  <c:v>2525.6200826519575</c:v>
                </c:pt>
                <c:pt idx="12">
                  <c:v>2509.5187303932676</c:v>
                </c:pt>
                <c:pt idx="13">
                  <c:v>2339.0807113512901</c:v>
                </c:pt>
                <c:pt idx="14">
                  <c:v>2127.7674306375784</c:v>
                </c:pt>
                <c:pt idx="15">
                  <c:v>2451.3413052146648</c:v>
                </c:pt>
                <c:pt idx="16">
                  <c:v>2574.7462645968158</c:v>
                </c:pt>
                <c:pt idx="17">
                  <c:v>2447.7697332678044</c:v>
                </c:pt>
                <c:pt idx="18">
                  <c:v>2497.9322918834009</c:v>
                </c:pt>
                <c:pt idx="19">
                  <c:v>2393.2004457544076</c:v>
                </c:pt>
                <c:pt idx="20">
                  <c:v>2076.1671086198317</c:v>
                </c:pt>
                <c:pt idx="21">
                  <c:v>2046.2221489145938</c:v>
                </c:pt>
                <c:pt idx="22">
                  <c:v>1834.5163885535731</c:v>
                </c:pt>
                <c:pt idx="23">
                  <c:v>1717.8443706645489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17-4722-8AD1-7BF0AEC63010}"/>
            </c:ext>
          </c:extLst>
        </c:ser>
        <c:ser>
          <c:idx val="1"/>
          <c:order val="1"/>
          <c:tx>
            <c:strRef>
              <c:f>Charts!$O$1</c:f>
              <c:strCache>
                <c:ptCount val="1"/>
                <c:pt idx="0">
                  <c:v>2024 ECRS 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Charts!$O$1</c:f>
              <c:strCach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strCache>
            </c:strRef>
          </c:cat>
          <c:val>
            <c:numRef>
              <c:f>Charts!$O$1</c:f>
              <c:numCache>
                <c:formatCode>General</c:formatCode>
                <c:ptCount val="24"/>
                <c:pt idx="0">
                  <c:v>1522</c:v>
                </c:pt>
                <c:pt idx="1">
                  <c:v>1500</c:v>
                </c:pt>
                <c:pt idx="2">
                  <c:v>1585</c:v>
                </c:pt>
                <c:pt idx="3">
                  <c:v>1413</c:v>
                </c:pt>
                <c:pt idx="4">
                  <c:v>1361</c:v>
                </c:pt>
                <c:pt idx="5">
                  <c:v>1389</c:v>
                </c:pt>
                <c:pt idx="6">
                  <c:v>1512</c:v>
                </c:pt>
                <c:pt idx="7">
                  <c:v>1878</c:v>
                </c:pt>
                <c:pt idx="8">
                  <c:v>1862</c:v>
                </c:pt>
                <c:pt idx="9">
                  <c:v>2080</c:v>
                </c:pt>
                <c:pt idx="10">
                  <c:v>2088</c:v>
                </c:pt>
                <c:pt idx="11">
                  <c:v>2220</c:v>
                </c:pt>
                <c:pt idx="12">
                  <c:v>2267</c:v>
                </c:pt>
                <c:pt idx="13">
                  <c:v>2508</c:v>
                </c:pt>
                <c:pt idx="14">
                  <c:v>2390</c:v>
                </c:pt>
                <c:pt idx="15">
                  <c:v>2656</c:v>
                </c:pt>
                <c:pt idx="16">
                  <c:v>2664</c:v>
                </c:pt>
                <c:pt idx="17">
                  <c:v>2567</c:v>
                </c:pt>
                <c:pt idx="18">
                  <c:v>2356</c:v>
                </c:pt>
                <c:pt idx="19">
                  <c:v>2011</c:v>
                </c:pt>
                <c:pt idx="20">
                  <c:v>2260</c:v>
                </c:pt>
                <c:pt idx="21">
                  <c:v>2273</c:v>
                </c:pt>
                <c:pt idx="22">
                  <c:v>2075</c:v>
                </c:pt>
                <c:pt idx="23">
                  <c:v>1871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0E-4008-AFD8-5E1034A3A6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0002624"/>
        <c:axId val="610003408"/>
      </c:barChart>
      <c:catAx>
        <c:axId val="610002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408"/>
        <c:crosses val="autoZero"/>
        <c:auto val="1"/>
        <c:lblAlgn val="ctr"/>
        <c:lblOffset val="100"/>
        <c:noMultiLvlLbl val="0"/>
      </c:catAx>
      <c:valAx>
        <c:axId val="6100034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[2024_ECRS_Charts_final.xlsx]Charts!PivotTable2</c:name>
    <c:fmtId val="59"/>
  </c:pivotSource>
  <c:chart>
    <c:title>
      <c:tx>
        <c:strRef>
          <c:f>Charts!$O$30</c:f>
          <c:strCache>
            <c:ptCount val="1"/>
            <c:pt idx="0">
              <c:v>Hourly Average ECRS Requirement Comparison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rgbClr val="00AEC7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rgbClr val="00AEC7"/>
          </a:solidFill>
          <a:ln>
            <a:noFill/>
          </a:ln>
          <a:effectLst/>
        </c:spPr>
      </c:pivotFmt>
      <c:pivotFmt>
        <c:idx val="1"/>
        <c:spPr>
          <a:solidFill>
            <a:srgbClr val="890C58"/>
          </a:solidFill>
          <a:ln>
            <a:noFill/>
          </a:ln>
          <a:effectLst/>
        </c:spPr>
      </c:pivotFmt>
      <c:pivotFmt>
        <c:idx val="2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3"/>
        <c:spPr>
          <a:solidFill>
            <a:srgbClr val="00AEC7"/>
          </a:solidFill>
          <a:ln>
            <a:noFill/>
          </a:ln>
          <a:effectLst/>
        </c:spPr>
      </c:pivotFmt>
      <c:pivotFmt>
        <c:idx val="4"/>
        <c:spPr>
          <a:solidFill>
            <a:srgbClr val="00AEC7"/>
          </a:solidFill>
          <a:ln>
            <a:noFill/>
          </a:ln>
          <a:effectLst/>
        </c:spPr>
      </c:pivotFmt>
      <c:pivotFmt>
        <c:idx val="5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</c:pivotFmt>
      <c:pivotFmt>
        <c:idx val="6"/>
        <c:spPr>
          <a:solidFill>
            <a:srgbClr val="00AEC7"/>
          </a:solidFill>
          <a:ln>
            <a:noFill/>
          </a:ln>
          <a:effectLst/>
        </c:spPr>
      </c:pivotFmt>
      <c:pivotFmt>
        <c:idx val="7"/>
        <c:spPr>
          <a:solidFill>
            <a:srgbClr val="890C58"/>
          </a:solidFill>
          <a:ln>
            <a:noFill/>
          </a:ln>
          <a:effectLst/>
        </c:spPr>
      </c:pivotFmt>
      <c:pivotFmt>
        <c:idx val="8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6"/>
        <c:spPr>
          <a:solidFill>
            <a:srgbClr val="5B6770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7"/>
        <c:spPr>
          <a:solidFill>
            <a:srgbClr val="890C58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19"/>
        <c:spPr>
          <a:pattFill prst="dkUpDiag">
            <a:fgClr>
              <a:srgbClr val="890C58"/>
            </a:fgClr>
            <a:bgClr>
              <a:schemeClr val="bg1"/>
            </a:bgClr>
          </a:patt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0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1"/>
        <c:spPr>
          <a:solidFill>
            <a:srgbClr val="00AE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3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4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5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6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8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solidFill>
            <a:srgbClr val="685BC7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0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1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2"/>
        <c:spPr>
          <a:solidFill>
            <a:schemeClr val="accent1"/>
          </a:solidFill>
          <a:ln>
            <a:noFill/>
          </a:ln>
          <a:effectLst/>
        </c:spP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1"/>
          <c:showVal val="1"/>
          <c:showCatName val="1"/>
          <c:showSerName val="1"/>
          <c:showPercent val="1"/>
          <c:showBubbleSize val="1"/>
          <c:extLst>
            <c:ext xmlns:c15="http://schemas.microsoft.com/office/drawing/2012/chart" uri="{CE6537A1-D6FC-4f65-9D91-7224C49458BB}"/>
          </c:extLst>
        </c:dLbl>
      </c:pivotFmt>
      <c:pivotFmt>
        <c:idx val="33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4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6"/>
        <c:spPr>
          <a:solidFill>
            <a:srgbClr val="890C58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2"/>
        <c:spPr>
          <a:solidFill>
            <a:srgbClr val="00AEC7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0622744819470562E-2"/>
          <c:y val="0.25364294740935162"/>
          <c:w val="0.92937725518052949"/>
          <c:h val="0.659271631450109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Charts!$O$30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890C58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1731.0208056449608</c:v>
                </c:pt>
                <c:pt idx="1">
                  <c:v>1929.4586176005241</c:v>
                </c:pt>
                <c:pt idx="2">
                  <c:v>1834.3678142798478</c:v>
                </c:pt>
                <c:pt idx="3">
                  <c:v>1898.060895724353</c:v>
                </c:pt>
                <c:pt idx="4">
                  <c:v>2115.2755446017459</c:v>
                </c:pt>
                <c:pt idx="5">
                  <c:v>2072.5860650838222</c:v>
                </c:pt>
                <c:pt idx="6">
                  <c:v>2040.7610193550217</c:v>
                </c:pt>
                <c:pt idx="7">
                  <c:v>2127.1177352654167</c:v>
                </c:pt>
                <c:pt idx="8">
                  <c:v>2040.8796995258938</c:v>
                </c:pt>
                <c:pt idx="9">
                  <c:v>1784.3250675057725</c:v>
                </c:pt>
                <c:pt idx="10">
                  <c:v>1607.4080933561281</c:v>
                </c:pt>
                <c:pt idx="11">
                  <c:v>1846.7421065650344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BC-47E2-B720-C39D8C6ABC54}"/>
            </c:ext>
          </c:extLst>
        </c:ser>
        <c:ser>
          <c:idx val="1"/>
          <c:order val="1"/>
          <c:tx>
            <c:strRef>
              <c:f>Charts!$O$30</c:f>
              <c:strCache>
                <c:ptCount val="1"/>
                <c:pt idx="0">
                  <c:v>2024 ECRS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Charts!$O$30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Charts!$O$30</c:f>
              <c:numCache>
                <c:formatCode>General</c:formatCode>
                <c:ptCount val="12"/>
                <c:pt idx="0">
                  <c:v>1517.4583333333333</c:v>
                </c:pt>
                <c:pt idx="1">
                  <c:v>1538.25</c:v>
                </c:pt>
                <c:pt idx="2">
                  <c:v>1418.25</c:v>
                </c:pt>
                <c:pt idx="3">
                  <c:v>1339.9166666666667</c:v>
                </c:pt>
                <c:pt idx="4">
                  <c:v>1969.4583333333333</c:v>
                </c:pt>
                <c:pt idx="5">
                  <c:v>1978.4166666666667</c:v>
                </c:pt>
                <c:pt idx="6">
                  <c:v>2012.8333333333333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33-49F1-AD96-4E0E33395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610002232"/>
        <c:axId val="610003800"/>
      </c:barChart>
      <c:catAx>
        <c:axId val="61000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3800"/>
        <c:crosses val="autoZero"/>
        <c:auto val="1"/>
        <c:lblAlgn val="ctr"/>
        <c:lblOffset val="100"/>
        <c:noMultiLvlLbl val="0"/>
      </c:catAx>
      <c:valAx>
        <c:axId val="610003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rgbClr val="5B677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00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81860</xdr:colOff>
      <xdr:row>2</xdr:row>
      <xdr:rowOff>116904</xdr:rowOff>
    </xdr:from>
    <xdr:to>
      <xdr:col>18</xdr:col>
      <xdr:colOff>500062</xdr:colOff>
      <xdr:row>28</xdr:row>
      <xdr:rowOff>80059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673CEE-78B4-4B64-A7C5-928738D0E8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159326</xdr:colOff>
      <xdr:row>32</xdr:row>
      <xdr:rowOff>120666</xdr:rowOff>
    </xdr:from>
    <xdr:to>
      <xdr:col>18</xdr:col>
      <xdr:colOff>428626</xdr:colOff>
      <xdr:row>62</xdr:row>
      <xdr:rowOff>11905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B86604-DA85-4C4E-B8E2-588215796E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0.64542</cdr:x>
      <cdr:y>0.18622</cdr:y>
    </cdr:from>
    <cdr:to>
      <cdr:x>0.98571</cdr:x>
      <cdr:y>0.21021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494328" y="915486"/>
          <a:ext cx="2896819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62AC306C-210A-42D0-A10D-AE5E96AF59D1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0.09985</cdr:x>
      <cdr:y>0.19038</cdr:y>
    </cdr:from>
    <cdr:to>
      <cdr:x>0.4331</cdr:x>
      <cdr:y>0.31426</cdr:y>
    </cdr:to>
    <cdr:sp macro="" textlink="Charts!$O$2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CFF4AB73-4685-468E-BDA0-DF37A26395F1}"/>
            </a:ext>
          </a:extLst>
        </cdr:cNvPr>
        <cdr:cNvSpPr txBox="1"/>
      </cdr:nvSpPr>
      <cdr:spPr>
        <a:xfrm xmlns:a="http://schemas.openxmlformats.org/drawingml/2006/main">
          <a:off x="895344" y="935938"/>
          <a:ext cx="2988190" cy="6090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overflow" horzOverflow="overflow" wrap="none" rtlCol="0">
          <a:spAutoFit/>
        </a:bodyPr>
        <a:lstStyle xmlns:a="http://schemas.openxmlformats.org/drawingml/2006/main"/>
        <a:p xmlns:a="http://schemas.openxmlformats.org/drawingml/2006/main">
          <a:fld id="{3A7AF36D-D95A-484F-AC44-1A801362D418}" type="TxLink">
            <a:rPr lang="en-US" sz="1100" b="0" i="1" u="none" strike="noStrike">
              <a:solidFill>
                <a:srgbClr val="890C58"/>
              </a:solidFill>
              <a:latin typeface="Calibri"/>
              <a:cs typeface="Calibri"/>
            </a:rPr>
            <a:pPr/>
            <a:t>2024 ECRS  :	
Range: 1361 MW - 2664 MW;	
Avg: 2013 MW (28 MW decrease from prev year)</a:t>
          </a:fld>
          <a:endParaRPr lang="en-US" sz="1100" i="1">
            <a:solidFill>
              <a:srgbClr val="890C58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0.67544</cdr:x>
      <cdr:y>0.20195</cdr:y>
    </cdr:from>
    <cdr:to>
      <cdr:x>0.67868</cdr:x>
      <cdr:y>0.22299</cdr:y>
    </cdr:to>
    <cdr:sp macro="" textlink="#REF!">
      <cdr:nvSpPr>
        <cdr:cNvPr id="2" name="TextBox 3">
          <a:extLst xmlns:a="http://schemas.openxmlformats.org/drawingml/2006/main">
            <a:ext uri="{FF2B5EF4-FFF2-40B4-BE49-F238E27FC236}">
              <a16:creationId xmlns:a16="http://schemas.microsoft.com/office/drawing/2014/main" id="{92110B35-453C-4E2E-9DB4-3623522B9774}"/>
            </a:ext>
          </a:extLst>
        </cdr:cNvPr>
        <cdr:cNvSpPr txBox="1"/>
      </cdr:nvSpPr>
      <cdr:spPr>
        <a:xfrm xmlns:a="http://schemas.openxmlformats.org/drawingml/2006/main">
          <a:off x="5956020" y="1132199"/>
          <a:ext cx="28534" cy="11791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overflow" horzOverflow="overflow" wrap="none" lIns="0" tIns="0" rIns="0" bIns="0" rtlCol="0" anchor="ctr" anchorCtr="1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A47430C-48C7-475D-B50A-2A363C8D0DC0}" type="TxLink">
            <a:rPr lang="en-US" sz="800" b="0" i="1" u="none" strike="noStrike">
              <a:solidFill>
                <a:srgbClr val="890C58"/>
              </a:solidFill>
              <a:latin typeface="Arial" panose="020B0604020202020204" pitchFamily="34" charset="0"/>
              <a:cs typeface="Arial" panose="020B0604020202020204" pitchFamily="34" charset="0"/>
            </a:rPr>
            <a:pPr algn="l"/>
            <a:t> </a:t>
          </a:fld>
          <a:endParaRPr lang="en-US" sz="800" i="1">
            <a:solidFill>
              <a:srgbClr val="890C58"/>
            </a:solidFill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0.31675</cdr:x>
      <cdr:y>0.27618</cdr:y>
    </cdr:from>
    <cdr:to>
      <cdr:x>1</cdr:x>
      <cdr:y>0.32337</cdr:y>
    </cdr:to>
    <cdr:sp macro="" textlink="Charts!$O$48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A445FD7F-959A-46EE-9AFE-BA71AC848AC7}"/>
            </a:ext>
          </a:extLst>
        </cdr:cNvPr>
        <cdr:cNvSpPr txBox="1"/>
      </cdr:nvSpPr>
      <cdr:spPr>
        <a:xfrm xmlns:a="http://schemas.openxmlformats.org/drawingml/2006/main">
          <a:off x="3140057" y="1548331"/>
          <a:ext cx="6773304" cy="2645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3A9106B9-968E-4E90-918E-C7642F69EF79}" type="TxLink">
            <a:rPr lang="en-US" sz="1100" b="0" i="0" u="none" strike="noStrike">
              <a:solidFill>
                <a:srgbClr val="000000"/>
              </a:solidFill>
              <a:latin typeface="Calibri"/>
              <a:cs typeface="Calibri"/>
            </a:rPr>
            <a:pPr/>
            <a:t> </a:t>
          </a:fld>
          <a:endParaRPr lang="en-US" sz="1100" i="1">
            <a:solidFill>
              <a:srgbClr val="890C58"/>
            </a:solidFill>
          </a:endParaRPr>
        </a:p>
      </cdr:txBody>
    </cdr:sp>
  </cdr:relSizeAnchor>
  <cdr:relSizeAnchor xmlns:cdr="http://schemas.openxmlformats.org/drawingml/2006/chartDrawing">
    <cdr:from>
      <cdr:x>0.08213</cdr:x>
      <cdr:y>0.25783</cdr:y>
    </cdr:from>
    <cdr:to>
      <cdr:x>0.4172</cdr:x>
      <cdr:y>0.35806</cdr:y>
    </cdr:to>
    <cdr:sp macro="" textlink="Charts!$O$31">
      <cdr:nvSpPr>
        <cdr:cNvPr id="4" name="TextBox 1">
          <a:extLst xmlns:a="http://schemas.openxmlformats.org/drawingml/2006/main">
            <a:ext uri="{FF2B5EF4-FFF2-40B4-BE49-F238E27FC236}">
              <a16:creationId xmlns:a16="http://schemas.microsoft.com/office/drawing/2014/main" id="{A20FC91C-07FD-94AD-6813-54E7E153A745}"/>
            </a:ext>
          </a:extLst>
        </cdr:cNvPr>
        <cdr:cNvSpPr txBox="1"/>
      </cdr:nvSpPr>
      <cdr:spPr>
        <a:xfrm xmlns:a="http://schemas.openxmlformats.org/drawingml/2006/main">
          <a:off x="724221" y="1445457"/>
          <a:ext cx="2954655" cy="5618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fld id="{134D5543-0319-49BE-8062-971B88B5D792}" type="TxLink">
            <a:rPr lang="en-US" sz="1000" b="0" i="1" u="none" strike="noStrike">
              <a:solidFill>
                <a:srgbClr val="890C58"/>
              </a:solidFill>
              <a:latin typeface="Calibri"/>
              <a:cs typeface="Calibri"/>
            </a:rPr>
            <a:pPr/>
            <a:t>2024 ECRS 	
On avg. 264 MW decrease from prev year.	
Largest decrease is in Apr by 558 MW.</a:t>
          </a:fld>
          <a:endParaRPr lang="en-US" sz="1000" i="1">
            <a:solidFill>
              <a:srgbClr val="890C58"/>
            </a:solidFill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i, Weifeng" refreshedDate="45184.568205787036" createdVersion="8" refreshedVersion="8" minRefreshableVersion="3" recordCount="289" xr:uid="{D7B2B57B-1E8E-4F16-A1BC-C8C569D69A1C}">
  <cacheSource type="worksheet">
    <worksheetSource ref="A1:G1048576" sheet="Charts"/>
  </cacheSource>
  <cacheFields count="7">
    <cacheField name="Month" numFmtId="0">
      <sharedItems containsBlank="1" count="13">
        <s v="Jan"/>
        <s v="Feb"/>
        <s v="Mar"/>
        <s v="Apr"/>
        <s v="May"/>
        <s v="Jun"/>
        <s v="Jul"/>
        <s v="Aug"/>
        <s v="Sep"/>
        <s v="Oct"/>
        <s v="Nov"/>
        <s v="Dec"/>
        <m/>
      </sharedItems>
    </cacheField>
    <cacheField name="Date" numFmtId="0">
      <sharedItems containsNonDate="0" containsDate="1" containsString="0" containsBlank="1" minDate="2018-01-01T00:00:00" maxDate="2018-12-02T00:00:00"/>
    </cacheField>
    <cacheField name="Group" numFmtId="0">
      <sharedItems containsBlank="1"/>
    </cacheField>
    <cacheField name="HE" numFmtId="0">
      <sharedItems containsString="0" containsBlank="1" containsNumber="1" containsInteger="1" minValue="1" maxValue="24" count="25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m/>
      </sharedItems>
    </cacheField>
    <cacheField name="Type" numFmtId="0">
      <sharedItems containsBlank="1" count="2">
        <s v="ECRS"/>
        <m/>
      </sharedItems>
    </cacheField>
    <cacheField name="2023 ECRS" numFmtId="0">
      <sharedItems containsString="0" containsBlank="1" containsNumber="1" minValue="1098.0692015663774" maxValue="3038.0132717939782"/>
    </cacheField>
    <cacheField name="2024 ECRS" numFmtId="0">
      <sharedItems containsString="0" containsBlank="1" containsNumber="1" containsInteger="1" minValue="888" maxValue="29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89">
  <r>
    <x v="0"/>
    <d v="2018-01-01T00:00:00"/>
    <s v="a. HE1-2 &amp; HE23-24"/>
    <x v="0"/>
    <x v="0"/>
    <n v="1265.9862986260719"/>
    <n v="1082"/>
  </r>
  <r>
    <x v="0"/>
    <d v="2018-01-01T00:00:00"/>
    <s v="a. HE1-2 &amp; HE23-24"/>
    <x v="1"/>
    <x v="0"/>
    <n v="1208.873491399253"/>
    <n v="1082"/>
  </r>
  <r>
    <x v="0"/>
    <d v="2018-01-01T00:00:00"/>
    <s v="b. HE3-6"/>
    <x v="2"/>
    <x v="0"/>
    <n v="1309.8254111735919"/>
    <n v="1107"/>
  </r>
  <r>
    <x v="0"/>
    <d v="2018-01-01T00:00:00"/>
    <s v="b. HE3-6"/>
    <x v="3"/>
    <x v="0"/>
    <n v="1308.2862417490592"/>
    <n v="1128"/>
  </r>
  <r>
    <x v="0"/>
    <d v="2018-01-01T00:00:00"/>
    <s v="b. HE3-6"/>
    <x v="4"/>
    <x v="0"/>
    <n v="1349.4844240457701"/>
    <n v="1118"/>
  </r>
  <r>
    <x v="0"/>
    <d v="2018-01-01T00:00:00"/>
    <s v="b. HE3-6"/>
    <x v="5"/>
    <x v="0"/>
    <n v="1421.3428019897779"/>
    <n v="1083"/>
  </r>
  <r>
    <x v="0"/>
    <d v="2018-01-01T00:00:00"/>
    <s v="c. HE7-10"/>
    <x v="6"/>
    <x v="0"/>
    <n v="1577.1521502824021"/>
    <n v="1474"/>
  </r>
  <r>
    <x v="0"/>
    <d v="2018-01-01T00:00:00"/>
    <s v="c. HE7-10"/>
    <x v="7"/>
    <x v="0"/>
    <n v="2047.1460141051759"/>
    <n v="1704"/>
  </r>
  <r>
    <x v="0"/>
    <d v="2018-01-01T00:00:00"/>
    <s v="c. HE7-10"/>
    <x v="8"/>
    <x v="0"/>
    <n v="1984.705678418022"/>
    <n v="2283"/>
  </r>
  <r>
    <x v="0"/>
    <d v="2018-01-01T00:00:00"/>
    <s v="c. HE7-10"/>
    <x v="9"/>
    <x v="0"/>
    <n v="2430.8487957782199"/>
    <n v="2632"/>
  </r>
  <r>
    <x v="0"/>
    <d v="2018-01-01T00:00:00"/>
    <s v="d. HE11-14"/>
    <x v="10"/>
    <x v="0"/>
    <n v="2516.5359396465537"/>
    <n v="2308"/>
  </r>
  <r>
    <x v="0"/>
    <d v="2018-01-01T00:00:00"/>
    <s v="d. HE11-14"/>
    <x v="11"/>
    <x v="0"/>
    <n v="2366.8794683761043"/>
    <n v="1935"/>
  </r>
  <r>
    <x v="0"/>
    <d v="2018-01-01T00:00:00"/>
    <s v="d. HE11-14"/>
    <x v="12"/>
    <x v="0"/>
    <n v="2093.937411607043"/>
    <n v="1813"/>
  </r>
  <r>
    <x v="0"/>
    <d v="2018-01-01T00:00:00"/>
    <s v="d. HE11-14"/>
    <x v="13"/>
    <x v="0"/>
    <n v="2052.2188567055023"/>
    <n v="1595"/>
  </r>
  <r>
    <x v="0"/>
    <d v="2018-01-01T00:00:00"/>
    <s v="e. HE15-18"/>
    <x v="14"/>
    <x v="0"/>
    <n v="1818.7459558171781"/>
    <n v="1772"/>
  </r>
  <r>
    <x v="0"/>
    <d v="2018-01-01T00:00:00"/>
    <s v="e. HE15-18"/>
    <x v="15"/>
    <x v="0"/>
    <n v="2035.750508386933"/>
    <n v="1502"/>
  </r>
  <r>
    <x v="0"/>
    <d v="2018-01-01T00:00:00"/>
    <s v="e. HE15-18"/>
    <x v="16"/>
    <x v="0"/>
    <n v="2163.6640012952821"/>
    <n v="1338"/>
  </r>
  <r>
    <x v="0"/>
    <d v="2018-01-01T00:00:00"/>
    <s v="e. HE15-18"/>
    <x v="17"/>
    <x v="0"/>
    <n v="1957.3689238395921"/>
    <n v="1312"/>
  </r>
  <r>
    <x v="0"/>
    <d v="2018-01-01T00:00:00"/>
    <s v="f. HE19-22"/>
    <x v="18"/>
    <x v="0"/>
    <n v="1654.0325775379749"/>
    <n v="1475"/>
  </r>
  <r>
    <x v="0"/>
    <d v="2018-01-01T00:00:00"/>
    <s v="f. HE19-22"/>
    <x v="19"/>
    <x v="0"/>
    <n v="1456.3222665418998"/>
    <n v="1433"/>
  </r>
  <r>
    <x v="0"/>
    <d v="2018-01-01T00:00:00"/>
    <s v="f. HE19-22"/>
    <x v="20"/>
    <x v="0"/>
    <n v="1437.855545497265"/>
    <n v="1396"/>
  </r>
  <r>
    <x v="0"/>
    <d v="2018-01-01T00:00:00"/>
    <s v="f. HE19-22"/>
    <x v="21"/>
    <x v="0"/>
    <n v="1478.5523073447371"/>
    <n v="1416"/>
  </r>
  <r>
    <x v="0"/>
    <d v="2018-01-01T00:00:00"/>
    <s v="a. HE1-2 &amp; HE23-24"/>
    <x v="22"/>
    <x v="0"/>
    <n v="1312.2390513508631"/>
    <n v="1224"/>
  </r>
  <r>
    <x v="0"/>
    <d v="2018-01-01T00:00:00"/>
    <s v="a. HE1-2 &amp; HE23-24"/>
    <x v="23"/>
    <x v="0"/>
    <n v="1296.745213964778"/>
    <n v="1207"/>
  </r>
  <r>
    <x v="1"/>
    <d v="2018-02-01T00:00:00"/>
    <s v="a. HE1-2 &amp; HE23-24"/>
    <x v="0"/>
    <x v="0"/>
    <n v="1395.368963444178"/>
    <n v="1212"/>
  </r>
  <r>
    <x v="1"/>
    <d v="2018-02-01T00:00:00"/>
    <s v="a. HE1-2 &amp; HE23-24"/>
    <x v="1"/>
    <x v="0"/>
    <n v="1365.999417501429"/>
    <n v="1165"/>
  </r>
  <r>
    <x v="1"/>
    <d v="2018-02-01T00:00:00"/>
    <s v="b. HE3-6"/>
    <x v="2"/>
    <x v="0"/>
    <n v="1460.015765293509"/>
    <n v="1379"/>
  </r>
  <r>
    <x v="1"/>
    <d v="2018-02-01T00:00:00"/>
    <s v="b. HE3-6"/>
    <x v="3"/>
    <x v="0"/>
    <n v="1459.9333796211422"/>
    <n v="1196"/>
  </r>
  <r>
    <x v="1"/>
    <d v="2018-02-01T00:00:00"/>
    <s v="b. HE3-6"/>
    <x v="4"/>
    <x v="0"/>
    <n v="1529.8453400215681"/>
    <n v="1328"/>
  </r>
  <r>
    <x v="1"/>
    <d v="2018-02-01T00:00:00"/>
    <s v="b. HE3-6"/>
    <x v="5"/>
    <x v="0"/>
    <n v="1557.2637434062819"/>
    <n v="1279"/>
  </r>
  <r>
    <x v="1"/>
    <d v="2018-02-01T00:00:00"/>
    <s v="c. HE7-10"/>
    <x v="6"/>
    <x v="0"/>
    <n v="1615.4571382046129"/>
    <n v="1389"/>
  </r>
  <r>
    <x v="1"/>
    <d v="2018-02-01T00:00:00"/>
    <s v="c. HE7-10"/>
    <x v="7"/>
    <x v="0"/>
    <n v="2257.8799856226101"/>
    <n v="1843"/>
  </r>
  <r>
    <x v="1"/>
    <d v="2018-02-01T00:00:00"/>
    <s v="c. HE7-10"/>
    <x v="8"/>
    <x v="0"/>
    <n v="2492.1677852216999"/>
    <n v="2570"/>
  </r>
  <r>
    <x v="1"/>
    <d v="2018-02-01T00:00:00"/>
    <s v="c. HE7-10"/>
    <x v="9"/>
    <x v="0"/>
    <n v="2901.1775997595701"/>
    <n v="2597"/>
  </r>
  <r>
    <x v="1"/>
    <d v="2018-02-01T00:00:00"/>
    <s v="d. HE11-14"/>
    <x v="10"/>
    <x v="0"/>
    <n v="2293.8502139458055"/>
    <n v="2254"/>
  </r>
  <r>
    <x v="1"/>
    <d v="2018-02-01T00:00:00"/>
    <s v="d. HE11-14"/>
    <x v="11"/>
    <x v="0"/>
    <n v="2100.1030433450956"/>
    <n v="1755"/>
  </r>
  <r>
    <x v="1"/>
    <d v="2018-02-01T00:00:00"/>
    <s v="d. HE11-14"/>
    <x v="12"/>
    <x v="0"/>
    <n v="1968.8460001385488"/>
    <n v="1642"/>
  </r>
  <r>
    <x v="1"/>
    <d v="2018-02-01T00:00:00"/>
    <s v="d. HE11-14"/>
    <x v="13"/>
    <x v="0"/>
    <n v="2067.3273948057936"/>
    <n v="1462"/>
  </r>
  <r>
    <x v="1"/>
    <d v="2018-02-01T00:00:00"/>
    <s v="e. HE15-18"/>
    <x v="14"/>
    <x v="0"/>
    <n v="2395.5477386407015"/>
    <n v="1540"/>
  </r>
  <r>
    <x v="1"/>
    <d v="2018-02-01T00:00:00"/>
    <s v="e. HE15-18"/>
    <x v="15"/>
    <x v="0"/>
    <n v="2534.2754657091787"/>
    <n v="1590"/>
  </r>
  <r>
    <x v="1"/>
    <d v="2018-02-01T00:00:00"/>
    <s v="e. HE15-18"/>
    <x v="16"/>
    <x v="0"/>
    <n v="2427.4357330776047"/>
    <n v="1444"/>
  </r>
  <r>
    <x v="1"/>
    <d v="2018-02-01T00:00:00"/>
    <s v="e. HE15-18"/>
    <x v="17"/>
    <x v="0"/>
    <n v="2155.2580883755377"/>
    <n v="1021"/>
  </r>
  <r>
    <x v="1"/>
    <d v="2018-02-01T00:00:00"/>
    <s v="f. HE19-22"/>
    <x v="18"/>
    <x v="0"/>
    <n v="1975.0224939406703"/>
    <n v="1402"/>
  </r>
  <r>
    <x v="1"/>
    <d v="2018-02-01T00:00:00"/>
    <s v="f. HE19-22"/>
    <x v="19"/>
    <x v="0"/>
    <n v="1689.7123058900872"/>
    <n v="1440"/>
  </r>
  <r>
    <x v="1"/>
    <d v="2018-02-01T00:00:00"/>
    <s v="f. HE19-22"/>
    <x v="20"/>
    <x v="0"/>
    <n v="1749.2514739122755"/>
    <n v="1436"/>
  </r>
  <r>
    <x v="1"/>
    <d v="2018-02-01T00:00:00"/>
    <s v="f. HE19-22"/>
    <x v="21"/>
    <x v="0"/>
    <n v="1767.2009509644756"/>
    <n v="1419"/>
  </r>
  <r>
    <x v="1"/>
    <d v="2018-02-01T00:00:00"/>
    <s v="a. HE1-2 &amp; HE23-24"/>
    <x v="22"/>
    <x v="0"/>
    <n v="1666.1366227455139"/>
    <n v="1361"/>
  </r>
  <r>
    <x v="1"/>
    <d v="2018-02-01T00:00:00"/>
    <s v="a. HE1-2 &amp; HE23-24"/>
    <x v="23"/>
    <x v="0"/>
    <n v="1481.9301788246789"/>
    <n v="1194"/>
  </r>
  <r>
    <x v="2"/>
    <d v="2018-03-01T00:00:00"/>
    <s v="a. HE1-2 &amp; HE23-24"/>
    <x v="0"/>
    <x v="0"/>
    <n v="1375.4372607798241"/>
    <n v="969"/>
  </r>
  <r>
    <x v="2"/>
    <d v="2018-03-01T00:00:00"/>
    <s v="a. HE1-2 &amp; HE23-24"/>
    <x v="1"/>
    <x v="0"/>
    <n v="1246.539294760139"/>
    <n v="888"/>
  </r>
  <r>
    <x v="2"/>
    <d v="2018-03-01T00:00:00"/>
    <s v="b. HE3-6"/>
    <x v="2"/>
    <x v="0"/>
    <n v="1376.790020600956"/>
    <n v="968"/>
  </r>
  <r>
    <x v="2"/>
    <d v="2018-03-01T00:00:00"/>
    <s v="b. HE3-6"/>
    <x v="3"/>
    <x v="0"/>
    <n v="1246.277027076032"/>
    <n v="906"/>
  </r>
  <r>
    <x v="2"/>
    <d v="2018-03-01T00:00:00"/>
    <s v="b. HE3-6"/>
    <x v="4"/>
    <x v="0"/>
    <n v="1356.0931119331822"/>
    <n v="1007"/>
  </r>
  <r>
    <x v="2"/>
    <d v="2018-03-01T00:00:00"/>
    <s v="b. HE3-6"/>
    <x v="5"/>
    <x v="0"/>
    <n v="1471.392058257095"/>
    <n v="1093"/>
  </r>
  <r>
    <x v="2"/>
    <d v="2018-03-01T00:00:00"/>
    <s v="c. HE7-10"/>
    <x v="6"/>
    <x v="0"/>
    <n v="1525.831297436808"/>
    <n v="988"/>
  </r>
  <r>
    <x v="2"/>
    <d v="2018-03-01T00:00:00"/>
    <s v="c. HE7-10"/>
    <x v="7"/>
    <x v="0"/>
    <n v="1715.7761970243969"/>
    <n v="1373"/>
  </r>
  <r>
    <x v="2"/>
    <d v="2018-03-01T00:00:00"/>
    <s v="c. HE7-10"/>
    <x v="8"/>
    <x v="0"/>
    <n v="1767.068539618032"/>
    <n v="2045"/>
  </r>
  <r>
    <x v="2"/>
    <d v="2018-03-01T00:00:00"/>
    <s v="c. HE7-10"/>
    <x v="9"/>
    <x v="0"/>
    <n v="1772.308879745603"/>
    <n v="2082"/>
  </r>
  <r>
    <x v="2"/>
    <d v="2018-03-01T00:00:00"/>
    <s v="d. HE11-14"/>
    <x v="10"/>
    <x v="0"/>
    <n v="2470.916517101874"/>
    <n v="2099"/>
  </r>
  <r>
    <x v="2"/>
    <d v="2018-03-01T00:00:00"/>
    <s v="d. HE11-14"/>
    <x v="11"/>
    <x v="0"/>
    <n v="2187.4580553976675"/>
    <n v="1785"/>
  </r>
  <r>
    <x v="2"/>
    <d v="2018-03-01T00:00:00"/>
    <s v="d. HE11-14"/>
    <x v="12"/>
    <x v="0"/>
    <n v="2218.6377558448048"/>
    <n v="1438"/>
  </r>
  <r>
    <x v="2"/>
    <d v="2018-03-01T00:00:00"/>
    <s v="d. HE11-14"/>
    <x v="13"/>
    <x v="0"/>
    <n v="2028.7747934414176"/>
    <n v="1373"/>
  </r>
  <r>
    <x v="2"/>
    <d v="2018-03-01T00:00:00"/>
    <s v="e. HE15-18"/>
    <x v="14"/>
    <x v="0"/>
    <n v="2074.2671743186334"/>
    <n v="1703"/>
  </r>
  <r>
    <x v="2"/>
    <d v="2018-03-01T00:00:00"/>
    <s v="e. HE15-18"/>
    <x v="15"/>
    <x v="0"/>
    <n v="2282.9408760826641"/>
    <n v="1813"/>
  </r>
  <r>
    <x v="2"/>
    <d v="2018-03-01T00:00:00"/>
    <s v="e. HE15-18"/>
    <x v="16"/>
    <x v="0"/>
    <n v="2452.8251421953614"/>
    <n v="1999"/>
  </r>
  <r>
    <x v="2"/>
    <d v="2018-03-01T00:00:00"/>
    <s v="e. HE15-18"/>
    <x v="17"/>
    <x v="0"/>
    <n v="2539.1009726974385"/>
    <n v="1781"/>
  </r>
  <r>
    <x v="2"/>
    <d v="2018-03-01T00:00:00"/>
    <s v="f. HE19-22"/>
    <x v="18"/>
    <x v="0"/>
    <n v="2388.2085649967021"/>
    <n v="1406"/>
  </r>
  <r>
    <x v="2"/>
    <d v="2018-03-01T00:00:00"/>
    <s v="f. HE19-22"/>
    <x v="19"/>
    <x v="0"/>
    <n v="2182.4255075959272"/>
    <n v="1329"/>
  </r>
  <r>
    <x v="2"/>
    <d v="2018-03-01T00:00:00"/>
    <s v="f. HE19-22"/>
    <x v="20"/>
    <x v="0"/>
    <n v="1933.2241846123259"/>
    <n v="1475"/>
  </r>
  <r>
    <x v="2"/>
    <d v="2018-03-01T00:00:00"/>
    <s v="f. HE19-22"/>
    <x v="21"/>
    <x v="0"/>
    <n v="1587.8412837070009"/>
    <n v="1255"/>
  </r>
  <r>
    <x v="2"/>
    <d v="2018-03-01T00:00:00"/>
    <s v="a. HE1-2 &amp; HE23-24"/>
    <x v="22"/>
    <x v="0"/>
    <n v="1442.865346079436"/>
    <n v="1154"/>
  </r>
  <r>
    <x v="2"/>
    <d v="2018-03-01T00:00:00"/>
    <s v="a. HE1-2 &amp; HE23-24"/>
    <x v="23"/>
    <x v="0"/>
    <n v="1381.8276814130199"/>
    <n v="1109"/>
  </r>
  <r>
    <x v="3"/>
    <d v="2018-04-01T00:00:00"/>
    <s v="a. HE1-2 &amp; HE23-24"/>
    <x v="0"/>
    <x v="0"/>
    <n v="1365.1791180065761"/>
    <n v="935"/>
  </r>
  <r>
    <x v="3"/>
    <d v="2018-04-01T00:00:00"/>
    <s v="a. HE1-2 &amp; HE23-24"/>
    <x v="1"/>
    <x v="0"/>
    <n v="1335.7570311998361"/>
    <n v="900"/>
  </r>
  <r>
    <x v="3"/>
    <d v="2018-04-01T00:00:00"/>
    <s v="b. HE3-6"/>
    <x v="2"/>
    <x v="0"/>
    <n v="1348.873139125672"/>
    <n v="961"/>
  </r>
  <r>
    <x v="3"/>
    <d v="2018-04-01T00:00:00"/>
    <s v="b. HE3-6"/>
    <x v="3"/>
    <x v="0"/>
    <n v="1381.066880766648"/>
    <n v="985"/>
  </r>
  <r>
    <x v="3"/>
    <d v="2018-04-01T00:00:00"/>
    <s v="b. HE3-6"/>
    <x v="4"/>
    <x v="0"/>
    <n v="1292.395432402471"/>
    <n v="934"/>
  </r>
  <r>
    <x v="3"/>
    <d v="2018-04-01T00:00:00"/>
    <s v="b. HE3-6"/>
    <x v="5"/>
    <x v="0"/>
    <n v="1327.900102198839"/>
    <n v="964"/>
  </r>
  <r>
    <x v="3"/>
    <d v="2018-04-01T00:00:00"/>
    <s v="c. HE7-10"/>
    <x v="6"/>
    <x v="0"/>
    <n v="1611.8225577789899"/>
    <n v="919"/>
  </r>
  <r>
    <x v="3"/>
    <d v="2018-04-01T00:00:00"/>
    <s v="c. HE7-10"/>
    <x v="7"/>
    <x v="0"/>
    <n v="1693.416163825859"/>
    <n v="1321"/>
  </r>
  <r>
    <x v="3"/>
    <d v="2018-04-01T00:00:00"/>
    <s v="c. HE7-10"/>
    <x v="8"/>
    <x v="0"/>
    <n v="1696.6090444662641"/>
    <n v="1697"/>
  </r>
  <r>
    <x v="3"/>
    <d v="2018-04-01T00:00:00"/>
    <s v="c. HE7-10"/>
    <x v="9"/>
    <x v="0"/>
    <n v="2359.010861189709"/>
    <n v="1750"/>
  </r>
  <r>
    <x v="3"/>
    <d v="2018-04-01T00:00:00"/>
    <s v="d. HE11-14"/>
    <x v="10"/>
    <x v="0"/>
    <n v="2111.6288833476469"/>
    <n v="1668"/>
  </r>
  <r>
    <x v="3"/>
    <d v="2018-04-01T00:00:00"/>
    <s v="d. HE11-14"/>
    <x v="11"/>
    <x v="0"/>
    <n v="2218.4222096578819"/>
    <n v="1707"/>
  </r>
  <r>
    <x v="3"/>
    <d v="2018-04-01T00:00:00"/>
    <s v="d. HE11-14"/>
    <x v="12"/>
    <x v="0"/>
    <n v="2425.5197079505097"/>
    <n v="1561"/>
  </r>
  <r>
    <x v="3"/>
    <d v="2018-04-01T00:00:00"/>
    <s v="d. HE11-14"/>
    <x v="13"/>
    <x v="0"/>
    <n v="2456.1872559127919"/>
    <n v="1588"/>
  </r>
  <r>
    <x v="3"/>
    <d v="2018-04-01T00:00:00"/>
    <s v="e. HE15-18"/>
    <x v="14"/>
    <x v="0"/>
    <n v="2385.8976860713638"/>
    <n v="1722"/>
  </r>
  <r>
    <x v="3"/>
    <d v="2018-04-01T00:00:00"/>
    <s v="e. HE15-18"/>
    <x v="15"/>
    <x v="0"/>
    <n v="2317.3374998357508"/>
    <n v="1625"/>
  </r>
  <r>
    <x v="3"/>
    <d v="2018-04-01T00:00:00"/>
    <s v="e. HE15-18"/>
    <x v="16"/>
    <x v="0"/>
    <n v="2502.3486133701308"/>
    <n v="1797"/>
  </r>
  <r>
    <x v="3"/>
    <d v="2018-04-01T00:00:00"/>
    <s v="e. HE15-18"/>
    <x v="17"/>
    <x v="0"/>
    <n v="2455.791399108391"/>
    <n v="2022"/>
  </r>
  <r>
    <x v="3"/>
    <d v="2018-04-01T00:00:00"/>
    <s v="f. HE19-22"/>
    <x v="18"/>
    <x v="0"/>
    <n v="2523.9590633322573"/>
    <n v="1194"/>
  </r>
  <r>
    <x v="3"/>
    <d v="2018-04-01T00:00:00"/>
    <s v="f. HE19-22"/>
    <x v="19"/>
    <x v="0"/>
    <n v="2092.6540054145767"/>
    <n v="1112"/>
  </r>
  <r>
    <x v="3"/>
    <d v="2018-04-01T00:00:00"/>
    <s v="f. HE19-22"/>
    <x v="20"/>
    <x v="0"/>
    <n v="1901.2136669290117"/>
    <n v="1255"/>
  </r>
  <r>
    <x v="3"/>
    <d v="2018-04-01T00:00:00"/>
    <s v="f. HE19-22"/>
    <x v="21"/>
    <x v="0"/>
    <n v="1627.9967573565436"/>
    <n v="1291"/>
  </r>
  <r>
    <x v="3"/>
    <d v="2018-04-01T00:00:00"/>
    <s v="a. HE1-2 &amp; HE23-24"/>
    <x v="22"/>
    <x v="0"/>
    <n v="1529.093734333683"/>
    <n v="1168"/>
  </r>
  <r>
    <x v="3"/>
    <d v="2018-04-01T00:00:00"/>
    <s v="a. HE1-2 &amp; HE23-24"/>
    <x v="23"/>
    <x v="0"/>
    <n v="1593.3806838030741"/>
    <n v="1082"/>
  </r>
  <r>
    <x v="4"/>
    <d v="2018-05-01T00:00:00"/>
    <s v="a. HE1-2 &amp; HE23-24"/>
    <x v="0"/>
    <x v="0"/>
    <n v="1531.5879759933609"/>
    <n v="1303"/>
  </r>
  <r>
    <x v="4"/>
    <d v="2018-05-01T00:00:00"/>
    <s v="a. HE1-2 &amp; HE23-24"/>
    <x v="1"/>
    <x v="0"/>
    <n v="1507.3403168758759"/>
    <n v="1298"/>
  </r>
  <r>
    <x v="4"/>
    <d v="2018-05-01T00:00:00"/>
    <s v="b. HE3-6"/>
    <x v="2"/>
    <x v="0"/>
    <n v="1460.5145483871779"/>
    <n v="1409"/>
  </r>
  <r>
    <x v="4"/>
    <d v="2018-05-01T00:00:00"/>
    <s v="b. HE3-6"/>
    <x v="3"/>
    <x v="0"/>
    <n v="1483.5543516303951"/>
    <n v="1269"/>
  </r>
  <r>
    <x v="4"/>
    <d v="2018-05-01T00:00:00"/>
    <s v="b. HE3-6"/>
    <x v="4"/>
    <x v="0"/>
    <n v="1514.79325316937"/>
    <n v="1443"/>
  </r>
  <r>
    <x v="4"/>
    <d v="2018-05-01T00:00:00"/>
    <s v="b. HE3-6"/>
    <x v="5"/>
    <x v="0"/>
    <n v="1429.8078235584389"/>
    <n v="1184"/>
  </r>
  <r>
    <x v="4"/>
    <d v="2018-05-01T00:00:00"/>
    <s v="c. HE7-10"/>
    <x v="6"/>
    <x v="0"/>
    <n v="1588.1701262017129"/>
    <n v="1345"/>
  </r>
  <r>
    <x v="4"/>
    <d v="2018-05-01T00:00:00"/>
    <s v="c. HE7-10"/>
    <x v="7"/>
    <x v="0"/>
    <n v="1721.2052549587102"/>
    <n v="1899"/>
  </r>
  <r>
    <x v="4"/>
    <d v="2018-05-01T00:00:00"/>
    <s v="c. HE7-10"/>
    <x v="8"/>
    <x v="0"/>
    <n v="2301.4645760214171"/>
    <n v="2533"/>
  </r>
  <r>
    <x v="4"/>
    <d v="2018-05-01T00:00:00"/>
    <s v="c. HE7-10"/>
    <x v="9"/>
    <x v="0"/>
    <n v="2481.572715650414"/>
    <n v="2339"/>
  </r>
  <r>
    <x v="4"/>
    <d v="2018-05-01T00:00:00"/>
    <s v="d. HE11-14"/>
    <x v="10"/>
    <x v="0"/>
    <n v="2407.1042137372451"/>
    <n v="2370"/>
  </r>
  <r>
    <x v="4"/>
    <d v="2018-05-01T00:00:00"/>
    <s v="d. HE11-14"/>
    <x v="11"/>
    <x v="0"/>
    <n v="2284.3812103947603"/>
    <n v="2095"/>
  </r>
  <r>
    <x v="4"/>
    <d v="2018-05-01T00:00:00"/>
    <s v="d. HE11-14"/>
    <x v="12"/>
    <x v="0"/>
    <n v="2522.1042163138191"/>
    <n v="2130"/>
  </r>
  <r>
    <x v="4"/>
    <d v="2018-05-01T00:00:00"/>
    <s v="d. HE11-14"/>
    <x v="13"/>
    <x v="0"/>
    <n v="2476.5991414320761"/>
    <n v="2470"/>
  </r>
  <r>
    <x v="4"/>
    <d v="2018-05-01T00:00:00"/>
    <s v="e. HE15-18"/>
    <x v="14"/>
    <x v="0"/>
    <n v="2630.6005913823187"/>
    <n v="2520"/>
  </r>
  <r>
    <x v="4"/>
    <d v="2018-05-01T00:00:00"/>
    <s v="e. HE15-18"/>
    <x v="15"/>
    <x v="0"/>
    <n v="2691.8185749639783"/>
    <n v="2591"/>
  </r>
  <r>
    <x v="4"/>
    <d v="2018-05-01T00:00:00"/>
    <s v="e. HE15-18"/>
    <x v="16"/>
    <x v="0"/>
    <n v="3038.0132717939782"/>
    <n v="2940"/>
  </r>
  <r>
    <x v="4"/>
    <d v="2018-05-01T00:00:00"/>
    <s v="e. HE15-18"/>
    <x v="17"/>
    <x v="0"/>
    <n v="2848.3974219312086"/>
    <n v="2904"/>
  </r>
  <r>
    <x v="4"/>
    <d v="2018-05-01T00:00:00"/>
    <s v="f. HE19-22"/>
    <x v="18"/>
    <x v="0"/>
    <n v="2652.9752136723819"/>
    <n v="2353"/>
  </r>
  <r>
    <x v="4"/>
    <d v="2018-05-01T00:00:00"/>
    <s v="f. HE19-22"/>
    <x v="19"/>
    <x v="0"/>
    <n v="2531.5925573194118"/>
    <n v="1785"/>
  </r>
  <r>
    <x v="4"/>
    <d v="2018-05-01T00:00:00"/>
    <s v="f. HE19-22"/>
    <x v="20"/>
    <x v="0"/>
    <n v="2130.1158242409228"/>
    <n v="1992"/>
  </r>
  <r>
    <x v="4"/>
    <d v="2018-05-01T00:00:00"/>
    <s v="f. HE19-22"/>
    <x v="21"/>
    <x v="0"/>
    <n v="2080.8512122103189"/>
    <n v="2084"/>
  </r>
  <r>
    <x v="4"/>
    <d v="2018-05-01T00:00:00"/>
    <s v="a. HE1-2 &amp; HE23-24"/>
    <x v="22"/>
    <x v="0"/>
    <n v="1860.783347669154"/>
    <n v="1564"/>
  </r>
  <r>
    <x v="4"/>
    <d v="2018-05-01T00:00:00"/>
    <s v="a. HE1-2 &amp; HE23-24"/>
    <x v="23"/>
    <x v="0"/>
    <n v="1591.265330933456"/>
    <n v="1447"/>
  </r>
  <r>
    <x v="5"/>
    <d v="2018-06-01T00:00:00"/>
    <s v="a. HE1-2 &amp; HE23-24"/>
    <x v="0"/>
    <x v="0"/>
    <n v="1509.137599875457"/>
    <n v="1200"/>
  </r>
  <r>
    <x v="5"/>
    <d v="2018-06-01T00:00:00"/>
    <s v="a. HE1-2 &amp; HE23-24"/>
    <x v="1"/>
    <x v="0"/>
    <n v="1374.308753203391"/>
    <n v="1321"/>
  </r>
  <r>
    <x v="5"/>
    <d v="2018-06-01T00:00:00"/>
    <s v="b. HE3-6"/>
    <x v="2"/>
    <x v="0"/>
    <n v="1476.3247867785471"/>
    <n v="1403"/>
  </r>
  <r>
    <x v="5"/>
    <d v="2018-06-01T00:00:00"/>
    <s v="b. HE3-6"/>
    <x v="3"/>
    <x v="0"/>
    <n v="1470.5838308606781"/>
    <n v="1407"/>
  </r>
  <r>
    <x v="5"/>
    <d v="2018-06-01T00:00:00"/>
    <s v="b. HE3-6"/>
    <x v="4"/>
    <x v="0"/>
    <n v="1425.6845422480519"/>
    <n v="1327"/>
  </r>
  <r>
    <x v="5"/>
    <d v="2018-06-01T00:00:00"/>
    <s v="b. HE3-6"/>
    <x v="5"/>
    <x v="0"/>
    <n v="1538.1675460945899"/>
    <n v="1296"/>
  </r>
  <r>
    <x v="5"/>
    <d v="2018-06-01T00:00:00"/>
    <s v="c. HE7-10"/>
    <x v="6"/>
    <x v="0"/>
    <n v="1731.9795810415071"/>
    <n v="1407"/>
  </r>
  <r>
    <x v="5"/>
    <d v="2018-06-01T00:00:00"/>
    <s v="c. HE7-10"/>
    <x v="7"/>
    <x v="0"/>
    <n v="1796.1697570317251"/>
    <n v="2006"/>
  </r>
  <r>
    <x v="5"/>
    <d v="2018-06-01T00:00:00"/>
    <s v="c. HE7-10"/>
    <x v="8"/>
    <x v="0"/>
    <n v="2241.8580333706559"/>
    <n v="2593"/>
  </r>
  <r>
    <x v="5"/>
    <d v="2018-06-01T00:00:00"/>
    <s v="c. HE7-10"/>
    <x v="9"/>
    <x v="0"/>
    <n v="2335.0410483251831"/>
    <n v="1972"/>
  </r>
  <r>
    <x v="5"/>
    <d v="2018-06-01T00:00:00"/>
    <s v="d. HE11-14"/>
    <x v="10"/>
    <x v="0"/>
    <n v="2351.6824629780162"/>
    <n v="2054"/>
  </r>
  <r>
    <x v="5"/>
    <d v="2018-06-01T00:00:00"/>
    <s v="d. HE11-14"/>
    <x v="11"/>
    <x v="0"/>
    <n v="2465.6952343175458"/>
    <n v="2162"/>
  </r>
  <r>
    <x v="5"/>
    <d v="2018-06-01T00:00:00"/>
    <s v="d. HE11-14"/>
    <x v="12"/>
    <x v="0"/>
    <n v="2519.0879597464559"/>
    <n v="2195"/>
  </r>
  <r>
    <x v="5"/>
    <d v="2018-06-01T00:00:00"/>
    <s v="d. HE11-14"/>
    <x v="13"/>
    <x v="0"/>
    <n v="2596.7091483737563"/>
    <n v="2518"/>
  </r>
  <r>
    <x v="5"/>
    <d v="2018-06-01T00:00:00"/>
    <s v="e. HE15-18"/>
    <x v="14"/>
    <x v="0"/>
    <n v="2492.6970456485501"/>
    <n v="2506"/>
  </r>
  <r>
    <x v="5"/>
    <d v="2018-06-01T00:00:00"/>
    <s v="e. HE15-18"/>
    <x v="15"/>
    <x v="0"/>
    <n v="2514.7114493067884"/>
    <n v="2505"/>
  </r>
  <r>
    <x v="5"/>
    <d v="2018-06-01T00:00:00"/>
    <s v="e. HE15-18"/>
    <x v="16"/>
    <x v="0"/>
    <n v="2522.256983830438"/>
    <n v="2803"/>
  </r>
  <r>
    <x v="5"/>
    <d v="2018-06-01T00:00:00"/>
    <s v="e. HE15-18"/>
    <x v="17"/>
    <x v="0"/>
    <n v="2441.3457149868"/>
    <n v="2673"/>
  </r>
  <r>
    <x v="5"/>
    <d v="2018-06-01T00:00:00"/>
    <s v="f. HE19-22"/>
    <x v="18"/>
    <x v="0"/>
    <n v="2600.9231211462288"/>
    <n v="2319"/>
  </r>
  <r>
    <x v="5"/>
    <d v="2018-06-01T00:00:00"/>
    <s v="f. HE19-22"/>
    <x v="19"/>
    <x v="0"/>
    <n v="2574.2024701085388"/>
    <n v="2112"/>
  </r>
  <r>
    <x v="5"/>
    <d v="2018-06-01T00:00:00"/>
    <s v="f. HE19-22"/>
    <x v="20"/>
    <x v="0"/>
    <n v="2450.314685299365"/>
    <n v="2206"/>
  </r>
  <r>
    <x v="5"/>
    <d v="2018-06-01T00:00:00"/>
    <s v="f. HE19-22"/>
    <x v="21"/>
    <x v="0"/>
    <n v="2111.3671098862219"/>
    <n v="2106"/>
  </r>
  <r>
    <x v="5"/>
    <d v="2018-06-01T00:00:00"/>
    <s v="a. HE1-2 &amp; HE23-24"/>
    <x v="22"/>
    <x v="0"/>
    <n v="1567.1396769362818"/>
    <n v="1718"/>
  </r>
  <r>
    <x v="5"/>
    <d v="2018-06-01T00:00:00"/>
    <s v="a. HE1-2 &amp; HE23-24"/>
    <x v="23"/>
    <x v="0"/>
    <n v="1634.6770206169431"/>
    <n v="1673"/>
  </r>
  <r>
    <x v="6"/>
    <d v="2018-07-01T00:00:00"/>
    <s v="a. HE1-2 &amp; HE23-24"/>
    <x v="0"/>
    <x v="0"/>
    <n v="1571.8553935486411"/>
    <n v="1522"/>
  </r>
  <r>
    <x v="6"/>
    <d v="2018-07-01T00:00:00"/>
    <s v="a. HE1-2 &amp; HE23-24"/>
    <x v="1"/>
    <x v="0"/>
    <n v="1517.6647077076491"/>
    <n v="1500"/>
  </r>
  <r>
    <x v="6"/>
    <d v="2018-07-01T00:00:00"/>
    <s v="b. HE3-6"/>
    <x v="2"/>
    <x v="0"/>
    <n v="1556.4345711463529"/>
    <n v="1585"/>
  </r>
  <r>
    <x v="6"/>
    <d v="2018-07-01T00:00:00"/>
    <s v="b. HE3-6"/>
    <x v="3"/>
    <x v="0"/>
    <n v="1431.293902248972"/>
    <n v="1413"/>
  </r>
  <r>
    <x v="6"/>
    <d v="2018-07-01T00:00:00"/>
    <s v="b. HE3-6"/>
    <x v="4"/>
    <x v="0"/>
    <n v="1407.9101497206361"/>
    <n v="1361"/>
  </r>
  <r>
    <x v="6"/>
    <d v="2018-07-01T00:00:00"/>
    <s v="b. HE3-6"/>
    <x v="5"/>
    <x v="0"/>
    <n v="1417.147836408066"/>
    <n v="1389"/>
  </r>
  <r>
    <x v="6"/>
    <d v="2018-07-01T00:00:00"/>
    <s v="c. HE7-10"/>
    <x v="6"/>
    <x v="0"/>
    <n v="1612.2507187533452"/>
    <n v="1512"/>
  </r>
  <r>
    <x v="6"/>
    <d v="2018-07-01T00:00:00"/>
    <s v="c. HE7-10"/>
    <x v="7"/>
    <x v="0"/>
    <n v="1790.940947583141"/>
    <n v="1878"/>
  </r>
  <r>
    <x v="6"/>
    <d v="2018-07-01T00:00:00"/>
    <s v="c. HE7-10"/>
    <x v="8"/>
    <x v="0"/>
    <n v="2464.7207283740809"/>
    <n v="1862"/>
  </r>
  <r>
    <x v="6"/>
    <d v="2018-07-01T00:00:00"/>
    <s v="c. HE7-10"/>
    <x v="9"/>
    <x v="0"/>
    <n v="2181.4961200411121"/>
    <n v="2080"/>
  </r>
  <r>
    <x v="6"/>
    <d v="2018-07-01T00:00:00"/>
    <s v="d. HE11-14"/>
    <x v="10"/>
    <x v="0"/>
    <n v="2484.8223764847871"/>
    <n v="2088"/>
  </r>
  <r>
    <x v="6"/>
    <d v="2018-07-01T00:00:00"/>
    <s v="d. HE11-14"/>
    <x v="11"/>
    <x v="0"/>
    <n v="2525.6200826519575"/>
    <n v="2220"/>
  </r>
  <r>
    <x v="6"/>
    <d v="2018-07-01T00:00:00"/>
    <s v="d. HE11-14"/>
    <x v="12"/>
    <x v="0"/>
    <n v="2509.5187303932676"/>
    <n v="2267"/>
  </r>
  <r>
    <x v="6"/>
    <d v="2018-07-01T00:00:00"/>
    <s v="d. HE11-14"/>
    <x v="13"/>
    <x v="0"/>
    <n v="2339.0807113512901"/>
    <n v="2508"/>
  </r>
  <r>
    <x v="6"/>
    <d v="2018-07-01T00:00:00"/>
    <s v="e. HE15-18"/>
    <x v="14"/>
    <x v="0"/>
    <n v="2127.7674306375784"/>
    <n v="2390"/>
  </r>
  <r>
    <x v="6"/>
    <d v="2018-07-01T00:00:00"/>
    <s v="e. HE15-18"/>
    <x v="15"/>
    <x v="0"/>
    <n v="2451.3413052146648"/>
    <n v="2656"/>
  </r>
  <r>
    <x v="6"/>
    <d v="2018-07-01T00:00:00"/>
    <s v="e. HE15-18"/>
    <x v="16"/>
    <x v="0"/>
    <n v="2574.7462645968158"/>
    <n v="2664"/>
  </r>
  <r>
    <x v="6"/>
    <d v="2018-07-01T00:00:00"/>
    <s v="e. HE15-18"/>
    <x v="17"/>
    <x v="0"/>
    <n v="2447.7697332678044"/>
    <n v="2567"/>
  </r>
  <r>
    <x v="6"/>
    <d v="2018-07-01T00:00:00"/>
    <s v="f. HE19-22"/>
    <x v="18"/>
    <x v="0"/>
    <n v="2497.9322918834009"/>
    <n v="2356"/>
  </r>
  <r>
    <x v="6"/>
    <d v="2018-07-01T00:00:00"/>
    <s v="f. HE19-22"/>
    <x v="19"/>
    <x v="0"/>
    <n v="2393.2004457544076"/>
    <n v="2011"/>
  </r>
  <r>
    <x v="6"/>
    <d v="2018-07-01T00:00:00"/>
    <s v="f. HE19-22"/>
    <x v="20"/>
    <x v="0"/>
    <n v="2076.1671086198317"/>
    <n v="2260"/>
  </r>
  <r>
    <x v="6"/>
    <d v="2018-07-01T00:00:00"/>
    <s v="f. HE19-22"/>
    <x v="21"/>
    <x v="0"/>
    <n v="2046.2221489145938"/>
    <n v="2273"/>
  </r>
  <r>
    <x v="6"/>
    <d v="2018-07-01T00:00:00"/>
    <s v="a. HE1-2 &amp; HE23-24"/>
    <x v="22"/>
    <x v="0"/>
    <n v="1834.5163885535731"/>
    <n v="2075"/>
  </r>
  <r>
    <x v="6"/>
    <d v="2018-07-01T00:00:00"/>
    <s v="a. HE1-2 &amp; HE23-24"/>
    <x v="23"/>
    <x v="0"/>
    <n v="1717.8443706645489"/>
    <n v="1871"/>
  </r>
  <r>
    <x v="7"/>
    <d v="2018-08-01T00:00:00"/>
    <s v="a. HE1-2 &amp; HE23-24"/>
    <x v="0"/>
    <x v="0"/>
    <n v="1630.404313689975"/>
    <m/>
  </r>
  <r>
    <x v="7"/>
    <d v="2018-08-01T00:00:00"/>
    <s v="a. HE1-2 &amp; HE23-24"/>
    <x v="1"/>
    <x v="0"/>
    <n v="1622.24933726003"/>
    <m/>
  </r>
  <r>
    <x v="7"/>
    <d v="2018-08-01T00:00:00"/>
    <s v="b. HE3-6"/>
    <x v="2"/>
    <x v="0"/>
    <n v="1718.810306228374"/>
    <m/>
  </r>
  <r>
    <x v="7"/>
    <d v="2018-08-01T00:00:00"/>
    <s v="b. HE3-6"/>
    <x v="3"/>
    <x v="0"/>
    <n v="1624.9473715462341"/>
    <m/>
  </r>
  <r>
    <x v="7"/>
    <d v="2018-08-01T00:00:00"/>
    <s v="b. HE3-6"/>
    <x v="4"/>
    <x v="0"/>
    <n v="1595.080956009145"/>
    <m/>
  </r>
  <r>
    <x v="7"/>
    <d v="2018-08-01T00:00:00"/>
    <s v="b. HE3-6"/>
    <x v="5"/>
    <x v="0"/>
    <n v="1478.7758395538469"/>
    <m/>
  </r>
  <r>
    <x v="7"/>
    <d v="2018-08-01T00:00:00"/>
    <s v="c. HE7-10"/>
    <x v="6"/>
    <x v="0"/>
    <n v="1595.6519519749741"/>
    <m/>
  </r>
  <r>
    <x v="7"/>
    <d v="2018-08-01T00:00:00"/>
    <s v="c. HE7-10"/>
    <x v="7"/>
    <x v="0"/>
    <n v="1797.6561846505269"/>
    <m/>
  </r>
  <r>
    <x v="7"/>
    <d v="2018-08-01T00:00:00"/>
    <s v="c. HE7-10"/>
    <x v="8"/>
    <x v="0"/>
    <n v="2262.7383270874161"/>
    <m/>
  </r>
  <r>
    <x v="7"/>
    <d v="2018-08-01T00:00:00"/>
    <s v="c. HE7-10"/>
    <x v="9"/>
    <x v="0"/>
    <n v="2429.743661162127"/>
    <m/>
  </r>
  <r>
    <x v="7"/>
    <d v="2018-08-01T00:00:00"/>
    <s v="d. HE11-14"/>
    <x v="10"/>
    <x v="0"/>
    <n v="2443.2369094157302"/>
    <m/>
  </r>
  <r>
    <x v="7"/>
    <d v="2018-08-01T00:00:00"/>
    <s v="d. HE11-14"/>
    <x v="11"/>
    <x v="0"/>
    <n v="2380.3041833757707"/>
    <m/>
  </r>
  <r>
    <x v="7"/>
    <d v="2018-08-01T00:00:00"/>
    <s v="d. HE11-14"/>
    <x v="12"/>
    <x v="0"/>
    <n v="2489.2392919623999"/>
    <m/>
  </r>
  <r>
    <x v="7"/>
    <d v="2018-08-01T00:00:00"/>
    <s v="d. HE11-14"/>
    <x v="13"/>
    <x v="0"/>
    <n v="2433.4206400810035"/>
    <m/>
  </r>
  <r>
    <x v="7"/>
    <d v="2018-08-01T00:00:00"/>
    <s v="e. HE15-18"/>
    <x v="14"/>
    <x v="0"/>
    <n v="2487.849168804818"/>
    <m/>
  </r>
  <r>
    <x v="7"/>
    <d v="2018-08-01T00:00:00"/>
    <s v="e. HE15-18"/>
    <x v="15"/>
    <x v="0"/>
    <n v="2568.524283427173"/>
    <m/>
  </r>
  <r>
    <x v="7"/>
    <d v="2018-08-01T00:00:00"/>
    <s v="e. HE15-18"/>
    <x v="16"/>
    <x v="0"/>
    <n v="2643.0078424938119"/>
    <m/>
  </r>
  <r>
    <x v="7"/>
    <d v="2018-08-01T00:00:00"/>
    <s v="e. HE15-18"/>
    <x v="17"/>
    <x v="0"/>
    <n v="2808.7695790019511"/>
    <m/>
  </r>
  <r>
    <x v="7"/>
    <d v="2018-08-01T00:00:00"/>
    <s v="f. HE19-22"/>
    <x v="18"/>
    <x v="0"/>
    <n v="2679.4332795697924"/>
    <m/>
  </r>
  <r>
    <x v="7"/>
    <d v="2018-08-01T00:00:00"/>
    <s v="f. HE19-22"/>
    <x v="19"/>
    <x v="0"/>
    <n v="2534.4308473707683"/>
    <m/>
  </r>
  <r>
    <x v="7"/>
    <d v="2018-08-01T00:00:00"/>
    <s v="f. HE19-22"/>
    <x v="20"/>
    <x v="0"/>
    <n v="2262.353867103111"/>
    <m/>
  </r>
  <r>
    <x v="7"/>
    <d v="2018-08-01T00:00:00"/>
    <s v="f. HE19-22"/>
    <x v="21"/>
    <x v="0"/>
    <n v="1972.1338367374753"/>
    <m/>
  </r>
  <r>
    <x v="7"/>
    <d v="2018-08-01T00:00:00"/>
    <s v="a. HE1-2 &amp; HE23-24"/>
    <x v="22"/>
    <x v="0"/>
    <n v="1897.3166486035179"/>
    <m/>
  </r>
  <r>
    <x v="7"/>
    <d v="2018-08-01T00:00:00"/>
    <s v="a. HE1-2 &amp; HE23-24"/>
    <x v="23"/>
    <x v="0"/>
    <n v="1694.7470192600258"/>
    <m/>
  </r>
  <r>
    <x v="8"/>
    <d v="2018-09-01T00:00:00"/>
    <s v="a. HE1-2 &amp; HE23-24"/>
    <x v="0"/>
    <x v="0"/>
    <n v="1726.683208968991"/>
    <m/>
  </r>
  <r>
    <x v="8"/>
    <d v="2018-09-01T00:00:00"/>
    <s v="a. HE1-2 &amp; HE23-24"/>
    <x v="1"/>
    <x v="0"/>
    <n v="1568.0568768641579"/>
    <m/>
  </r>
  <r>
    <x v="8"/>
    <d v="2018-09-01T00:00:00"/>
    <s v="b. HE3-6"/>
    <x v="2"/>
    <x v="0"/>
    <n v="1582.562025801838"/>
    <m/>
  </r>
  <r>
    <x v="8"/>
    <d v="2018-09-01T00:00:00"/>
    <s v="b. HE3-6"/>
    <x v="3"/>
    <x v="0"/>
    <n v="1550.6811733507188"/>
    <m/>
  </r>
  <r>
    <x v="8"/>
    <d v="2018-09-01T00:00:00"/>
    <s v="b. HE3-6"/>
    <x v="4"/>
    <x v="0"/>
    <n v="1513.0508221090899"/>
    <m/>
  </r>
  <r>
    <x v="8"/>
    <d v="2018-09-01T00:00:00"/>
    <s v="b. HE3-6"/>
    <x v="5"/>
    <x v="0"/>
    <n v="1542.876094491583"/>
    <m/>
  </r>
  <r>
    <x v="8"/>
    <d v="2018-09-01T00:00:00"/>
    <s v="c. HE7-10"/>
    <x v="6"/>
    <x v="0"/>
    <n v="1687.559569260437"/>
    <m/>
  </r>
  <r>
    <x v="8"/>
    <d v="2018-09-01T00:00:00"/>
    <s v="c. HE7-10"/>
    <x v="7"/>
    <x v="0"/>
    <n v="1895.823082255366"/>
    <m/>
  </r>
  <r>
    <x v="8"/>
    <d v="2018-09-01T00:00:00"/>
    <s v="c. HE7-10"/>
    <x v="8"/>
    <x v="0"/>
    <n v="2215.319536990884"/>
    <m/>
  </r>
  <r>
    <x v="8"/>
    <d v="2018-09-01T00:00:00"/>
    <s v="c. HE7-10"/>
    <x v="9"/>
    <x v="0"/>
    <n v="2838.0046790895999"/>
    <m/>
  </r>
  <r>
    <x v="8"/>
    <d v="2018-09-01T00:00:00"/>
    <s v="d. HE11-14"/>
    <x v="10"/>
    <x v="0"/>
    <n v="2409.5122057418503"/>
    <m/>
  </r>
  <r>
    <x v="8"/>
    <d v="2018-09-01T00:00:00"/>
    <s v="d. HE11-14"/>
    <x v="11"/>
    <x v="0"/>
    <n v="2540.9598993119407"/>
    <m/>
  </r>
  <r>
    <x v="8"/>
    <d v="2018-09-01T00:00:00"/>
    <s v="d. HE11-14"/>
    <x v="12"/>
    <x v="0"/>
    <n v="2384.6190689260602"/>
    <m/>
  </r>
  <r>
    <x v="8"/>
    <d v="2018-09-01T00:00:00"/>
    <s v="d. HE11-14"/>
    <x v="13"/>
    <x v="0"/>
    <n v="2410.1533616356105"/>
    <m/>
  </r>
  <r>
    <x v="8"/>
    <d v="2018-09-01T00:00:00"/>
    <s v="e. HE15-18"/>
    <x v="14"/>
    <x v="0"/>
    <n v="2371.6186527742434"/>
    <m/>
  </r>
  <r>
    <x v="8"/>
    <d v="2018-09-01T00:00:00"/>
    <s v="e. HE15-18"/>
    <x v="15"/>
    <x v="0"/>
    <n v="2454.2229694467605"/>
    <m/>
  </r>
  <r>
    <x v="8"/>
    <d v="2018-09-01T00:00:00"/>
    <s v="e. HE15-18"/>
    <x v="16"/>
    <x v="0"/>
    <n v="2681.6835251724406"/>
    <m/>
  </r>
  <r>
    <x v="8"/>
    <d v="2018-09-01T00:00:00"/>
    <s v="e. HE15-18"/>
    <x v="17"/>
    <x v="0"/>
    <n v="2284.7001691778337"/>
    <m/>
  </r>
  <r>
    <x v="8"/>
    <d v="2018-09-01T00:00:00"/>
    <s v="f. HE19-22"/>
    <x v="18"/>
    <x v="0"/>
    <n v="2066.366386910865"/>
    <m/>
  </r>
  <r>
    <x v="8"/>
    <d v="2018-09-01T00:00:00"/>
    <s v="f. HE19-22"/>
    <x v="19"/>
    <x v="0"/>
    <n v="2138.1975322413391"/>
    <m/>
  </r>
  <r>
    <x v="8"/>
    <d v="2018-09-01T00:00:00"/>
    <s v="f. HE19-22"/>
    <x v="20"/>
    <x v="0"/>
    <n v="1838.1415062968522"/>
    <m/>
  </r>
  <r>
    <x v="8"/>
    <d v="2018-09-01T00:00:00"/>
    <s v="f. HE19-22"/>
    <x v="21"/>
    <x v="0"/>
    <n v="1791.214693661356"/>
    <m/>
  </r>
  <r>
    <x v="8"/>
    <d v="2018-09-01T00:00:00"/>
    <s v="a. HE1-2 &amp; HE23-24"/>
    <x v="22"/>
    <x v="0"/>
    <n v="1820.2749355474839"/>
    <m/>
  </r>
  <r>
    <x v="8"/>
    <d v="2018-09-01T00:00:00"/>
    <s v="a. HE1-2 &amp; HE23-24"/>
    <x v="23"/>
    <x v="0"/>
    <n v="1668.830812594158"/>
    <m/>
  </r>
  <r>
    <x v="9"/>
    <d v="2018-10-01T00:00:00"/>
    <s v="a. HE1-2 &amp; HE23-24"/>
    <x v="0"/>
    <x v="0"/>
    <n v="1275.1477747179079"/>
    <m/>
  </r>
  <r>
    <x v="9"/>
    <d v="2018-10-01T00:00:00"/>
    <s v="a. HE1-2 &amp; HE23-24"/>
    <x v="1"/>
    <x v="0"/>
    <n v="1211.9664267469379"/>
    <m/>
  </r>
  <r>
    <x v="9"/>
    <d v="2018-10-01T00:00:00"/>
    <s v="b. HE3-6"/>
    <x v="2"/>
    <x v="0"/>
    <n v="1357.1245362428099"/>
    <m/>
  </r>
  <r>
    <x v="9"/>
    <d v="2018-10-01T00:00:00"/>
    <s v="b. HE3-6"/>
    <x v="3"/>
    <x v="0"/>
    <n v="1346.0057628937689"/>
    <m/>
  </r>
  <r>
    <x v="9"/>
    <d v="2018-10-01T00:00:00"/>
    <s v="b. HE3-6"/>
    <x v="4"/>
    <x v="0"/>
    <n v="1326.6584285003089"/>
    <m/>
  </r>
  <r>
    <x v="9"/>
    <d v="2018-10-01T00:00:00"/>
    <s v="b. HE3-6"/>
    <x v="5"/>
    <x v="0"/>
    <n v="1423.468565668446"/>
    <m/>
  </r>
  <r>
    <x v="9"/>
    <d v="2018-10-01T00:00:00"/>
    <s v="c. HE7-10"/>
    <x v="6"/>
    <x v="0"/>
    <n v="1539.1376701765209"/>
    <m/>
  </r>
  <r>
    <x v="9"/>
    <d v="2018-10-01T00:00:00"/>
    <s v="c. HE7-10"/>
    <x v="7"/>
    <x v="0"/>
    <n v="1812.00101960333"/>
    <m/>
  </r>
  <r>
    <x v="9"/>
    <d v="2018-10-01T00:00:00"/>
    <s v="c. HE7-10"/>
    <x v="8"/>
    <x v="0"/>
    <n v="1706.712690222028"/>
    <m/>
  </r>
  <r>
    <x v="9"/>
    <d v="2018-10-01T00:00:00"/>
    <s v="c. HE7-10"/>
    <x v="9"/>
    <x v="0"/>
    <n v="2417.452151795806"/>
    <m/>
  </r>
  <r>
    <x v="9"/>
    <d v="2018-10-01T00:00:00"/>
    <s v="d. HE11-14"/>
    <x v="10"/>
    <x v="0"/>
    <n v="1810.4707122621601"/>
    <m/>
  </r>
  <r>
    <x v="9"/>
    <d v="2018-10-01T00:00:00"/>
    <s v="d. HE11-14"/>
    <x v="11"/>
    <x v="0"/>
    <n v="2134.607559792561"/>
    <m/>
  </r>
  <r>
    <x v="9"/>
    <d v="2018-10-01T00:00:00"/>
    <s v="d. HE11-14"/>
    <x v="12"/>
    <x v="0"/>
    <n v="2002.7618719792442"/>
    <m/>
  </r>
  <r>
    <x v="9"/>
    <d v="2018-10-01T00:00:00"/>
    <s v="d. HE11-14"/>
    <x v="13"/>
    <x v="0"/>
    <n v="2035.4191755925942"/>
    <m/>
  </r>
  <r>
    <x v="9"/>
    <d v="2018-10-01T00:00:00"/>
    <s v="e. HE15-18"/>
    <x v="14"/>
    <x v="0"/>
    <n v="1991.4217540898273"/>
    <m/>
  </r>
  <r>
    <x v="9"/>
    <d v="2018-10-01T00:00:00"/>
    <s v="e. HE15-18"/>
    <x v="15"/>
    <x v="0"/>
    <n v="2143.7787397828974"/>
    <m/>
  </r>
  <r>
    <x v="9"/>
    <d v="2018-10-01T00:00:00"/>
    <s v="e. HE15-18"/>
    <x v="16"/>
    <x v="0"/>
    <n v="2043.2508401713612"/>
    <m/>
  </r>
  <r>
    <x v="9"/>
    <d v="2018-10-01T00:00:00"/>
    <s v="e. HE15-18"/>
    <x v="17"/>
    <x v="0"/>
    <n v="2230.5782624330823"/>
    <m/>
  </r>
  <r>
    <x v="9"/>
    <d v="2018-10-01T00:00:00"/>
    <s v="f. HE19-22"/>
    <x v="18"/>
    <x v="0"/>
    <n v="2875.09020764041"/>
    <m/>
  </r>
  <r>
    <x v="9"/>
    <d v="2018-10-01T00:00:00"/>
    <s v="f. HE19-22"/>
    <x v="19"/>
    <x v="0"/>
    <n v="1851.8061534788301"/>
    <m/>
  </r>
  <r>
    <x v="9"/>
    <d v="2018-10-01T00:00:00"/>
    <s v="f. HE19-22"/>
    <x v="20"/>
    <x v="0"/>
    <n v="1737.4028968428129"/>
    <m/>
  </r>
  <r>
    <x v="9"/>
    <d v="2018-10-01T00:00:00"/>
    <s v="f. HE19-22"/>
    <x v="21"/>
    <x v="0"/>
    <n v="1660.974106763761"/>
    <m/>
  </r>
  <r>
    <x v="9"/>
    <d v="2018-10-01T00:00:00"/>
    <s v="a. HE1-2 &amp; HE23-24"/>
    <x v="22"/>
    <x v="0"/>
    <n v="1470.9246533503729"/>
    <m/>
  </r>
  <r>
    <x v="9"/>
    <d v="2018-10-01T00:00:00"/>
    <s v="a. HE1-2 &amp; HE23-24"/>
    <x v="23"/>
    <x v="0"/>
    <n v="1419.6396593907659"/>
    <m/>
  </r>
  <r>
    <x v="10"/>
    <d v="2018-11-01T00:00:00"/>
    <s v="a. HE1-2 &amp; HE23-24"/>
    <x v="0"/>
    <x v="0"/>
    <n v="1098.0692015663774"/>
    <m/>
  </r>
  <r>
    <x v="10"/>
    <d v="2018-11-01T00:00:00"/>
    <s v="a. HE1-2 &amp; HE23-24"/>
    <x v="1"/>
    <x v="0"/>
    <n v="1167.2842000817104"/>
    <m/>
  </r>
  <r>
    <x v="10"/>
    <d v="2018-11-01T00:00:00"/>
    <s v="b. HE3-6"/>
    <x v="2"/>
    <x v="0"/>
    <n v="1134.2413248700452"/>
    <m/>
  </r>
  <r>
    <x v="10"/>
    <d v="2018-11-01T00:00:00"/>
    <s v="b. HE3-6"/>
    <x v="3"/>
    <x v="0"/>
    <n v="1259.4524134366052"/>
    <m/>
  </r>
  <r>
    <x v="10"/>
    <d v="2018-11-01T00:00:00"/>
    <s v="b. HE3-6"/>
    <x v="4"/>
    <x v="0"/>
    <n v="1290.9046878559761"/>
    <m/>
  </r>
  <r>
    <x v="10"/>
    <d v="2018-11-01T00:00:00"/>
    <s v="b. HE3-6"/>
    <x v="5"/>
    <x v="0"/>
    <n v="1327.7743745729567"/>
    <m/>
  </r>
  <r>
    <x v="10"/>
    <d v="2018-11-01T00:00:00"/>
    <s v="c. HE7-10"/>
    <x v="6"/>
    <x v="0"/>
    <n v="1461.9309080353109"/>
    <m/>
  </r>
  <r>
    <x v="10"/>
    <d v="2018-11-01T00:00:00"/>
    <s v="c. HE7-10"/>
    <x v="7"/>
    <x v="0"/>
    <n v="1634.9767551031055"/>
    <m/>
  </r>
  <r>
    <x v="10"/>
    <d v="2018-11-01T00:00:00"/>
    <s v="c. HE7-10"/>
    <x v="8"/>
    <x v="0"/>
    <n v="1925.2754681215438"/>
    <m/>
  </r>
  <r>
    <x v="10"/>
    <d v="2018-11-01T00:00:00"/>
    <s v="c. HE7-10"/>
    <x v="9"/>
    <x v="0"/>
    <n v="2307.6878239353891"/>
    <m/>
  </r>
  <r>
    <x v="10"/>
    <d v="2018-11-01T00:00:00"/>
    <s v="d. HE11-14"/>
    <x v="10"/>
    <x v="0"/>
    <n v="2091.9449621665435"/>
    <m/>
  </r>
  <r>
    <x v="10"/>
    <d v="2018-11-01T00:00:00"/>
    <s v="d. HE11-14"/>
    <x v="11"/>
    <x v="0"/>
    <n v="1944.700839487045"/>
    <m/>
  </r>
  <r>
    <x v="10"/>
    <d v="2018-11-01T00:00:00"/>
    <s v="d. HE11-14"/>
    <x v="12"/>
    <x v="0"/>
    <n v="1941.8720475241157"/>
    <m/>
  </r>
  <r>
    <x v="10"/>
    <d v="2018-11-01T00:00:00"/>
    <s v="d. HE11-14"/>
    <x v="13"/>
    <x v="0"/>
    <n v="1859.4013739381012"/>
    <m/>
  </r>
  <r>
    <x v="10"/>
    <d v="2018-11-01T00:00:00"/>
    <s v="e. HE15-18"/>
    <x v="14"/>
    <x v="0"/>
    <n v="2118.578920482501"/>
    <m/>
  </r>
  <r>
    <x v="10"/>
    <d v="2018-11-01T00:00:00"/>
    <s v="e. HE15-18"/>
    <x v="15"/>
    <x v="0"/>
    <n v="2299.4472420110183"/>
    <m/>
  </r>
  <r>
    <x v="10"/>
    <d v="2018-11-01T00:00:00"/>
    <s v="e. HE15-18"/>
    <x v="16"/>
    <x v="0"/>
    <n v="1956.237367652335"/>
    <m/>
  </r>
  <r>
    <x v="10"/>
    <d v="2018-11-01T00:00:00"/>
    <s v="e. HE15-18"/>
    <x v="17"/>
    <x v="0"/>
    <n v="2183.7878809100912"/>
    <m/>
  </r>
  <r>
    <x v="10"/>
    <d v="2018-11-01T00:00:00"/>
    <s v="f. HE19-22"/>
    <x v="18"/>
    <x v="0"/>
    <n v="1263.5023882652115"/>
    <m/>
  </r>
  <r>
    <x v="10"/>
    <d v="2018-11-01T00:00:00"/>
    <s v="f. HE19-22"/>
    <x v="19"/>
    <x v="0"/>
    <n v="1356.6085089258052"/>
    <m/>
  </r>
  <r>
    <x v="10"/>
    <d v="2018-11-01T00:00:00"/>
    <s v="f. HE19-22"/>
    <x v="20"/>
    <x v="0"/>
    <n v="1334.3117703085502"/>
    <m/>
  </r>
  <r>
    <x v="10"/>
    <d v="2018-11-01T00:00:00"/>
    <s v="f. HE19-22"/>
    <x v="21"/>
    <x v="0"/>
    <n v="1272.6667017396896"/>
    <m/>
  </r>
  <r>
    <x v="10"/>
    <d v="2018-11-01T00:00:00"/>
    <s v="a. HE1-2 &amp; HE23-24"/>
    <x v="22"/>
    <x v="0"/>
    <n v="1177.4374765141251"/>
    <m/>
  </r>
  <r>
    <x v="10"/>
    <d v="2018-11-01T00:00:00"/>
    <s v="a. HE1-2 &amp; HE23-24"/>
    <x v="23"/>
    <x v="0"/>
    <n v="1169.6996030429111"/>
    <m/>
  </r>
  <r>
    <x v="11"/>
    <d v="2018-12-01T00:00:00"/>
    <s v="a. HE1-2 &amp; HE23-24"/>
    <x v="0"/>
    <x v="0"/>
    <n v="1332.5709906198099"/>
    <m/>
  </r>
  <r>
    <x v="11"/>
    <d v="2018-12-01T00:00:00"/>
    <s v="a. HE1-2 &amp; HE23-24"/>
    <x v="1"/>
    <x v="0"/>
    <n v="1281.4458905968327"/>
    <m/>
  </r>
  <r>
    <x v="11"/>
    <d v="2018-12-01T00:00:00"/>
    <s v="b. HE3-6"/>
    <x v="2"/>
    <x v="0"/>
    <n v="1406.8479549781773"/>
    <m/>
  </r>
  <r>
    <x v="11"/>
    <d v="2018-12-01T00:00:00"/>
    <s v="b. HE3-6"/>
    <x v="3"/>
    <x v="0"/>
    <n v="1537.8220590835399"/>
    <m/>
  </r>
  <r>
    <x v="11"/>
    <d v="2018-12-01T00:00:00"/>
    <s v="b. HE3-6"/>
    <x v="4"/>
    <x v="0"/>
    <n v="1453.1108422480909"/>
    <m/>
  </r>
  <r>
    <x v="11"/>
    <d v="2018-12-01T00:00:00"/>
    <s v="b. HE3-6"/>
    <x v="5"/>
    <x v="0"/>
    <n v="1383.8221198011915"/>
    <m/>
  </r>
  <r>
    <x v="11"/>
    <d v="2018-12-01T00:00:00"/>
    <s v="c. HE7-10"/>
    <x v="6"/>
    <x v="0"/>
    <n v="1596.8373133635025"/>
    <m/>
  </r>
  <r>
    <x v="11"/>
    <d v="2018-12-01T00:00:00"/>
    <s v="c. HE7-10"/>
    <x v="7"/>
    <x v="0"/>
    <n v="1964.8208143469578"/>
    <m/>
  </r>
  <r>
    <x v="11"/>
    <d v="2018-12-01T00:00:00"/>
    <s v="c. HE7-10"/>
    <x v="8"/>
    <x v="0"/>
    <n v="1951.596307477369"/>
    <m/>
  </r>
  <r>
    <x v="11"/>
    <d v="2018-12-01T00:00:00"/>
    <s v="c. HE7-10"/>
    <x v="9"/>
    <x v="0"/>
    <n v="2767.7482642840641"/>
    <m/>
  </r>
  <r>
    <x v="11"/>
    <d v="2018-12-01T00:00:00"/>
    <s v="d. HE11-14"/>
    <x v="10"/>
    <x v="0"/>
    <n v="2554.5726170924459"/>
    <m/>
  </r>
  <r>
    <x v="11"/>
    <d v="2018-12-01T00:00:00"/>
    <s v="d. HE11-14"/>
    <x v="11"/>
    <x v="0"/>
    <n v="2325.4875919943361"/>
    <m/>
  </r>
  <r>
    <x v="11"/>
    <d v="2018-12-01T00:00:00"/>
    <s v="d. HE11-14"/>
    <x v="12"/>
    <x v="0"/>
    <n v="2096.3814933644189"/>
    <m/>
  </r>
  <r>
    <x v="11"/>
    <d v="2018-12-01T00:00:00"/>
    <s v="d. HE11-14"/>
    <x v="13"/>
    <x v="0"/>
    <n v="2401.3007172958824"/>
    <m/>
  </r>
  <r>
    <x v="11"/>
    <d v="2018-12-01T00:00:00"/>
    <s v="e. HE15-18"/>
    <x v="14"/>
    <x v="0"/>
    <n v="2772.9135291761631"/>
    <m/>
  </r>
  <r>
    <x v="11"/>
    <d v="2018-12-01T00:00:00"/>
    <s v="e. HE15-18"/>
    <x v="15"/>
    <x v="0"/>
    <n v="2490.2950959828404"/>
    <m/>
  </r>
  <r>
    <x v="11"/>
    <d v="2018-12-01T00:00:00"/>
    <s v="e. HE15-18"/>
    <x v="16"/>
    <x v="0"/>
    <n v="2144.4746550343871"/>
    <m/>
  </r>
  <r>
    <x v="11"/>
    <d v="2018-12-01T00:00:00"/>
    <s v="e. HE15-18"/>
    <x v="17"/>
    <x v="0"/>
    <n v="2136.0996319666101"/>
    <m/>
  </r>
  <r>
    <x v="11"/>
    <d v="2018-12-01T00:00:00"/>
    <s v="f. HE19-22"/>
    <x v="18"/>
    <x v="0"/>
    <n v="1328.7820632086573"/>
    <m/>
  </r>
  <r>
    <x v="11"/>
    <d v="2018-12-01T00:00:00"/>
    <s v="f. HE19-22"/>
    <x v="19"/>
    <x v="0"/>
    <n v="1599.0170158315464"/>
    <m/>
  </r>
  <r>
    <x v="11"/>
    <d v="2018-12-01T00:00:00"/>
    <s v="f. HE19-22"/>
    <x v="20"/>
    <x v="0"/>
    <n v="1523.2593270339657"/>
    <m/>
  </r>
  <r>
    <x v="11"/>
    <d v="2018-12-01T00:00:00"/>
    <s v="f. HE19-22"/>
    <x v="21"/>
    <x v="0"/>
    <n v="1538.5059601265455"/>
    <m/>
  </r>
  <r>
    <x v="11"/>
    <d v="2018-12-01T00:00:00"/>
    <s v="a. HE1-2 &amp; HE23-24"/>
    <x v="22"/>
    <x v="0"/>
    <n v="1494.1507840871241"/>
    <m/>
  </r>
  <r>
    <x v="11"/>
    <d v="2018-12-01T00:00:00"/>
    <s v="a. HE1-2 &amp; HE23-24"/>
    <x v="23"/>
    <x v="0"/>
    <n v="1239.9475185663696"/>
    <m/>
  </r>
  <r>
    <x v="12"/>
    <m/>
    <m/>
    <x v="24"/>
    <x v="1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13DD53A-9C09-4B15-9C78-0384A1D207B8}" name="PivotTable1" cacheId="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349">
  <location ref="K4:M28" firstHeaderRow="0" firstDataRow="1" firstDataCol="1" rowPageCount="2" colPageCount="1"/>
  <pivotFields count="7">
    <pivotField axis="axisPage" multipleItemSelectionAllowed="1" showAll="0" defaultSubtotal="0">
      <items count="13">
        <item h="1" x="0"/>
        <item h="1" x="1"/>
        <item h="1" x="2"/>
        <item h="1" x="3"/>
        <item h="1" x="4"/>
        <item h="1" x="5"/>
        <item x="6"/>
        <item h="1" x="7"/>
        <item h="1" x="8"/>
        <item h="1" x="9"/>
        <item h="1" x="10"/>
        <item h="1" x="11"/>
        <item h="1" x="12"/>
      </items>
    </pivotField>
    <pivotField showAll="0" defaultSubtotal="0"/>
    <pivotField showAll="0" defaultSubtotal="0"/>
    <pivotField axis="axisRow" showAll="0" defaultSubtotal="0">
      <items count="2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</items>
    </pivotField>
    <pivotField axis="axisPage" multipleItemSelectionAllowed="1" showAll="0" defaultSubtotal="0">
      <items count="2">
        <item x="0"/>
        <item x="1"/>
      </items>
    </pivotField>
    <pivotField dataField="1" showAll="0"/>
    <pivotField name="2024 ECRS2" dataField="1" showAll="0"/>
  </pivotFields>
  <rowFields count="1">
    <field x="3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Fields count="1">
    <field x="-2"/>
  </colFields>
  <colItems count="2">
    <i>
      <x/>
    </i>
    <i i="1">
      <x v="1"/>
    </i>
  </colItems>
  <pageFields count="2">
    <pageField fld="0" hier="-1"/>
    <pageField fld="4" hier="-1"/>
  </pageFields>
  <dataFields count="2">
    <dataField name="2023" fld="5" subtotal="max" baseField="2" baseItem="1"/>
    <dataField name="2024 ECRS  " fld="6" subtotal="average" baseField="3" baseItem="0"/>
  </dataFields>
  <chartFormats count="2">
    <chartFormat chart="26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3" format="5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115527-3AA5-4EEB-BEE2-A215D0E578D7}" name="PivotTable2" cacheId="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5" indent="0" outline="1" outlineData="1" multipleFieldFilters="0" chartFormat="101">
  <location ref="K33:M45" firstHeaderRow="0" firstDataRow="1" firstDataCol="1" rowPageCount="1" colPageCount="1"/>
  <pivotFields count="7">
    <pivotField axis="axisRow" showAll="0" defaultSubtota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</items>
    </pivotField>
    <pivotField showAll="0" defaultSubtotal="0"/>
    <pivotField showAll="0" defaultSubtotal="0"/>
    <pivotField showAll="0" defaultSubtotal="0"/>
    <pivotField axis="axisPage" multipleItemSelectionAllowed="1" showAll="0" defaultSubtotal="0">
      <items count="2">
        <item h="1" x="1"/>
        <item x="0"/>
      </items>
    </pivotField>
    <pivotField dataField="1" showAll="0"/>
    <pivotField dataField="1" showAll="0"/>
  </pivotFields>
  <rowFields count="1">
    <field x="0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</rowItems>
  <colFields count="1">
    <field x="-2"/>
  </colFields>
  <colItems count="2">
    <i>
      <x/>
    </i>
    <i i="1">
      <x v="1"/>
    </i>
  </colItems>
  <pageFields count="1">
    <pageField fld="4" hier="-1"/>
  </pageFields>
  <dataFields count="2">
    <dataField name="2023" fld="5" subtotal="average" baseField="0" baseItem="0"/>
    <dataField name="2024 ECRS " fld="6" subtotal="average" baseField="0" baseItem="5"/>
  </dataFields>
  <chartFormats count="7">
    <chartFormat chart="59" format="3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2" format="3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3" format="4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0" format="5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8" format="5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9" format="5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9" format="5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62BE1-6676-4666-B1AA-3A3EEA92D9C4}">
  <dimension ref="A1:M26"/>
  <sheetViews>
    <sheetView workbookViewId="0">
      <selection activeCell="B3" sqref="B3:M26"/>
    </sheetView>
  </sheetViews>
  <sheetFormatPr defaultRowHeight="14.4" x14ac:dyDescent="0.3"/>
  <sheetData>
    <row r="1" spans="1:13" ht="18" x14ac:dyDescent="0.3">
      <c r="G1" s="1" t="s">
        <v>29</v>
      </c>
    </row>
    <row r="2" spans="1:13" ht="18" x14ac:dyDescent="0.3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</row>
    <row r="3" spans="1:13" ht="18" x14ac:dyDescent="0.3">
      <c r="A3" s="2">
        <v>1</v>
      </c>
      <c r="B3" s="3" t="e">
        <f>NA()</f>
        <v>#N/A</v>
      </c>
      <c r="C3" s="3" t="e">
        <f>NA()</f>
        <v>#N/A</v>
      </c>
      <c r="D3" s="3" t="e">
        <f>NA()</f>
        <v>#N/A</v>
      </c>
      <c r="E3" s="3" t="e">
        <f>NA()</f>
        <v>#N/A</v>
      </c>
      <c r="F3" s="3" t="e">
        <f>NA()</f>
        <v>#N/A</v>
      </c>
      <c r="G3" s="3" t="e">
        <f>NA()</f>
        <v>#N/A</v>
      </c>
      <c r="H3" s="3" t="e">
        <f>NA()</f>
        <v>#N/A</v>
      </c>
      <c r="I3" s="3" t="e">
        <f>NA()</f>
        <v>#N/A</v>
      </c>
      <c r="J3" s="3" t="e">
        <f>NA()</f>
        <v>#N/A</v>
      </c>
      <c r="K3" s="3" t="e">
        <f>NA()</f>
        <v>#N/A</v>
      </c>
      <c r="L3" s="3" t="e">
        <f>NA()</f>
        <v>#N/A</v>
      </c>
      <c r="M3" s="3" t="e">
        <f>NA()</f>
        <v>#N/A</v>
      </c>
    </row>
    <row r="4" spans="1:13" ht="18" x14ac:dyDescent="0.3">
      <c r="A4" s="2">
        <v>2</v>
      </c>
      <c r="B4" s="3" t="e">
        <f>NA()</f>
        <v>#N/A</v>
      </c>
      <c r="C4" s="3" t="e">
        <f>NA()</f>
        <v>#N/A</v>
      </c>
      <c r="D4" s="3" t="e">
        <f>NA()</f>
        <v>#N/A</v>
      </c>
      <c r="E4" s="3" t="e">
        <f>NA()</f>
        <v>#N/A</v>
      </c>
      <c r="F4" s="3" t="e">
        <f>NA()</f>
        <v>#N/A</v>
      </c>
      <c r="G4" s="3" t="e">
        <f>NA()</f>
        <v>#N/A</v>
      </c>
      <c r="H4" s="3" t="e">
        <f>NA()</f>
        <v>#N/A</v>
      </c>
      <c r="I4" s="3" t="e">
        <f>NA()</f>
        <v>#N/A</v>
      </c>
      <c r="J4" s="3" t="e">
        <f>NA()</f>
        <v>#N/A</v>
      </c>
      <c r="K4" s="3" t="e">
        <f>NA()</f>
        <v>#N/A</v>
      </c>
      <c r="L4" s="3" t="e">
        <f>NA()</f>
        <v>#N/A</v>
      </c>
      <c r="M4" s="3" t="e">
        <f>NA()</f>
        <v>#N/A</v>
      </c>
    </row>
    <row r="5" spans="1:13" ht="18" x14ac:dyDescent="0.3">
      <c r="A5" s="2">
        <v>3</v>
      </c>
      <c r="B5" s="3" t="e">
        <f>NA()</f>
        <v>#N/A</v>
      </c>
      <c r="C5" s="3" t="e">
        <f>NA()</f>
        <v>#N/A</v>
      </c>
      <c r="D5" s="3" t="e">
        <f>NA()</f>
        <v>#N/A</v>
      </c>
      <c r="E5" s="3" t="e">
        <f>NA()</f>
        <v>#N/A</v>
      </c>
      <c r="F5" s="3" t="e">
        <f>NA()</f>
        <v>#N/A</v>
      </c>
      <c r="G5" s="3" t="e">
        <f>NA()</f>
        <v>#N/A</v>
      </c>
      <c r="H5" s="3" t="e">
        <f>NA()</f>
        <v>#N/A</v>
      </c>
      <c r="I5" s="3" t="e">
        <f>NA()</f>
        <v>#N/A</v>
      </c>
      <c r="J5" s="3" t="e">
        <f>NA()</f>
        <v>#N/A</v>
      </c>
      <c r="K5" s="3" t="e">
        <f>NA()</f>
        <v>#N/A</v>
      </c>
      <c r="L5" s="3" t="e">
        <f>NA()</f>
        <v>#N/A</v>
      </c>
      <c r="M5" s="3" t="e">
        <f>NA()</f>
        <v>#N/A</v>
      </c>
    </row>
    <row r="6" spans="1:13" ht="18" x14ac:dyDescent="0.3">
      <c r="A6" s="2">
        <v>4</v>
      </c>
      <c r="B6" s="3" t="e">
        <f>NA()</f>
        <v>#N/A</v>
      </c>
      <c r="C6" s="3" t="e">
        <f>NA()</f>
        <v>#N/A</v>
      </c>
      <c r="D6" s="3" t="e">
        <f>NA()</f>
        <v>#N/A</v>
      </c>
      <c r="E6" s="3" t="e">
        <f>NA()</f>
        <v>#N/A</v>
      </c>
      <c r="F6" s="3" t="e">
        <f>NA()</f>
        <v>#N/A</v>
      </c>
      <c r="G6" s="3" t="e">
        <f>NA()</f>
        <v>#N/A</v>
      </c>
      <c r="H6" s="3" t="e">
        <f>NA()</f>
        <v>#N/A</v>
      </c>
      <c r="I6" s="3" t="e">
        <f>NA()</f>
        <v>#N/A</v>
      </c>
      <c r="J6" s="3" t="e">
        <f>NA()</f>
        <v>#N/A</v>
      </c>
      <c r="K6" s="3" t="e">
        <f>NA()</f>
        <v>#N/A</v>
      </c>
      <c r="L6" s="3" t="e">
        <f>NA()</f>
        <v>#N/A</v>
      </c>
      <c r="M6" s="3" t="e">
        <f>NA()</f>
        <v>#N/A</v>
      </c>
    </row>
    <row r="7" spans="1:13" ht="18" x14ac:dyDescent="0.3">
      <c r="A7" s="2">
        <v>5</v>
      </c>
      <c r="B7" s="3" t="e">
        <f>NA()</f>
        <v>#N/A</v>
      </c>
      <c r="C7" s="3" t="e">
        <f>NA()</f>
        <v>#N/A</v>
      </c>
      <c r="D7" s="3" t="e">
        <f>NA()</f>
        <v>#N/A</v>
      </c>
      <c r="E7" s="3" t="e">
        <f>NA()</f>
        <v>#N/A</v>
      </c>
      <c r="F7" s="3" t="e">
        <f>NA()</f>
        <v>#N/A</v>
      </c>
      <c r="G7" s="3" t="e">
        <f>NA()</f>
        <v>#N/A</v>
      </c>
      <c r="H7" s="3" t="e">
        <f>NA()</f>
        <v>#N/A</v>
      </c>
      <c r="I7" s="3" t="e">
        <f>NA()</f>
        <v>#N/A</v>
      </c>
      <c r="J7" s="3" t="e">
        <f>NA()</f>
        <v>#N/A</v>
      </c>
      <c r="K7" s="3" t="e">
        <f>NA()</f>
        <v>#N/A</v>
      </c>
      <c r="L7" s="3" t="e">
        <f>NA()</f>
        <v>#N/A</v>
      </c>
      <c r="M7" s="3" t="e">
        <f>NA()</f>
        <v>#N/A</v>
      </c>
    </row>
    <row r="8" spans="1:13" ht="18" x14ac:dyDescent="0.3">
      <c r="A8" s="2">
        <v>6</v>
      </c>
      <c r="B8" s="3" t="e">
        <f>NA()</f>
        <v>#N/A</v>
      </c>
      <c r="C8" s="3" t="e">
        <f>NA()</f>
        <v>#N/A</v>
      </c>
      <c r="D8" s="3" t="e">
        <f>NA()</f>
        <v>#N/A</v>
      </c>
      <c r="E8" s="3" t="e">
        <f>NA()</f>
        <v>#N/A</v>
      </c>
      <c r="F8" s="3" t="e">
        <f>NA()</f>
        <v>#N/A</v>
      </c>
      <c r="G8" s="3" t="e">
        <f>NA()</f>
        <v>#N/A</v>
      </c>
      <c r="H8" s="3" t="e">
        <f>NA()</f>
        <v>#N/A</v>
      </c>
      <c r="I8" s="3" t="e">
        <f>NA()</f>
        <v>#N/A</v>
      </c>
      <c r="J8" s="3" t="e">
        <f>NA()</f>
        <v>#N/A</v>
      </c>
      <c r="K8" s="3" t="e">
        <f>NA()</f>
        <v>#N/A</v>
      </c>
      <c r="L8" s="3" t="e">
        <f>NA()</f>
        <v>#N/A</v>
      </c>
      <c r="M8" s="3" t="e">
        <f>NA()</f>
        <v>#N/A</v>
      </c>
    </row>
    <row r="9" spans="1:13" ht="18" x14ac:dyDescent="0.3">
      <c r="A9" s="2">
        <v>7</v>
      </c>
      <c r="B9" s="3" t="e">
        <f>NA()</f>
        <v>#N/A</v>
      </c>
      <c r="C9" s="3" t="e">
        <f>NA()</f>
        <v>#N/A</v>
      </c>
      <c r="D9" s="3" t="e">
        <f>NA()</f>
        <v>#N/A</v>
      </c>
      <c r="E9" s="3" t="e">
        <f>NA()</f>
        <v>#N/A</v>
      </c>
      <c r="F9" s="3" t="e">
        <f>NA()</f>
        <v>#N/A</v>
      </c>
      <c r="G9" s="3" t="e">
        <f>NA()</f>
        <v>#N/A</v>
      </c>
      <c r="H9" s="3" t="e">
        <f>NA()</f>
        <v>#N/A</v>
      </c>
      <c r="I9" s="3" t="e">
        <f>NA()</f>
        <v>#N/A</v>
      </c>
      <c r="J9" s="3" t="e">
        <f>NA()</f>
        <v>#N/A</v>
      </c>
      <c r="K9" s="3" t="e">
        <f>NA()</f>
        <v>#N/A</v>
      </c>
      <c r="L9" s="3" t="e">
        <f>NA()</f>
        <v>#N/A</v>
      </c>
      <c r="M9" s="3" t="e">
        <f>NA()</f>
        <v>#N/A</v>
      </c>
    </row>
    <row r="10" spans="1:13" ht="18" x14ac:dyDescent="0.3">
      <c r="A10" s="2">
        <v>8</v>
      </c>
      <c r="B10" s="3" t="e">
        <f>NA()</f>
        <v>#N/A</v>
      </c>
      <c r="C10" s="3" t="e">
        <f>NA()</f>
        <v>#N/A</v>
      </c>
      <c r="D10" s="3" t="e">
        <f>NA()</f>
        <v>#N/A</v>
      </c>
      <c r="E10" s="3" t="e">
        <f>NA()</f>
        <v>#N/A</v>
      </c>
      <c r="F10" s="3" t="e">
        <f>NA()</f>
        <v>#N/A</v>
      </c>
      <c r="G10" s="3" t="e">
        <f>NA()</f>
        <v>#N/A</v>
      </c>
      <c r="H10" s="3" t="e">
        <f>NA()</f>
        <v>#N/A</v>
      </c>
      <c r="I10" s="3" t="e">
        <f>NA()</f>
        <v>#N/A</v>
      </c>
      <c r="J10" s="3" t="e">
        <f>NA()</f>
        <v>#N/A</v>
      </c>
      <c r="K10" s="3" t="e">
        <f>NA()</f>
        <v>#N/A</v>
      </c>
      <c r="L10" s="3" t="e">
        <f>NA()</f>
        <v>#N/A</v>
      </c>
      <c r="M10" s="3" t="e">
        <f>NA()</f>
        <v>#N/A</v>
      </c>
    </row>
    <row r="11" spans="1:13" ht="18" x14ac:dyDescent="0.3">
      <c r="A11" s="2">
        <v>9</v>
      </c>
      <c r="B11" s="3" t="e">
        <f>NA()</f>
        <v>#N/A</v>
      </c>
      <c r="C11" s="3" t="e">
        <f>NA()</f>
        <v>#N/A</v>
      </c>
      <c r="D11" s="3" t="e">
        <f>NA()</f>
        <v>#N/A</v>
      </c>
      <c r="E11" s="3" t="e">
        <f>NA()</f>
        <v>#N/A</v>
      </c>
      <c r="F11" s="3" t="e">
        <f>NA()</f>
        <v>#N/A</v>
      </c>
      <c r="G11" s="3" t="e">
        <f>NA()</f>
        <v>#N/A</v>
      </c>
      <c r="H11" s="3" t="e">
        <f>NA()</f>
        <v>#N/A</v>
      </c>
      <c r="I11" s="3" t="e">
        <f>NA()</f>
        <v>#N/A</v>
      </c>
      <c r="J11" s="3" t="e">
        <f>NA()</f>
        <v>#N/A</v>
      </c>
      <c r="K11" s="3" t="e">
        <f>NA()</f>
        <v>#N/A</v>
      </c>
      <c r="L11" s="3" t="e">
        <f>NA()</f>
        <v>#N/A</v>
      </c>
      <c r="M11" s="3" t="e">
        <f>NA()</f>
        <v>#N/A</v>
      </c>
    </row>
    <row r="12" spans="1:13" ht="18" x14ac:dyDescent="0.3">
      <c r="A12" s="2">
        <v>10</v>
      </c>
      <c r="B12" s="3" t="e">
        <f>NA()</f>
        <v>#N/A</v>
      </c>
      <c r="C12" s="3" t="e">
        <f>NA()</f>
        <v>#N/A</v>
      </c>
      <c r="D12" s="3" t="e">
        <f>NA()</f>
        <v>#N/A</v>
      </c>
      <c r="E12" s="3" t="e">
        <f>NA()</f>
        <v>#N/A</v>
      </c>
      <c r="F12" s="3" t="e">
        <f>NA()</f>
        <v>#N/A</v>
      </c>
      <c r="G12" s="3" t="e">
        <f>NA()</f>
        <v>#N/A</v>
      </c>
      <c r="H12" s="3" t="e">
        <f>NA()</f>
        <v>#N/A</v>
      </c>
      <c r="I12" s="3" t="e">
        <f>NA()</f>
        <v>#N/A</v>
      </c>
      <c r="J12" s="3" t="e">
        <f>NA()</f>
        <v>#N/A</v>
      </c>
      <c r="K12" s="3" t="e">
        <f>NA()</f>
        <v>#N/A</v>
      </c>
      <c r="L12" s="3" t="e">
        <f>NA()</f>
        <v>#N/A</v>
      </c>
      <c r="M12" s="3" t="e">
        <f>NA()</f>
        <v>#N/A</v>
      </c>
    </row>
    <row r="13" spans="1:13" ht="18" x14ac:dyDescent="0.3">
      <c r="A13" s="2">
        <v>11</v>
      </c>
      <c r="B13" s="3" t="e">
        <f>NA()</f>
        <v>#N/A</v>
      </c>
      <c r="C13" s="3" t="e">
        <f>NA()</f>
        <v>#N/A</v>
      </c>
      <c r="D13" s="3" t="e">
        <f>NA()</f>
        <v>#N/A</v>
      </c>
      <c r="E13" s="3" t="e">
        <f>NA()</f>
        <v>#N/A</v>
      </c>
      <c r="F13" s="3" t="e">
        <f>NA()</f>
        <v>#N/A</v>
      </c>
      <c r="G13" s="3" t="e">
        <f>NA()</f>
        <v>#N/A</v>
      </c>
      <c r="H13" s="3" t="e">
        <f>NA()</f>
        <v>#N/A</v>
      </c>
      <c r="I13" s="3" t="e">
        <f>NA()</f>
        <v>#N/A</v>
      </c>
      <c r="J13" s="3" t="e">
        <f>NA()</f>
        <v>#N/A</v>
      </c>
      <c r="K13" s="3" t="e">
        <f>NA()</f>
        <v>#N/A</v>
      </c>
      <c r="L13" s="3" t="e">
        <f>NA()</f>
        <v>#N/A</v>
      </c>
      <c r="M13" s="3" t="e">
        <f>NA()</f>
        <v>#N/A</v>
      </c>
    </row>
    <row r="14" spans="1:13" ht="18" x14ac:dyDescent="0.3">
      <c r="A14" s="2">
        <v>12</v>
      </c>
      <c r="B14" s="3" t="e">
        <f>NA()</f>
        <v>#N/A</v>
      </c>
      <c r="C14" s="3" t="e">
        <f>NA()</f>
        <v>#N/A</v>
      </c>
      <c r="D14" s="3" t="e">
        <f>NA()</f>
        <v>#N/A</v>
      </c>
      <c r="E14" s="3" t="e">
        <f>NA()</f>
        <v>#N/A</v>
      </c>
      <c r="F14" s="3" t="e">
        <f>NA()</f>
        <v>#N/A</v>
      </c>
      <c r="G14" s="3" t="e">
        <f>NA()</f>
        <v>#N/A</v>
      </c>
      <c r="H14" s="3" t="e">
        <f>NA()</f>
        <v>#N/A</v>
      </c>
      <c r="I14" s="3" t="e">
        <f>NA()</f>
        <v>#N/A</v>
      </c>
      <c r="J14" s="3" t="e">
        <f>NA()</f>
        <v>#N/A</v>
      </c>
      <c r="K14" s="3" t="e">
        <f>NA()</f>
        <v>#N/A</v>
      </c>
      <c r="L14" s="3" t="e">
        <f>NA()</f>
        <v>#N/A</v>
      </c>
      <c r="M14" s="3" t="e">
        <f>NA()</f>
        <v>#N/A</v>
      </c>
    </row>
    <row r="15" spans="1:13" ht="18" x14ac:dyDescent="0.3">
      <c r="A15" s="2">
        <v>13</v>
      </c>
      <c r="B15" s="3" t="e">
        <f>NA()</f>
        <v>#N/A</v>
      </c>
      <c r="C15" s="3" t="e">
        <f>NA()</f>
        <v>#N/A</v>
      </c>
      <c r="D15" s="3" t="e">
        <f>NA()</f>
        <v>#N/A</v>
      </c>
      <c r="E15" s="3" t="e">
        <f>NA()</f>
        <v>#N/A</v>
      </c>
      <c r="F15" s="3" t="e">
        <f>NA()</f>
        <v>#N/A</v>
      </c>
      <c r="G15" s="3" t="e">
        <f>NA()</f>
        <v>#N/A</v>
      </c>
      <c r="H15" s="3" t="e">
        <f>NA()</f>
        <v>#N/A</v>
      </c>
      <c r="I15" s="3" t="e">
        <f>NA()</f>
        <v>#N/A</v>
      </c>
      <c r="J15" s="3" t="e">
        <f>NA()</f>
        <v>#N/A</v>
      </c>
      <c r="K15" s="3" t="e">
        <f>NA()</f>
        <v>#N/A</v>
      </c>
      <c r="L15" s="3" t="e">
        <f>NA()</f>
        <v>#N/A</v>
      </c>
      <c r="M15" s="3" t="e">
        <f>NA()</f>
        <v>#N/A</v>
      </c>
    </row>
    <row r="16" spans="1:13" ht="18" x14ac:dyDescent="0.3">
      <c r="A16" s="2">
        <v>14</v>
      </c>
      <c r="B16" s="3" t="e">
        <f>NA()</f>
        <v>#N/A</v>
      </c>
      <c r="C16" s="3" t="e">
        <f>NA()</f>
        <v>#N/A</v>
      </c>
      <c r="D16" s="3" t="e">
        <f>NA()</f>
        <v>#N/A</v>
      </c>
      <c r="E16" s="3" t="e">
        <f>NA()</f>
        <v>#N/A</v>
      </c>
      <c r="F16" s="3" t="e">
        <f>NA()</f>
        <v>#N/A</v>
      </c>
      <c r="G16" s="3" t="e">
        <f>NA()</f>
        <v>#N/A</v>
      </c>
      <c r="H16" s="3" t="e">
        <f>NA()</f>
        <v>#N/A</v>
      </c>
      <c r="I16" s="3" t="e">
        <f>NA()</f>
        <v>#N/A</v>
      </c>
      <c r="J16" s="3" t="e">
        <f>NA()</f>
        <v>#N/A</v>
      </c>
      <c r="K16" s="3" t="e">
        <f>NA()</f>
        <v>#N/A</v>
      </c>
      <c r="L16" s="3" t="e">
        <f>NA()</f>
        <v>#N/A</v>
      </c>
      <c r="M16" s="3" t="e">
        <f>NA()</f>
        <v>#N/A</v>
      </c>
    </row>
    <row r="17" spans="1:13" ht="18" x14ac:dyDescent="0.3">
      <c r="A17" s="2">
        <v>15</v>
      </c>
      <c r="B17" s="3" t="e">
        <f>NA()</f>
        <v>#N/A</v>
      </c>
      <c r="C17" s="3" t="e">
        <f>NA()</f>
        <v>#N/A</v>
      </c>
      <c r="D17" s="3" t="e">
        <f>NA()</f>
        <v>#N/A</v>
      </c>
      <c r="E17" s="3" t="e">
        <f>NA()</f>
        <v>#N/A</v>
      </c>
      <c r="F17" s="3" t="e">
        <f>NA()</f>
        <v>#N/A</v>
      </c>
      <c r="G17" s="3" t="e">
        <f>NA()</f>
        <v>#N/A</v>
      </c>
      <c r="H17" s="3" t="e">
        <f>NA()</f>
        <v>#N/A</v>
      </c>
      <c r="I17" s="3" t="e">
        <f>NA()</f>
        <v>#N/A</v>
      </c>
      <c r="J17" s="3" t="e">
        <f>NA()</f>
        <v>#N/A</v>
      </c>
      <c r="K17" s="3" t="e">
        <f>NA()</f>
        <v>#N/A</v>
      </c>
      <c r="L17" s="3" t="e">
        <f>NA()</f>
        <v>#N/A</v>
      </c>
      <c r="M17" s="3" t="e">
        <f>NA()</f>
        <v>#N/A</v>
      </c>
    </row>
    <row r="18" spans="1:13" ht="18" x14ac:dyDescent="0.3">
      <c r="A18" s="2">
        <v>16</v>
      </c>
      <c r="B18" s="3" t="e">
        <f>NA()</f>
        <v>#N/A</v>
      </c>
      <c r="C18" s="3" t="e">
        <f>NA()</f>
        <v>#N/A</v>
      </c>
      <c r="D18" s="3" t="e">
        <f>NA()</f>
        <v>#N/A</v>
      </c>
      <c r="E18" s="3" t="e">
        <f>NA()</f>
        <v>#N/A</v>
      </c>
      <c r="F18" s="3" t="e">
        <f>NA()</f>
        <v>#N/A</v>
      </c>
      <c r="G18" s="3" t="e">
        <f>NA()</f>
        <v>#N/A</v>
      </c>
      <c r="H18" s="3" t="e">
        <f>NA()</f>
        <v>#N/A</v>
      </c>
      <c r="I18" s="3" t="e">
        <f>NA()</f>
        <v>#N/A</v>
      </c>
      <c r="J18" s="3" t="e">
        <f>NA()</f>
        <v>#N/A</v>
      </c>
      <c r="K18" s="3" t="e">
        <f>NA()</f>
        <v>#N/A</v>
      </c>
      <c r="L18" s="3" t="e">
        <f>NA()</f>
        <v>#N/A</v>
      </c>
      <c r="M18" s="3" t="e">
        <f>NA()</f>
        <v>#N/A</v>
      </c>
    </row>
    <row r="19" spans="1:13" ht="18" x14ac:dyDescent="0.3">
      <c r="A19" s="2">
        <v>17</v>
      </c>
      <c r="B19" s="3" t="e">
        <f>NA()</f>
        <v>#N/A</v>
      </c>
      <c r="C19" s="3" t="e">
        <f>NA()</f>
        <v>#N/A</v>
      </c>
      <c r="D19" s="3" t="e">
        <f>NA()</f>
        <v>#N/A</v>
      </c>
      <c r="E19" s="3" t="e">
        <f>NA()</f>
        <v>#N/A</v>
      </c>
      <c r="F19" s="3" t="e">
        <f>NA()</f>
        <v>#N/A</v>
      </c>
      <c r="G19" s="3" t="e">
        <f>NA()</f>
        <v>#N/A</v>
      </c>
      <c r="H19" s="3" t="e">
        <f>NA()</f>
        <v>#N/A</v>
      </c>
      <c r="I19" s="3" t="e">
        <f>NA()</f>
        <v>#N/A</v>
      </c>
      <c r="J19" s="3" t="e">
        <f>NA()</f>
        <v>#N/A</v>
      </c>
      <c r="K19" s="3" t="e">
        <f>NA()</f>
        <v>#N/A</v>
      </c>
      <c r="L19" s="3" t="e">
        <f>NA()</f>
        <v>#N/A</v>
      </c>
      <c r="M19" s="3" t="e">
        <f>NA()</f>
        <v>#N/A</v>
      </c>
    </row>
    <row r="20" spans="1:13" ht="18" x14ac:dyDescent="0.3">
      <c r="A20" s="2">
        <v>18</v>
      </c>
      <c r="B20" s="3" t="e">
        <f>NA()</f>
        <v>#N/A</v>
      </c>
      <c r="C20" s="3" t="e">
        <f>NA()</f>
        <v>#N/A</v>
      </c>
      <c r="D20" s="3" t="e">
        <f>NA()</f>
        <v>#N/A</v>
      </c>
      <c r="E20" s="3" t="e">
        <f>NA()</f>
        <v>#N/A</v>
      </c>
      <c r="F20" s="3" t="e">
        <f>NA()</f>
        <v>#N/A</v>
      </c>
      <c r="G20" s="3" t="e">
        <f>NA()</f>
        <v>#N/A</v>
      </c>
      <c r="H20" s="3" t="e">
        <f>NA()</f>
        <v>#N/A</v>
      </c>
      <c r="I20" s="3" t="e">
        <f>NA()</f>
        <v>#N/A</v>
      </c>
      <c r="J20" s="3" t="e">
        <f>NA()</f>
        <v>#N/A</v>
      </c>
      <c r="K20" s="3" t="e">
        <f>NA()</f>
        <v>#N/A</v>
      </c>
      <c r="L20" s="3" t="e">
        <f>NA()</f>
        <v>#N/A</v>
      </c>
      <c r="M20" s="3" t="e">
        <f>NA()</f>
        <v>#N/A</v>
      </c>
    </row>
    <row r="21" spans="1:13" ht="18" x14ac:dyDescent="0.3">
      <c r="A21" s="2">
        <v>19</v>
      </c>
      <c r="B21" s="3" t="e">
        <f>NA()</f>
        <v>#N/A</v>
      </c>
      <c r="C21" s="3" t="e">
        <f>NA()</f>
        <v>#N/A</v>
      </c>
      <c r="D21" s="3" t="e">
        <f>NA()</f>
        <v>#N/A</v>
      </c>
      <c r="E21" s="3" t="e">
        <f>NA()</f>
        <v>#N/A</v>
      </c>
      <c r="F21" s="3" t="e">
        <f>NA()</f>
        <v>#N/A</v>
      </c>
      <c r="G21" s="3" t="e">
        <f>NA()</f>
        <v>#N/A</v>
      </c>
      <c r="H21" s="3" t="e">
        <f>NA()</f>
        <v>#N/A</v>
      </c>
      <c r="I21" s="3" t="e">
        <f>NA()</f>
        <v>#N/A</v>
      </c>
      <c r="J21" s="3" t="e">
        <f>NA()</f>
        <v>#N/A</v>
      </c>
      <c r="K21" s="3" t="e">
        <f>NA()</f>
        <v>#N/A</v>
      </c>
      <c r="L21" s="3" t="e">
        <f>NA()</f>
        <v>#N/A</v>
      </c>
      <c r="M21" s="3" t="e">
        <f>NA()</f>
        <v>#N/A</v>
      </c>
    </row>
    <row r="22" spans="1:13" ht="18" x14ac:dyDescent="0.3">
      <c r="A22" s="2">
        <v>20</v>
      </c>
      <c r="B22" s="3" t="e">
        <f>NA()</f>
        <v>#N/A</v>
      </c>
      <c r="C22" s="3" t="e">
        <f>NA()</f>
        <v>#N/A</v>
      </c>
      <c r="D22" s="3" t="e">
        <f>NA()</f>
        <v>#N/A</v>
      </c>
      <c r="E22" s="3" t="e">
        <f>NA()</f>
        <v>#N/A</v>
      </c>
      <c r="F22" s="3" t="e">
        <f>NA()</f>
        <v>#N/A</v>
      </c>
      <c r="G22" s="3" t="e">
        <f>NA()</f>
        <v>#N/A</v>
      </c>
      <c r="H22" s="3" t="e">
        <f>NA()</f>
        <v>#N/A</v>
      </c>
      <c r="I22" s="3" t="e">
        <f>NA()</f>
        <v>#N/A</v>
      </c>
      <c r="J22" s="3" t="e">
        <f>NA()</f>
        <v>#N/A</v>
      </c>
      <c r="K22" s="3" t="e">
        <f>NA()</f>
        <v>#N/A</v>
      </c>
      <c r="L22" s="3" t="e">
        <f>NA()</f>
        <v>#N/A</v>
      </c>
      <c r="M22" s="3" t="e">
        <f>NA()</f>
        <v>#N/A</v>
      </c>
    </row>
    <row r="23" spans="1:13" ht="18" x14ac:dyDescent="0.3">
      <c r="A23" s="2">
        <v>21</v>
      </c>
      <c r="B23" s="3" t="e">
        <f>NA()</f>
        <v>#N/A</v>
      </c>
      <c r="C23" s="3" t="e">
        <f>NA()</f>
        <v>#N/A</v>
      </c>
      <c r="D23" s="3" t="e">
        <f>NA()</f>
        <v>#N/A</v>
      </c>
      <c r="E23" s="3" t="e">
        <f>NA()</f>
        <v>#N/A</v>
      </c>
      <c r="F23" s="3" t="e">
        <f>NA()</f>
        <v>#N/A</v>
      </c>
      <c r="G23" s="3" t="e">
        <f>NA()</f>
        <v>#N/A</v>
      </c>
      <c r="H23" s="3" t="e">
        <f>NA()</f>
        <v>#N/A</v>
      </c>
      <c r="I23" s="3" t="e">
        <f>NA()</f>
        <v>#N/A</v>
      </c>
      <c r="J23" s="3" t="e">
        <f>NA()</f>
        <v>#N/A</v>
      </c>
      <c r="K23" s="3" t="e">
        <f>NA()</f>
        <v>#N/A</v>
      </c>
      <c r="L23" s="3" t="e">
        <f>NA()</f>
        <v>#N/A</v>
      </c>
      <c r="M23" s="3" t="e">
        <f>NA()</f>
        <v>#N/A</v>
      </c>
    </row>
    <row r="24" spans="1:13" ht="18" x14ac:dyDescent="0.3">
      <c r="A24" s="2">
        <v>22</v>
      </c>
      <c r="B24" s="3" t="e">
        <f>NA()</f>
        <v>#N/A</v>
      </c>
      <c r="C24" s="3" t="e">
        <f>NA()</f>
        <v>#N/A</v>
      </c>
      <c r="D24" s="3" t="e">
        <f>NA()</f>
        <v>#N/A</v>
      </c>
      <c r="E24" s="3" t="e">
        <f>NA()</f>
        <v>#N/A</v>
      </c>
      <c r="F24" s="3" t="e">
        <f>NA()</f>
        <v>#N/A</v>
      </c>
      <c r="G24" s="3" t="e">
        <f>NA()</f>
        <v>#N/A</v>
      </c>
      <c r="H24" s="3" t="e">
        <f>NA()</f>
        <v>#N/A</v>
      </c>
      <c r="I24" s="3" t="e">
        <f>NA()</f>
        <v>#N/A</v>
      </c>
      <c r="J24" s="3" t="e">
        <f>NA()</f>
        <v>#N/A</v>
      </c>
      <c r="K24" s="3" t="e">
        <f>NA()</f>
        <v>#N/A</v>
      </c>
      <c r="L24" s="3" t="e">
        <f>NA()</f>
        <v>#N/A</v>
      </c>
      <c r="M24" s="3" t="e">
        <f>NA()</f>
        <v>#N/A</v>
      </c>
    </row>
    <row r="25" spans="1:13" ht="18" x14ac:dyDescent="0.3">
      <c r="A25" s="2">
        <v>23</v>
      </c>
      <c r="B25" s="3" t="e">
        <f>NA()</f>
        <v>#N/A</v>
      </c>
      <c r="C25" s="3" t="e">
        <f>NA()</f>
        <v>#N/A</v>
      </c>
      <c r="D25" s="3" t="e">
        <f>NA()</f>
        <v>#N/A</v>
      </c>
      <c r="E25" s="3" t="e">
        <f>NA()</f>
        <v>#N/A</v>
      </c>
      <c r="F25" s="3" t="e">
        <f>NA()</f>
        <v>#N/A</v>
      </c>
      <c r="G25" s="3" t="e">
        <f>NA()</f>
        <v>#N/A</v>
      </c>
      <c r="H25" s="3" t="e">
        <f>NA()</f>
        <v>#N/A</v>
      </c>
      <c r="I25" s="3" t="e">
        <f>NA()</f>
        <v>#N/A</v>
      </c>
      <c r="J25" s="3" t="e">
        <f>NA()</f>
        <v>#N/A</v>
      </c>
      <c r="K25" s="3" t="e">
        <f>NA()</f>
        <v>#N/A</v>
      </c>
      <c r="L25" s="3" t="e">
        <f>NA()</f>
        <v>#N/A</v>
      </c>
      <c r="M25" s="3" t="e">
        <f>NA()</f>
        <v>#N/A</v>
      </c>
    </row>
    <row r="26" spans="1:13" ht="18" x14ac:dyDescent="0.3">
      <c r="A26" s="2">
        <v>24</v>
      </c>
      <c r="B26" s="3" t="e">
        <f>NA()</f>
        <v>#N/A</v>
      </c>
      <c r="C26" s="3" t="e">
        <f>NA()</f>
        <v>#N/A</v>
      </c>
      <c r="D26" s="3" t="e">
        <f>NA()</f>
        <v>#N/A</v>
      </c>
      <c r="E26" s="3" t="e">
        <f>NA()</f>
        <v>#N/A</v>
      </c>
      <c r="F26" s="3" t="e">
        <f>NA()</f>
        <v>#N/A</v>
      </c>
      <c r="G26" s="3" t="e">
        <f>NA()</f>
        <v>#N/A</v>
      </c>
      <c r="H26" s="3" t="e">
        <f>NA()</f>
        <v>#N/A</v>
      </c>
      <c r="I26" s="3" t="e">
        <f>NA()</f>
        <v>#N/A</v>
      </c>
      <c r="J26" s="3" t="e">
        <f>NA()</f>
        <v>#N/A</v>
      </c>
      <c r="K26" s="3" t="e">
        <f>NA()</f>
        <v>#N/A</v>
      </c>
      <c r="L26" s="3" t="e">
        <f>NA()</f>
        <v>#N/A</v>
      </c>
      <c r="M26" s="3" t="e">
        <f>NA()</f>
        <v>#N/A</v>
      </c>
    </row>
  </sheetData>
  <conditionalFormatting sqref="B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B92912-97C8-48C8-8E5B-96F8AEB05BB7}">
  <dimension ref="A1:AI53"/>
  <sheetViews>
    <sheetView zoomScale="80" zoomScaleNormal="80" workbookViewId="0">
      <selection activeCell="R21" sqref="R21"/>
    </sheetView>
  </sheetViews>
  <sheetFormatPr defaultRowHeight="14.4" x14ac:dyDescent="0.3"/>
  <sheetData>
    <row r="1" spans="1:35" ht="18" x14ac:dyDescent="0.3">
      <c r="A1" s="13" t="s">
        <v>13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35" ht="18" x14ac:dyDescent="0.3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35" ht="18" x14ac:dyDescent="0.3">
      <c r="A3" s="2">
        <v>1</v>
      </c>
      <c r="B3" s="6">
        <v>1265.9862986260719</v>
      </c>
      <c r="C3" s="6">
        <v>1395.368963444178</v>
      </c>
      <c r="D3" s="6">
        <v>1375.4372607798241</v>
      </c>
      <c r="E3" s="6">
        <v>1365.1791180065761</v>
      </c>
      <c r="F3" s="6">
        <v>1531.5879759933609</v>
      </c>
      <c r="G3" s="6">
        <v>1509.137599875457</v>
      </c>
      <c r="H3" s="6">
        <v>1571.8553935486411</v>
      </c>
      <c r="I3" s="6">
        <v>1630.404313689975</v>
      </c>
      <c r="J3" s="6">
        <v>1726.683208968991</v>
      </c>
      <c r="K3" s="6">
        <v>1275.1477747179079</v>
      </c>
      <c r="L3" s="6">
        <v>1098.0692015663774</v>
      </c>
      <c r="M3" s="6">
        <v>1332.5709906198099</v>
      </c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8" x14ac:dyDescent="0.3">
      <c r="A4" s="2">
        <v>2</v>
      </c>
      <c r="B4" s="6">
        <v>1208.873491399253</v>
      </c>
      <c r="C4" s="6">
        <v>1365.999417501429</v>
      </c>
      <c r="D4" s="6">
        <v>1246.539294760139</v>
      </c>
      <c r="E4" s="6">
        <v>1335.7570311998361</v>
      </c>
      <c r="F4" s="6">
        <v>1507.3403168758759</v>
      </c>
      <c r="G4" s="6">
        <v>1374.308753203391</v>
      </c>
      <c r="H4" s="6">
        <v>1517.6647077076491</v>
      </c>
      <c r="I4" s="6">
        <v>1622.24933726003</v>
      </c>
      <c r="J4" s="6">
        <v>1568.0568768641579</v>
      </c>
      <c r="K4" s="6">
        <v>1211.9664267469379</v>
      </c>
      <c r="L4" s="6">
        <v>1167.2842000817104</v>
      </c>
      <c r="M4" s="6">
        <v>1281.4458905968327</v>
      </c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</row>
    <row r="5" spans="1:35" ht="18" x14ac:dyDescent="0.3">
      <c r="A5" s="2">
        <v>3</v>
      </c>
      <c r="B5" s="6">
        <v>1309.8254111735919</v>
      </c>
      <c r="C5" s="6">
        <v>1460.015765293509</v>
      </c>
      <c r="D5" s="6">
        <v>1376.790020600956</v>
      </c>
      <c r="E5" s="6">
        <v>1348.873139125672</v>
      </c>
      <c r="F5" s="6">
        <v>1460.5145483871779</v>
      </c>
      <c r="G5" s="6">
        <v>1476.3247867785471</v>
      </c>
      <c r="H5" s="6">
        <v>1556.4345711463529</v>
      </c>
      <c r="I5" s="6">
        <v>1718.810306228374</v>
      </c>
      <c r="J5" s="6">
        <v>1582.562025801838</v>
      </c>
      <c r="K5" s="6">
        <v>1357.1245362428099</v>
      </c>
      <c r="L5" s="6">
        <v>1134.2413248700452</v>
      </c>
      <c r="M5" s="6">
        <v>1406.8479549781773</v>
      </c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</row>
    <row r="6" spans="1:35" ht="18" x14ac:dyDescent="0.3">
      <c r="A6" s="2">
        <v>4</v>
      </c>
      <c r="B6" s="6">
        <v>1308.2862417490592</v>
      </c>
      <c r="C6" s="6">
        <v>1459.9333796211422</v>
      </c>
      <c r="D6" s="6">
        <v>1246.277027076032</v>
      </c>
      <c r="E6" s="6">
        <v>1381.066880766648</v>
      </c>
      <c r="F6" s="6">
        <v>1483.5543516303951</v>
      </c>
      <c r="G6" s="6">
        <v>1470.5838308606781</v>
      </c>
      <c r="H6" s="6">
        <v>1431.293902248972</v>
      </c>
      <c r="I6" s="6">
        <v>1624.9473715462341</v>
      </c>
      <c r="J6" s="6">
        <v>1550.6811733507188</v>
      </c>
      <c r="K6" s="6">
        <v>1346.0057628937689</v>
      </c>
      <c r="L6" s="6">
        <v>1259.4524134366052</v>
      </c>
      <c r="M6" s="6">
        <v>1537.8220590835399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</row>
    <row r="7" spans="1:35" ht="18" x14ac:dyDescent="0.3">
      <c r="A7" s="2">
        <v>5</v>
      </c>
      <c r="B7" s="6">
        <v>1349.4844240457701</v>
      </c>
      <c r="C7" s="6">
        <v>1529.8453400215681</v>
      </c>
      <c r="D7" s="6">
        <v>1356.0931119331822</v>
      </c>
      <c r="E7" s="6">
        <v>1292.395432402471</v>
      </c>
      <c r="F7" s="6">
        <v>1514.79325316937</v>
      </c>
      <c r="G7" s="6">
        <v>1425.6845422480519</v>
      </c>
      <c r="H7" s="6">
        <v>1407.9101497206361</v>
      </c>
      <c r="I7" s="6">
        <v>1595.080956009145</v>
      </c>
      <c r="J7" s="6">
        <v>1513.0508221090899</v>
      </c>
      <c r="K7" s="6">
        <v>1326.6584285003089</v>
      </c>
      <c r="L7" s="6">
        <v>1290.9046878559761</v>
      </c>
      <c r="M7" s="6">
        <v>1453.1108422480909</v>
      </c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</row>
    <row r="8" spans="1:35" ht="18" x14ac:dyDescent="0.3">
      <c r="A8" s="2">
        <v>6</v>
      </c>
      <c r="B8" s="6">
        <v>1421.3428019897779</v>
      </c>
      <c r="C8" s="6">
        <v>1557.2637434062819</v>
      </c>
      <c r="D8" s="6">
        <v>1471.392058257095</v>
      </c>
      <c r="E8" s="6">
        <v>1327.900102198839</v>
      </c>
      <c r="F8" s="6">
        <v>1429.8078235584389</v>
      </c>
      <c r="G8" s="6">
        <v>1538.1675460945899</v>
      </c>
      <c r="H8" s="6">
        <v>1417.147836408066</v>
      </c>
      <c r="I8" s="6">
        <v>1478.7758395538469</v>
      </c>
      <c r="J8" s="6">
        <v>1542.876094491583</v>
      </c>
      <c r="K8" s="6">
        <v>1423.468565668446</v>
      </c>
      <c r="L8" s="6">
        <v>1327.7743745729567</v>
      </c>
      <c r="M8" s="6">
        <v>1383.8221198011915</v>
      </c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</row>
    <row r="9" spans="1:35" ht="18" x14ac:dyDescent="0.3">
      <c r="A9" s="2">
        <v>7</v>
      </c>
      <c r="B9" s="6">
        <v>1577.1521502824021</v>
      </c>
      <c r="C9" s="6">
        <v>1615.4571382046129</v>
      </c>
      <c r="D9" s="6">
        <v>1525.831297436808</v>
      </c>
      <c r="E9" s="6">
        <v>1611.8225577789899</v>
      </c>
      <c r="F9" s="6">
        <v>1588.1701262017129</v>
      </c>
      <c r="G9" s="6">
        <v>1731.9795810415071</v>
      </c>
      <c r="H9" s="6">
        <v>1612.2507187533452</v>
      </c>
      <c r="I9" s="6">
        <v>1595.6519519749741</v>
      </c>
      <c r="J9" s="6">
        <v>1687.559569260437</v>
      </c>
      <c r="K9" s="6">
        <v>1539.1376701765209</v>
      </c>
      <c r="L9" s="6">
        <v>1461.9309080353109</v>
      </c>
      <c r="M9" s="6">
        <v>1596.8373133635025</v>
      </c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</row>
    <row r="10" spans="1:35" ht="18" x14ac:dyDescent="0.3">
      <c r="A10" s="2">
        <v>8</v>
      </c>
      <c r="B10" s="6">
        <v>2047.1460141051759</v>
      </c>
      <c r="C10" s="6">
        <v>2257.8799856226101</v>
      </c>
      <c r="D10" s="6">
        <v>1715.7761970243969</v>
      </c>
      <c r="E10" s="6">
        <v>1693.416163825859</v>
      </c>
      <c r="F10" s="6">
        <v>1721.2052549587102</v>
      </c>
      <c r="G10" s="6">
        <v>1796.1697570317251</v>
      </c>
      <c r="H10" s="6">
        <v>1790.940947583141</v>
      </c>
      <c r="I10" s="6">
        <v>1797.6561846505269</v>
      </c>
      <c r="J10" s="6">
        <v>1895.823082255366</v>
      </c>
      <c r="K10" s="6">
        <v>1812.00101960333</v>
      </c>
      <c r="L10" s="6">
        <v>1634.9767551031055</v>
      </c>
      <c r="M10" s="6">
        <v>1964.8208143469578</v>
      </c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5" ht="18" x14ac:dyDescent="0.3">
      <c r="A11" s="2">
        <v>9</v>
      </c>
      <c r="B11" s="6">
        <v>1984.705678418022</v>
      </c>
      <c r="C11" s="6">
        <v>2492.1677852216999</v>
      </c>
      <c r="D11" s="6">
        <v>1767.068539618032</v>
      </c>
      <c r="E11" s="6">
        <v>1696.6090444662641</v>
      </c>
      <c r="F11" s="6">
        <v>2301.4645760214171</v>
      </c>
      <c r="G11" s="6">
        <v>2241.8580333706559</v>
      </c>
      <c r="H11" s="6">
        <v>2464.7207283740809</v>
      </c>
      <c r="I11" s="6">
        <v>2262.7383270874161</v>
      </c>
      <c r="J11" s="6">
        <v>2215.319536990884</v>
      </c>
      <c r="K11" s="6">
        <v>1706.712690222028</v>
      </c>
      <c r="L11" s="6">
        <v>1925.2754681215438</v>
      </c>
      <c r="M11" s="6">
        <v>1951.596307477369</v>
      </c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ht="18" x14ac:dyDescent="0.3">
      <c r="A12" s="2">
        <v>10</v>
      </c>
      <c r="B12" s="6">
        <v>2430.8487957782199</v>
      </c>
      <c r="C12" s="6">
        <v>2901.1775997595701</v>
      </c>
      <c r="D12" s="6">
        <v>1772.308879745603</v>
      </c>
      <c r="E12" s="6">
        <v>2359.010861189709</v>
      </c>
      <c r="F12" s="6">
        <v>2481.572715650414</v>
      </c>
      <c r="G12" s="6">
        <v>2335.0410483251831</v>
      </c>
      <c r="H12" s="6">
        <v>2181.4961200411121</v>
      </c>
      <c r="I12" s="6">
        <v>2429.743661162127</v>
      </c>
      <c r="J12" s="6">
        <v>2838.0046790895999</v>
      </c>
      <c r="K12" s="6">
        <v>2417.452151795806</v>
      </c>
      <c r="L12" s="6">
        <v>2307.6878239353891</v>
      </c>
      <c r="M12" s="6">
        <v>2767.7482642840641</v>
      </c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5" ht="18" x14ac:dyDescent="0.3">
      <c r="A13" s="2">
        <v>11</v>
      </c>
      <c r="B13" s="6">
        <v>2516.5359396465537</v>
      </c>
      <c r="C13" s="6">
        <v>2293.8502139458055</v>
      </c>
      <c r="D13" s="6">
        <v>2470.916517101874</v>
      </c>
      <c r="E13" s="6">
        <v>2111.6288833476469</v>
      </c>
      <c r="F13" s="6">
        <v>2407.1042137372451</v>
      </c>
      <c r="G13" s="6">
        <v>2351.6824629780162</v>
      </c>
      <c r="H13" s="6">
        <v>2484.8223764847871</v>
      </c>
      <c r="I13" s="6">
        <v>2443.2369094157302</v>
      </c>
      <c r="J13" s="6">
        <v>2409.5122057418503</v>
      </c>
      <c r="K13" s="6">
        <v>1810.4707122621601</v>
      </c>
      <c r="L13" s="6">
        <v>2091.9449621665435</v>
      </c>
      <c r="M13" s="6">
        <v>2554.5726170924459</v>
      </c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5" ht="18" x14ac:dyDescent="0.3">
      <c r="A14" s="2">
        <v>12</v>
      </c>
      <c r="B14" s="6">
        <v>2366.8794683761043</v>
      </c>
      <c r="C14" s="6">
        <v>2100.1030433450956</v>
      </c>
      <c r="D14" s="6">
        <v>2187.4580553976675</v>
      </c>
      <c r="E14" s="6">
        <v>2218.4222096578819</v>
      </c>
      <c r="F14" s="6">
        <v>2284.3812103947603</v>
      </c>
      <c r="G14" s="6">
        <v>2465.6952343175458</v>
      </c>
      <c r="H14" s="6">
        <v>2525.6200826519575</v>
      </c>
      <c r="I14" s="6">
        <v>2380.3041833757707</v>
      </c>
      <c r="J14" s="6">
        <v>2540.9598993119407</v>
      </c>
      <c r="K14" s="6">
        <v>2134.607559792561</v>
      </c>
      <c r="L14" s="6">
        <v>1944.700839487045</v>
      </c>
      <c r="M14" s="6">
        <v>2325.4875919943361</v>
      </c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5" ht="18" x14ac:dyDescent="0.3">
      <c r="A15" s="2">
        <v>13</v>
      </c>
      <c r="B15" s="6">
        <v>2093.937411607043</v>
      </c>
      <c r="C15" s="6">
        <v>1968.8460001385488</v>
      </c>
      <c r="D15" s="6">
        <v>2218.6377558448048</v>
      </c>
      <c r="E15" s="6">
        <v>2425.5197079505097</v>
      </c>
      <c r="F15" s="6">
        <v>2522.1042163138191</v>
      </c>
      <c r="G15" s="6">
        <v>2519.0879597464559</v>
      </c>
      <c r="H15" s="6">
        <v>2509.5187303932676</v>
      </c>
      <c r="I15" s="6">
        <v>2489.2392919623999</v>
      </c>
      <c r="J15" s="6">
        <v>2384.6190689260602</v>
      </c>
      <c r="K15" s="6">
        <v>2002.7618719792442</v>
      </c>
      <c r="L15" s="6">
        <v>1941.8720475241157</v>
      </c>
      <c r="M15" s="6">
        <v>2096.3814933644189</v>
      </c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5" ht="18" x14ac:dyDescent="0.3">
      <c r="A16" s="2">
        <v>14</v>
      </c>
      <c r="B16" s="6">
        <v>2052.2188567055023</v>
      </c>
      <c r="C16" s="6">
        <v>2067.3273948057936</v>
      </c>
      <c r="D16" s="6">
        <v>2028.7747934414176</v>
      </c>
      <c r="E16" s="6">
        <v>2456.1872559127919</v>
      </c>
      <c r="F16" s="6">
        <v>2476.5991414320761</v>
      </c>
      <c r="G16" s="6">
        <v>2596.7091483737563</v>
      </c>
      <c r="H16" s="6">
        <v>2339.0807113512901</v>
      </c>
      <c r="I16" s="6">
        <v>2433.4206400810035</v>
      </c>
      <c r="J16" s="6">
        <v>2410.1533616356105</v>
      </c>
      <c r="K16" s="6">
        <v>2035.4191755925942</v>
      </c>
      <c r="L16" s="6">
        <v>1859.4013739381012</v>
      </c>
      <c r="M16" s="6">
        <v>2401.3007172958824</v>
      </c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8" x14ac:dyDescent="0.3">
      <c r="A17" s="2">
        <v>15</v>
      </c>
      <c r="B17" s="6">
        <v>1818.7459558171781</v>
      </c>
      <c r="C17" s="6">
        <v>2395.5477386407015</v>
      </c>
      <c r="D17" s="6">
        <v>2074.2671743186334</v>
      </c>
      <c r="E17" s="6">
        <v>2385.8976860713638</v>
      </c>
      <c r="F17" s="6">
        <v>2630.6005913823187</v>
      </c>
      <c r="G17" s="6">
        <v>2492.6970456485501</v>
      </c>
      <c r="H17" s="6">
        <v>2127.7674306375784</v>
      </c>
      <c r="I17" s="6">
        <v>2487.849168804818</v>
      </c>
      <c r="J17" s="6">
        <v>2371.6186527742434</v>
      </c>
      <c r="K17" s="6">
        <v>1991.4217540898273</v>
      </c>
      <c r="L17" s="6">
        <v>2118.578920482501</v>
      </c>
      <c r="M17" s="6">
        <v>2772.9135291761631</v>
      </c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ht="18" x14ac:dyDescent="0.3">
      <c r="A18" s="2">
        <v>16</v>
      </c>
      <c r="B18" s="6">
        <v>2035.750508386933</v>
      </c>
      <c r="C18" s="6">
        <v>2534.2754657091787</v>
      </c>
      <c r="D18" s="6">
        <v>2282.9408760826641</v>
      </c>
      <c r="E18" s="6">
        <v>2317.3374998357508</v>
      </c>
      <c r="F18" s="6">
        <v>2691.8185749639783</v>
      </c>
      <c r="G18" s="6">
        <v>2514.7114493067884</v>
      </c>
      <c r="H18" s="6">
        <v>2451.3413052146648</v>
      </c>
      <c r="I18" s="6">
        <v>2568.524283427173</v>
      </c>
      <c r="J18" s="6">
        <v>2454.2229694467605</v>
      </c>
      <c r="K18" s="6">
        <v>2143.7787397828974</v>
      </c>
      <c r="L18" s="6">
        <v>2299.4472420110183</v>
      </c>
      <c r="M18" s="6">
        <v>2490.2950959828404</v>
      </c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ht="18" x14ac:dyDescent="0.3">
      <c r="A19" s="2">
        <v>17</v>
      </c>
      <c r="B19" s="6">
        <v>2163.6640012952821</v>
      </c>
      <c r="C19" s="6">
        <v>2427.4357330776047</v>
      </c>
      <c r="D19" s="6">
        <v>2452.8251421953614</v>
      </c>
      <c r="E19" s="6">
        <v>2502.3486133701308</v>
      </c>
      <c r="F19" s="6">
        <v>3038.0132717939782</v>
      </c>
      <c r="G19" s="6">
        <v>2522.256983830438</v>
      </c>
      <c r="H19" s="6">
        <v>2574.7462645968158</v>
      </c>
      <c r="I19" s="6">
        <v>2643.0078424938119</v>
      </c>
      <c r="J19" s="6">
        <v>2681.6835251724406</v>
      </c>
      <c r="K19" s="6">
        <v>2043.2508401713612</v>
      </c>
      <c r="L19" s="6">
        <v>1956.237367652335</v>
      </c>
      <c r="M19" s="6">
        <v>2144.4746550343871</v>
      </c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ht="18" x14ac:dyDescent="0.3">
      <c r="A20" s="2">
        <v>18</v>
      </c>
      <c r="B20" s="6">
        <v>1957.3689238395921</v>
      </c>
      <c r="C20" s="6">
        <v>2155.2580883755377</v>
      </c>
      <c r="D20" s="6">
        <v>2539.1009726974385</v>
      </c>
      <c r="E20" s="6">
        <v>2455.791399108391</v>
      </c>
      <c r="F20" s="6">
        <v>2848.3974219312086</v>
      </c>
      <c r="G20" s="6">
        <v>2441.3457149868</v>
      </c>
      <c r="H20" s="6">
        <v>2447.7697332678044</v>
      </c>
      <c r="I20" s="6">
        <v>2808.7695790019511</v>
      </c>
      <c r="J20" s="6">
        <v>2284.7001691778337</v>
      </c>
      <c r="K20" s="6">
        <v>2230.5782624330823</v>
      </c>
      <c r="L20" s="6">
        <v>2183.7878809100912</v>
      </c>
      <c r="M20" s="6">
        <v>2136.0996319666101</v>
      </c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8" x14ac:dyDescent="0.3">
      <c r="A21" s="2">
        <v>19</v>
      </c>
      <c r="B21" s="6">
        <v>1654.0325775379749</v>
      </c>
      <c r="C21" s="6">
        <v>1975.0224939406703</v>
      </c>
      <c r="D21" s="6">
        <v>2388.2085649967021</v>
      </c>
      <c r="E21" s="6">
        <v>2523.9590633322573</v>
      </c>
      <c r="F21" s="6">
        <v>2652.9752136723819</v>
      </c>
      <c r="G21" s="6">
        <v>2600.9231211462288</v>
      </c>
      <c r="H21" s="6">
        <v>2497.9322918834009</v>
      </c>
      <c r="I21" s="6">
        <v>2679.4332795697924</v>
      </c>
      <c r="J21" s="6">
        <v>2066.366386910865</v>
      </c>
      <c r="K21" s="6">
        <v>2875.09020764041</v>
      </c>
      <c r="L21" s="6">
        <v>1263.5023882652115</v>
      </c>
      <c r="M21" s="6">
        <v>1328.7820632086573</v>
      </c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8" x14ac:dyDescent="0.3">
      <c r="A22" s="2">
        <v>20</v>
      </c>
      <c r="B22" s="6">
        <v>1456.3222665418998</v>
      </c>
      <c r="C22" s="6">
        <v>1689.7123058900872</v>
      </c>
      <c r="D22" s="6">
        <v>2182.4255075959272</v>
      </c>
      <c r="E22" s="6">
        <v>2092.6540054145767</v>
      </c>
      <c r="F22" s="6">
        <v>2531.5925573194118</v>
      </c>
      <c r="G22" s="6">
        <v>2574.2024701085388</v>
      </c>
      <c r="H22" s="6">
        <v>2393.2004457544076</v>
      </c>
      <c r="I22" s="6">
        <v>2534.4308473707683</v>
      </c>
      <c r="J22" s="6">
        <v>2138.1975322413391</v>
      </c>
      <c r="K22" s="6">
        <v>1851.8061534788301</v>
      </c>
      <c r="L22" s="6">
        <v>1356.6085089258052</v>
      </c>
      <c r="M22" s="6">
        <v>1599.0170158315464</v>
      </c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8" x14ac:dyDescent="0.3">
      <c r="A23" s="2">
        <v>21</v>
      </c>
      <c r="B23" s="6">
        <v>1437.855545497265</v>
      </c>
      <c r="C23" s="6">
        <v>1749.2514739122755</v>
      </c>
      <c r="D23" s="6">
        <v>1933.2241846123259</v>
      </c>
      <c r="E23" s="6">
        <v>1901.2136669290117</v>
      </c>
      <c r="F23" s="6">
        <v>2130.1158242409228</v>
      </c>
      <c r="G23" s="6">
        <v>2450.314685299365</v>
      </c>
      <c r="H23" s="6">
        <v>2076.1671086198317</v>
      </c>
      <c r="I23" s="6">
        <v>2262.353867103111</v>
      </c>
      <c r="J23" s="6">
        <v>1838.1415062968522</v>
      </c>
      <c r="K23" s="6">
        <v>1737.4028968428129</v>
      </c>
      <c r="L23" s="6">
        <v>1334.3117703085502</v>
      </c>
      <c r="M23" s="6">
        <v>1523.2593270339657</v>
      </c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18" x14ac:dyDescent="0.3">
      <c r="A24" s="2">
        <v>22</v>
      </c>
      <c r="B24" s="6">
        <v>1478.5523073447371</v>
      </c>
      <c r="C24" s="6">
        <v>1767.2009509644756</v>
      </c>
      <c r="D24" s="6">
        <v>1587.8412837070009</v>
      </c>
      <c r="E24" s="6">
        <v>1627.9967573565436</v>
      </c>
      <c r="F24" s="6">
        <v>2080.8512122103189</v>
      </c>
      <c r="G24" s="6">
        <v>2111.3671098862219</v>
      </c>
      <c r="H24" s="6">
        <v>2046.2221489145938</v>
      </c>
      <c r="I24" s="6">
        <v>1972.1338367374753</v>
      </c>
      <c r="J24" s="6">
        <v>1791.214693661356</v>
      </c>
      <c r="K24" s="6">
        <v>1660.974106763761</v>
      </c>
      <c r="L24" s="6">
        <v>1272.6667017396896</v>
      </c>
      <c r="M24" s="6">
        <v>1538.5059601265455</v>
      </c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8" x14ac:dyDescent="0.3">
      <c r="A25" s="2">
        <v>23</v>
      </c>
      <c r="B25" s="6">
        <v>1312.2390513508631</v>
      </c>
      <c r="C25" s="6">
        <v>1666.1366227455139</v>
      </c>
      <c r="D25" s="6">
        <v>1442.865346079436</v>
      </c>
      <c r="E25" s="6">
        <v>1529.093734333683</v>
      </c>
      <c r="F25" s="6">
        <v>1860.783347669154</v>
      </c>
      <c r="G25" s="6">
        <v>1567.1396769362818</v>
      </c>
      <c r="H25" s="6">
        <v>1834.5163885535731</v>
      </c>
      <c r="I25" s="6">
        <v>1897.3166486035179</v>
      </c>
      <c r="J25" s="6">
        <v>1820.2749355474839</v>
      </c>
      <c r="K25" s="6">
        <v>1470.9246533503729</v>
      </c>
      <c r="L25" s="6">
        <v>1177.4374765141251</v>
      </c>
      <c r="M25" s="6">
        <v>1494.1507840871241</v>
      </c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8" x14ac:dyDescent="0.3">
      <c r="A26" s="2">
        <v>24</v>
      </c>
      <c r="B26" s="6">
        <v>1296.745213964778</v>
      </c>
      <c r="C26" s="6">
        <v>1481.9301788246789</v>
      </c>
      <c r="D26" s="6">
        <v>1381.8276814130199</v>
      </c>
      <c r="E26" s="6">
        <v>1593.3806838030741</v>
      </c>
      <c r="F26" s="6">
        <v>1591.265330933456</v>
      </c>
      <c r="G26" s="6">
        <v>1634.6770206169431</v>
      </c>
      <c r="H26" s="6">
        <v>1717.8443706645489</v>
      </c>
      <c r="I26" s="6">
        <v>1694.7470192600258</v>
      </c>
      <c r="J26" s="6">
        <v>1668.830812594158</v>
      </c>
      <c r="K26" s="6">
        <v>1419.6396593907659</v>
      </c>
      <c r="L26" s="6">
        <v>1169.6996030429111</v>
      </c>
      <c r="M26" s="6">
        <v>1239.9475185663696</v>
      </c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</row>
    <row r="27" spans="1:34" x14ac:dyDescent="0.3">
      <c r="B27" s="6"/>
      <c r="C27" s="6"/>
      <c r="D27" s="6"/>
      <c r="E27" s="6"/>
      <c r="F27" s="6"/>
      <c r="G27" s="6"/>
      <c r="H27" s="6"/>
      <c r="P27" s="6"/>
      <c r="Q27" s="6"/>
      <c r="R27" s="6"/>
      <c r="S27" s="6"/>
      <c r="T27" s="6"/>
      <c r="U27" s="6"/>
      <c r="V27" s="6"/>
      <c r="X27" s="6"/>
      <c r="Y27" s="6"/>
      <c r="Z27" s="6"/>
      <c r="AA27" s="6"/>
      <c r="AB27" s="6"/>
      <c r="AC27" s="6"/>
      <c r="AD27" s="6"/>
    </row>
    <row r="29" spans="1:34" x14ac:dyDescent="0.3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34" x14ac:dyDescent="0.3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34" x14ac:dyDescent="0.3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34" x14ac:dyDescent="0.3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3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3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2:13" x14ac:dyDescent="0.3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2:13" x14ac:dyDescent="0.3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3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2:13" x14ac:dyDescent="0.3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2:13" x14ac:dyDescent="0.3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2:13" x14ac:dyDescent="0.3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3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x14ac:dyDescent="0.3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3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2:13" x14ac:dyDescent="0.3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x14ac:dyDescent="0.3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x14ac:dyDescent="0.3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x14ac:dyDescent="0.3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x14ac:dyDescent="0.3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x14ac:dyDescent="0.3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2:13" x14ac:dyDescent="0.3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x14ac:dyDescent="0.3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x14ac:dyDescent="0.3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x14ac:dyDescent="0.3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</sheetData>
  <mergeCells count="1">
    <mergeCell ref="A1:M1"/>
  </mergeCells>
  <conditionalFormatting sqref="B3:L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X2 N3:O26 W3:W26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:AD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V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M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6B6D8-1680-4226-B869-0E04D8CA2E9B}">
  <dimension ref="A1:AI53"/>
  <sheetViews>
    <sheetView tabSelected="1" zoomScale="80" zoomScaleNormal="80" workbookViewId="0">
      <selection activeCell="J10" sqref="J10"/>
    </sheetView>
  </sheetViews>
  <sheetFormatPr defaultRowHeight="14.4" x14ac:dyDescent="0.3"/>
  <sheetData>
    <row r="1" spans="1:35" ht="18" x14ac:dyDescent="0.3">
      <c r="G1" s="12" t="s">
        <v>34</v>
      </c>
    </row>
    <row r="2" spans="1:35" ht="18" x14ac:dyDescent="0.3">
      <c r="A2" s="1" t="s">
        <v>0</v>
      </c>
      <c r="B2" s="10">
        <v>44927</v>
      </c>
      <c r="C2" s="10">
        <v>44958</v>
      </c>
      <c r="D2" s="10">
        <v>44986</v>
      </c>
      <c r="E2" s="10">
        <v>45017</v>
      </c>
      <c r="F2" s="10">
        <v>45047</v>
      </c>
      <c r="G2" s="10">
        <v>45078</v>
      </c>
      <c r="H2" s="10">
        <v>45108</v>
      </c>
      <c r="I2" s="10">
        <v>45139</v>
      </c>
      <c r="J2" s="10">
        <v>45170</v>
      </c>
      <c r="K2" s="10">
        <v>45200</v>
      </c>
      <c r="L2" s="10">
        <v>45231</v>
      </c>
      <c r="M2" s="10">
        <v>45261</v>
      </c>
    </row>
    <row r="3" spans="1:35" ht="18" x14ac:dyDescent="0.3">
      <c r="A3" s="2">
        <v>1</v>
      </c>
      <c r="B3" s="11">
        <v>1081.5363423274084</v>
      </c>
      <c r="C3" s="11">
        <v>1211.6964179153815</v>
      </c>
      <c r="D3" s="11">
        <v>969.32531091299995</v>
      </c>
      <c r="E3" s="11">
        <v>935.3406957762503</v>
      </c>
      <c r="F3" s="11">
        <v>1303.4148672643671</v>
      </c>
      <c r="G3" s="11">
        <v>1200.4423461731776</v>
      </c>
      <c r="H3" s="11">
        <v>1521.6787579062695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ht="18" x14ac:dyDescent="0.3">
      <c r="A4" s="2">
        <v>2</v>
      </c>
      <c r="B4" s="11">
        <v>1081.6892716266248</v>
      </c>
      <c r="C4" s="11">
        <v>1164.7654225736233</v>
      </c>
      <c r="D4" s="11">
        <v>888.28932773018096</v>
      </c>
      <c r="E4" s="11">
        <v>899.80092413754664</v>
      </c>
      <c r="F4" s="11">
        <v>1297.9330499512632</v>
      </c>
      <c r="G4" s="11">
        <v>1320.9588019977459</v>
      </c>
      <c r="H4" s="11">
        <v>1499.50622731865</v>
      </c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Z4" s="6"/>
      <c r="AA4" s="6"/>
      <c r="AB4" s="6"/>
      <c r="AC4" s="6"/>
      <c r="AD4" s="6"/>
      <c r="AE4" s="6"/>
      <c r="AF4" s="6"/>
      <c r="AG4" s="6"/>
      <c r="AH4" s="6"/>
    </row>
    <row r="5" spans="1:35" ht="18" x14ac:dyDescent="0.3">
      <c r="A5" s="2">
        <v>3</v>
      </c>
      <c r="B5" s="11">
        <v>1106.8052485288947</v>
      </c>
      <c r="C5" s="11">
        <v>1378.8926656380113</v>
      </c>
      <c r="D5" s="11">
        <v>968.32430521816377</v>
      </c>
      <c r="E5" s="11">
        <v>960.63480536029465</v>
      </c>
      <c r="F5" s="11">
        <v>1409.1060087642559</v>
      </c>
      <c r="G5" s="11">
        <v>1403.084757683916</v>
      </c>
      <c r="H5" s="11">
        <v>1585.2916147101728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Z5" s="6"/>
      <c r="AA5" s="6"/>
      <c r="AB5" s="6"/>
      <c r="AC5" s="6"/>
      <c r="AD5" s="6"/>
      <c r="AE5" s="6"/>
      <c r="AF5" s="6"/>
      <c r="AG5" s="6"/>
      <c r="AH5" s="6"/>
    </row>
    <row r="6" spans="1:35" ht="18" x14ac:dyDescent="0.3">
      <c r="A6" s="2">
        <v>4</v>
      </c>
      <c r="B6" s="11">
        <v>1128.2812357799976</v>
      </c>
      <c r="C6" s="11">
        <v>1196.2769656587607</v>
      </c>
      <c r="D6" s="11">
        <v>905.67395258935164</v>
      </c>
      <c r="E6" s="11">
        <v>984.79496138303466</v>
      </c>
      <c r="F6" s="11">
        <v>1269.4327726250694</v>
      </c>
      <c r="G6" s="11">
        <v>1406.7028865096445</v>
      </c>
      <c r="H6" s="11">
        <v>1413.049057662723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Z6" s="6"/>
      <c r="AA6" s="6"/>
      <c r="AB6" s="6"/>
      <c r="AC6" s="6"/>
      <c r="AD6" s="6"/>
      <c r="AE6" s="6"/>
      <c r="AF6" s="6"/>
      <c r="AG6" s="6"/>
      <c r="AH6" s="6"/>
    </row>
    <row r="7" spans="1:35" ht="18" x14ac:dyDescent="0.3">
      <c r="A7" s="2">
        <v>5</v>
      </c>
      <c r="B7" s="11">
        <v>1117.870967866198</v>
      </c>
      <c r="C7" s="11">
        <v>1327.5773717523834</v>
      </c>
      <c r="D7" s="11">
        <v>1007.3707754074474</v>
      </c>
      <c r="E7" s="11">
        <v>934.25293780336483</v>
      </c>
      <c r="F7" s="11">
        <v>1442.9585421865156</v>
      </c>
      <c r="G7" s="11">
        <v>1326.9769064422621</v>
      </c>
      <c r="H7" s="11">
        <v>1360.6886554593705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Z7" s="6"/>
      <c r="AA7" s="6"/>
      <c r="AB7" s="6"/>
      <c r="AC7" s="6"/>
      <c r="AD7" s="6"/>
      <c r="AE7" s="6"/>
      <c r="AF7" s="6"/>
      <c r="AG7" s="6"/>
      <c r="AH7" s="6"/>
    </row>
    <row r="8" spans="1:35" ht="18" x14ac:dyDescent="0.3">
      <c r="A8" s="2">
        <v>6</v>
      </c>
      <c r="B8" s="11">
        <v>1082.9768182035164</v>
      </c>
      <c r="C8" s="11">
        <v>1278.5993092180724</v>
      </c>
      <c r="D8" s="11">
        <v>1092.6464514730601</v>
      </c>
      <c r="E8" s="11">
        <v>964.45359559494875</v>
      </c>
      <c r="F8" s="11">
        <v>1184.153642105804</v>
      </c>
      <c r="G8" s="11">
        <v>1295.8760578316178</v>
      </c>
      <c r="H8" s="11">
        <v>1389.0449601783153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Z8" s="6"/>
      <c r="AA8" s="6"/>
      <c r="AB8" s="6"/>
      <c r="AC8" s="6"/>
      <c r="AD8" s="6"/>
      <c r="AE8" s="6"/>
      <c r="AF8" s="6"/>
      <c r="AG8" s="6"/>
      <c r="AH8" s="6"/>
    </row>
    <row r="9" spans="1:35" ht="18" x14ac:dyDescent="0.3">
      <c r="A9" s="2">
        <v>7</v>
      </c>
      <c r="B9" s="11">
        <v>1473.739420248965</v>
      </c>
      <c r="C9" s="11">
        <v>1389.063610420691</v>
      </c>
      <c r="D9" s="11">
        <v>987.52844360675169</v>
      </c>
      <c r="E9" s="11">
        <v>919.37686035219235</v>
      </c>
      <c r="F9" s="11">
        <v>1344.5399614634493</v>
      </c>
      <c r="G9" s="11">
        <v>1407.36041037635</v>
      </c>
      <c r="H9" s="11">
        <v>1511.5624368533327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Z9" s="6"/>
      <c r="AA9" s="6"/>
      <c r="AB9" s="6"/>
      <c r="AC9" s="6"/>
      <c r="AD9" s="6"/>
      <c r="AE9" s="6"/>
      <c r="AF9" s="6"/>
      <c r="AG9" s="6"/>
      <c r="AH9" s="6"/>
    </row>
    <row r="10" spans="1:35" ht="18" x14ac:dyDescent="0.3">
      <c r="A10" s="2">
        <v>8</v>
      </c>
      <c r="B10" s="11">
        <v>1703.7262444851353</v>
      </c>
      <c r="C10" s="11">
        <v>1842.7333370917352</v>
      </c>
      <c r="D10" s="11">
        <v>1373.0660012938854</v>
      </c>
      <c r="E10" s="11">
        <v>1321.1527318395683</v>
      </c>
      <c r="F10" s="11">
        <v>1898.96749201427</v>
      </c>
      <c r="G10" s="11">
        <v>2006.1266340411353</v>
      </c>
      <c r="H10" s="11">
        <v>1877.6574914768266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5" ht="18" x14ac:dyDescent="0.3">
      <c r="A11" s="2">
        <v>9</v>
      </c>
      <c r="B11" s="11">
        <v>2283.3928466631583</v>
      </c>
      <c r="C11" s="11">
        <v>2569.6699216502761</v>
      </c>
      <c r="D11" s="11">
        <v>2044.9462529107643</v>
      </c>
      <c r="E11" s="11">
        <v>1696.9701878652822</v>
      </c>
      <c r="F11" s="11">
        <v>2532.7291648117589</v>
      </c>
      <c r="G11" s="11">
        <v>2593.3850306131303</v>
      </c>
      <c r="H11" s="11">
        <v>1862.2804459858394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5" ht="18" x14ac:dyDescent="0.3">
      <c r="A12" s="2">
        <v>10</v>
      </c>
      <c r="B12" s="11">
        <v>2632.2272362949652</v>
      </c>
      <c r="C12" s="11">
        <v>2596.6428641043531</v>
      </c>
      <c r="D12" s="11">
        <v>2082.4112948583625</v>
      </c>
      <c r="E12" s="11">
        <v>1749.9731833778656</v>
      </c>
      <c r="F12" s="11">
        <v>2339.20606398992</v>
      </c>
      <c r="G12" s="11">
        <v>1971.8458985822081</v>
      </c>
      <c r="H12" s="11">
        <v>2080.3953413216232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5" ht="18" x14ac:dyDescent="0.3">
      <c r="A13" s="2">
        <v>11</v>
      </c>
      <c r="B13" s="11">
        <v>2307.7639729487264</v>
      </c>
      <c r="C13" s="11">
        <v>2254.1854567207934</v>
      </c>
      <c r="D13" s="11">
        <v>2099.226999471271</v>
      </c>
      <c r="E13" s="11">
        <v>1667.5833021886324</v>
      </c>
      <c r="F13" s="11">
        <v>2370.3024690480188</v>
      </c>
      <c r="G13" s="11">
        <v>2053.7791584016722</v>
      </c>
      <c r="H13" s="11">
        <v>2087.6246174713306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5" ht="18" x14ac:dyDescent="0.3">
      <c r="A14" s="2">
        <v>12</v>
      </c>
      <c r="B14" s="11">
        <v>1935.3777648552143</v>
      </c>
      <c r="C14" s="11">
        <v>1755.0186922878704</v>
      </c>
      <c r="D14" s="11">
        <v>1785.3905443217054</v>
      </c>
      <c r="E14" s="11">
        <v>1706.633661843053</v>
      </c>
      <c r="F14" s="11">
        <v>2094.5145428920769</v>
      </c>
      <c r="G14" s="11">
        <v>2161.7694079548919</v>
      </c>
      <c r="H14" s="11">
        <v>2219.5555220643455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5" ht="18" x14ac:dyDescent="0.3">
      <c r="A15" s="2">
        <v>13</v>
      </c>
      <c r="B15" s="11">
        <v>1813.3125757286268</v>
      </c>
      <c r="C15" s="11">
        <v>1642.039125689839</v>
      </c>
      <c r="D15" s="11">
        <v>1438.367726082482</v>
      </c>
      <c r="E15" s="11">
        <v>1560.8086858116583</v>
      </c>
      <c r="F15" s="11">
        <v>2129.9798738978534</v>
      </c>
      <c r="G15" s="11">
        <v>2195.069944519184</v>
      </c>
      <c r="H15" s="11">
        <v>2267.0700705575055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5" ht="18" x14ac:dyDescent="0.3">
      <c r="A16" s="2">
        <v>14</v>
      </c>
      <c r="B16" s="11">
        <v>1594.9849354849073</v>
      </c>
      <c r="C16" s="11">
        <v>1462.0309849123489</v>
      </c>
      <c r="D16" s="11">
        <v>1372.9729510989714</v>
      </c>
      <c r="E16" s="11">
        <v>1588.0669577362016</v>
      </c>
      <c r="F16" s="11">
        <v>2470.3850292560637</v>
      </c>
      <c r="G16" s="11">
        <v>2518.1970186352455</v>
      </c>
      <c r="H16" s="11">
        <v>2508.4507084669394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ht="18" x14ac:dyDescent="0.3">
      <c r="A17" s="2">
        <v>15</v>
      </c>
      <c r="B17" s="11">
        <v>1772.3339798498885</v>
      </c>
      <c r="C17" s="11">
        <v>1540.2288799973676</v>
      </c>
      <c r="D17" s="11">
        <v>1702.8737617591946</v>
      </c>
      <c r="E17" s="11">
        <v>1721.7549809176558</v>
      </c>
      <c r="F17" s="11">
        <v>2520.2781011517395</v>
      </c>
      <c r="G17" s="11">
        <v>2505.6386836478569</v>
      </c>
      <c r="H17" s="11">
        <v>2389.9857892349237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ht="18" x14ac:dyDescent="0.3">
      <c r="A18" s="2">
        <v>16</v>
      </c>
      <c r="B18" s="11">
        <v>1501.7453166791465</v>
      </c>
      <c r="C18" s="11">
        <v>1590.3418118482193</v>
      </c>
      <c r="D18" s="11">
        <v>1812.9907722361986</v>
      </c>
      <c r="E18" s="11">
        <v>1624.9444581131779</v>
      </c>
      <c r="F18" s="11">
        <v>2590.8409360367118</v>
      </c>
      <c r="G18" s="11">
        <v>2505.325618078441</v>
      </c>
      <c r="H18" s="11">
        <v>2655.5686766022104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Z18" s="6"/>
      <c r="AA18" s="6"/>
      <c r="AB18" s="6"/>
      <c r="AC18" s="6"/>
      <c r="AD18" s="6"/>
      <c r="AE18" s="6"/>
      <c r="AF18" s="6"/>
      <c r="AG18" s="6"/>
      <c r="AH18" s="6"/>
    </row>
    <row r="19" spans="1:34" ht="18" x14ac:dyDescent="0.3">
      <c r="A19" s="2">
        <v>17</v>
      </c>
      <c r="B19" s="11">
        <v>1338.365507875701</v>
      </c>
      <c r="C19" s="11">
        <v>1443.91329815876</v>
      </c>
      <c r="D19" s="11">
        <v>1999.1168261108685</v>
      </c>
      <c r="E19" s="11">
        <v>1797.2273123506757</v>
      </c>
      <c r="F19" s="11">
        <v>2940.377172238916</v>
      </c>
      <c r="G19" s="11">
        <v>2802.8207583176836</v>
      </c>
      <c r="H19" s="11">
        <v>2663.8151470919784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Z19" s="6"/>
      <c r="AA19" s="6"/>
      <c r="AB19" s="6"/>
      <c r="AC19" s="6"/>
      <c r="AD19" s="6"/>
      <c r="AE19" s="6"/>
      <c r="AF19" s="6"/>
      <c r="AG19" s="6"/>
      <c r="AH19" s="6"/>
    </row>
    <row r="20" spans="1:34" ht="18" x14ac:dyDescent="0.3">
      <c r="A20" s="2">
        <v>18</v>
      </c>
      <c r="B20" s="11">
        <v>1312.2224765880087</v>
      </c>
      <c r="C20" s="11">
        <v>1020.9349384287146</v>
      </c>
      <c r="D20" s="11">
        <v>1781.0935792036132</v>
      </c>
      <c r="E20" s="11">
        <v>2021.7212240658409</v>
      </c>
      <c r="F20" s="11">
        <v>2903.7987669210279</v>
      </c>
      <c r="G20" s="11">
        <v>2673.1752954479825</v>
      </c>
      <c r="H20" s="11">
        <v>2566.9252302916502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Z20" s="6"/>
      <c r="AA20" s="6"/>
      <c r="AB20" s="6"/>
      <c r="AC20" s="6"/>
      <c r="AD20" s="6"/>
      <c r="AE20" s="6"/>
      <c r="AF20" s="6"/>
      <c r="AG20" s="6"/>
      <c r="AH20" s="6"/>
    </row>
    <row r="21" spans="1:34" ht="18" x14ac:dyDescent="0.3">
      <c r="A21" s="2">
        <v>19</v>
      </c>
      <c r="B21" s="11">
        <v>1474.8289043900427</v>
      </c>
      <c r="C21" s="11">
        <v>1402.0021068864546</v>
      </c>
      <c r="D21" s="11">
        <v>1405.5403257148928</v>
      </c>
      <c r="E21" s="11">
        <v>1194.2556568275668</v>
      </c>
      <c r="F21" s="11">
        <v>2353.0309665498735</v>
      </c>
      <c r="G21" s="11">
        <v>2318.5315558550456</v>
      </c>
      <c r="H21" s="11">
        <v>2356.4641482760871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Z21" s="6"/>
      <c r="AA21" s="6"/>
      <c r="AB21" s="6"/>
      <c r="AC21" s="6"/>
      <c r="AD21" s="6"/>
      <c r="AE21" s="6"/>
      <c r="AF21" s="6"/>
      <c r="AG21" s="6"/>
      <c r="AH21" s="6"/>
    </row>
    <row r="22" spans="1:34" ht="18" x14ac:dyDescent="0.3">
      <c r="A22" s="2">
        <v>20</v>
      </c>
      <c r="B22" s="11">
        <v>1433.0997546181561</v>
      </c>
      <c r="C22" s="11">
        <v>1439.7043544919543</v>
      </c>
      <c r="D22" s="11">
        <v>1329.2277793380454</v>
      </c>
      <c r="E22" s="11">
        <v>1111.801884077704</v>
      </c>
      <c r="F22" s="11">
        <v>1785.1451149447994</v>
      </c>
      <c r="G22" s="11">
        <v>2111.5227427942414</v>
      </c>
      <c r="H22" s="11">
        <v>2011.2001896840889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Z22" s="6"/>
      <c r="AA22" s="6"/>
      <c r="AB22" s="6"/>
      <c r="AC22" s="6"/>
      <c r="AD22" s="6"/>
      <c r="AE22" s="6"/>
      <c r="AF22" s="6"/>
      <c r="AG22" s="6"/>
      <c r="AH22" s="6"/>
    </row>
    <row r="23" spans="1:34" ht="18" x14ac:dyDescent="0.3">
      <c r="A23" s="2">
        <v>21</v>
      </c>
      <c r="B23" s="11">
        <v>1395.7241023735728</v>
      </c>
      <c r="C23" s="11">
        <v>1436.4689693766725</v>
      </c>
      <c r="D23" s="11">
        <v>1474.7774638117262</v>
      </c>
      <c r="E23" s="11">
        <v>1254.8223917481944</v>
      </c>
      <c r="F23" s="11">
        <v>1992.4574987875437</v>
      </c>
      <c r="G23" s="11">
        <v>2205.5613548608967</v>
      </c>
      <c r="H23" s="11">
        <v>2259.723903641348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Z23" s="6"/>
      <c r="AA23" s="6"/>
      <c r="AB23" s="6"/>
      <c r="AC23" s="6"/>
      <c r="AD23" s="6"/>
      <c r="AE23" s="6"/>
      <c r="AF23" s="6"/>
      <c r="AG23" s="6"/>
      <c r="AH23" s="6"/>
    </row>
    <row r="24" spans="1:34" ht="18" x14ac:dyDescent="0.3">
      <c r="A24" s="2">
        <v>22</v>
      </c>
      <c r="B24" s="11">
        <v>1416.1518568834645</v>
      </c>
      <c r="C24" s="11">
        <v>1418.7498772452932</v>
      </c>
      <c r="D24" s="11">
        <v>1255.16972194952</v>
      </c>
      <c r="E24" s="11">
        <v>1290.5552117287866</v>
      </c>
      <c r="F24" s="11">
        <v>2083.9926743248466</v>
      </c>
      <c r="G24" s="11">
        <v>2106.0647725245876</v>
      </c>
      <c r="H24" s="11">
        <v>2272.8613894277955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Z24" s="6"/>
      <c r="AA24" s="6"/>
      <c r="AB24" s="6"/>
      <c r="AC24" s="6"/>
      <c r="AD24" s="6"/>
      <c r="AE24" s="6"/>
      <c r="AF24" s="6"/>
      <c r="AG24" s="6"/>
      <c r="AH24" s="6"/>
    </row>
    <row r="25" spans="1:34" ht="18" x14ac:dyDescent="0.3">
      <c r="A25" s="2">
        <v>23</v>
      </c>
      <c r="B25" s="11">
        <v>1224.3399230558296</v>
      </c>
      <c r="C25" s="11">
        <v>1361.3088651114176</v>
      </c>
      <c r="D25" s="11">
        <v>1153.8624412991071</v>
      </c>
      <c r="E25" s="11">
        <v>1167.8124257455725</v>
      </c>
      <c r="F25" s="11">
        <v>1563.9956404083348</v>
      </c>
      <c r="G25" s="11">
        <v>1718.4217102530674</v>
      </c>
      <c r="H25" s="11">
        <v>2074.9227900005567</v>
      </c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Z25" s="6"/>
      <c r="AA25" s="6"/>
      <c r="AB25" s="6"/>
      <c r="AC25" s="6"/>
      <c r="AD25" s="6"/>
      <c r="AE25" s="6"/>
      <c r="AF25" s="6"/>
      <c r="AG25" s="6"/>
      <c r="AH25" s="6"/>
    </row>
    <row r="26" spans="1:34" ht="18" x14ac:dyDescent="0.3">
      <c r="A26" s="2">
        <v>24</v>
      </c>
      <c r="B26" s="11">
        <v>1206.614165581027</v>
      </c>
      <c r="C26" s="11">
        <v>1194.1455930877678</v>
      </c>
      <c r="D26" s="11">
        <v>1109.42489857648</v>
      </c>
      <c r="E26" s="11">
        <v>1082.1814347589484</v>
      </c>
      <c r="F26" s="11">
        <v>1446.9008020821593</v>
      </c>
      <c r="G26" s="11">
        <v>1672.8447494151362</v>
      </c>
      <c r="H26" s="11">
        <v>1871.1509170268673</v>
      </c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Z26" s="6"/>
      <c r="AA26" s="6"/>
      <c r="AB26" s="6"/>
      <c r="AC26" s="6"/>
      <c r="AD26" s="6"/>
      <c r="AE26" s="6"/>
      <c r="AF26" s="6"/>
      <c r="AG26" s="6"/>
      <c r="AH26" s="6"/>
    </row>
    <row r="29" spans="1:34" x14ac:dyDescent="0.3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34" x14ac:dyDescent="0.3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34" x14ac:dyDescent="0.3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34" x14ac:dyDescent="0.3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2:13" x14ac:dyDescent="0.3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2:13" x14ac:dyDescent="0.3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2:13" x14ac:dyDescent="0.3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2:13" x14ac:dyDescent="0.3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2:13" x14ac:dyDescent="0.3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2:13" x14ac:dyDescent="0.3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2:13" x14ac:dyDescent="0.3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2:13" x14ac:dyDescent="0.3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2:13" x14ac:dyDescent="0.3"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2:13" x14ac:dyDescent="0.3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2:13" x14ac:dyDescent="0.3"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2:13" x14ac:dyDescent="0.3"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2:13" x14ac:dyDescent="0.3"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2:13" x14ac:dyDescent="0.3"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2:13" x14ac:dyDescent="0.3"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2:13" x14ac:dyDescent="0.3"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2:13" x14ac:dyDescent="0.3"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2:13" x14ac:dyDescent="0.3"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2:13" x14ac:dyDescent="0.3"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2:13" x14ac:dyDescent="0.3"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2:13" x14ac:dyDescent="0.3"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</sheetData>
  <conditionalFormatting sqref="I3:L2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:X2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H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E83-0C63-49C8-9BCE-9B2AB0A224E3}">
  <dimension ref="A1:AC289"/>
  <sheetViews>
    <sheetView topLeftCell="J1" zoomScale="80" zoomScaleNormal="80" zoomScaleSheetLayoutView="71" workbookViewId="0">
      <pane ySplit="1" topLeftCell="A20" activePane="bottomLeft" state="frozen"/>
      <selection pane="bottomLeft" activeCell="L39" sqref="L39"/>
    </sheetView>
  </sheetViews>
  <sheetFormatPr defaultRowHeight="14.4" x14ac:dyDescent="0.3"/>
  <cols>
    <col min="1" max="1" width="10.6640625" bestFit="1" customWidth="1"/>
    <col min="2" max="2" width="17.6640625" customWidth="1"/>
    <col min="3" max="3" width="10.6640625" customWidth="1"/>
    <col min="4" max="4" width="16.5546875" customWidth="1"/>
    <col min="7" max="7" width="12.44140625" customWidth="1"/>
    <col min="9" max="9" width="14.6640625" customWidth="1"/>
    <col min="11" max="11" width="14.109375" bestFit="1" customWidth="1"/>
    <col min="12" max="13" width="13" bestFit="1" customWidth="1"/>
    <col min="14" max="14" width="29.5546875" bestFit="1" customWidth="1"/>
    <col min="15" max="15" width="94.109375" bestFit="1" customWidth="1"/>
    <col min="16" max="16" width="8.44140625" bestFit="1" customWidth="1"/>
    <col min="17" max="17" width="13.33203125" customWidth="1"/>
    <col min="18" max="18" width="12.5546875" customWidth="1"/>
  </cols>
  <sheetData>
    <row r="1" spans="1:18" s="4" customFormat="1" ht="28.8" x14ac:dyDescent="0.3">
      <c r="A1" s="4" t="s">
        <v>14</v>
      </c>
      <c r="B1" s="4" t="s">
        <v>15</v>
      </c>
      <c r="C1" s="4" t="s">
        <v>16</v>
      </c>
      <c r="D1" s="4" t="s">
        <v>0</v>
      </c>
      <c r="E1" s="4" t="s">
        <v>17</v>
      </c>
      <c r="F1" s="4" t="s">
        <v>13</v>
      </c>
      <c r="G1" s="4" t="s">
        <v>34</v>
      </c>
      <c r="K1" s="8" t="s">
        <v>14</v>
      </c>
      <c r="L1" t="s">
        <v>7</v>
      </c>
      <c r="O1" s="4" t="str">
        <f>IF($L$2 ="RRS", "Responsive Reserve", "ECRS") &amp; " Requirement Comparison for " &amp; TEXT(DATEVALUE($L$1 &amp;" 1"), "Mmmm")</f>
        <v>ECRS Requirement Comparison for July</v>
      </c>
    </row>
    <row r="2" spans="1:18" x14ac:dyDescent="0.3">
      <c r="A2" t="str">
        <f>TEXT(B2, "mmm")</f>
        <v>Jan</v>
      </c>
      <c r="B2" s="5">
        <f>DATE(2018, MONTH('2024 ECRS'!$B$2), 1)</f>
        <v>43101</v>
      </c>
      <c r="C2" s="5" t="str">
        <f>IF(OR(D2=1, D2=2, D2=23, D2=24), "a. HE1-2 &amp; HE23-24", IF(OR(D2=3, D2=4, D2=5, D2=6), "b. HE3-6", IF(OR(D2=7, D2=8, D2=9, D2=10), "c. HE7-10", IF(OR(D2=11, D2=12, D2=13, D2=14), "d. HE11-14", IF(OR(D2=15, D2=16, D2=17, D2=18), "e. HE15-18", IF(OR(D2=19, D2=20, D2=21, D2=22), "f. HE19-22", NA()))))))</f>
        <v>a. HE1-2 &amp; HE23-24</v>
      </c>
      <c r="D2">
        <v>1</v>
      </c>
      <c r="E2" t="s">
        <v>30</v>
      </c>
      <c r="F2" s="6">
        <v>1265.9862986260719</v>
      </c>
      <c r="G2" s="6">
        <v>1082</v>
      </c>
      <c r="H2" s="6"/>
      <c r="I2" s="6"/>
      <c r="K2" s="8" t="s">
        <v>17</v>
      </c>
      <c r="L2" t="s">
        <v>31</v>
      </c>
      <c r="O2" t="str">
        <f>$M$4&amp;":" &amp;CHAR(9) &amp; CHAR(10) &amp;"Range: "&amp;R4&amp;" MW - "&amp;R5&amp;" MW;" &amp; CHAR(9) &amp; CHAR(10) &amp; "Avg: "&amp;R6&amp;" MW" &amp;  IF(ISNA(R7), "", " ("&amp;ABS(R7)&amp;" MW "&amp;IF(R7&lt;0,"decrease", "increase") &amp; " from prev year)")</f>
        <v>2024 ECRS  :	
Range: 1361 MW - 2664 MW;	
Avg: 2013 MW (28 MW decrease from prev year)</v>
      </c>
    </row>
    <row r="3" spans="1:18" x14ac:dyDescent="0.3">
      <c r="A3" t="str">
        <f t="shared" ref="A3:A66" si="0">TEXT(B3, "mmm")</f>
        <v>Jan</v>
      </c>
      <c r="B3" s="5">
        <f>DATE(2018, MONTH('2024 ECRS'!$B$2), 1)</f>
        <v>43101</v>
      </c>
      <c r="C3" s="5" t="str">
        <f t="shared" ref="C3:C66" si="1">IF(OR(D3=1, D3=2, D3=23, D3=24), "a. HE1-2 &amp; HE23-24", IF(OR(D3=3, D3=4, D3=5, D3=6), "b. HE3-6", IF(OR(D3=7, D3=8, D3=9, D3=10), "c. HE7-10", IF(OR(D3=11, D3=12, D3=13, D3=14), "d. HE11-14", IF(OR(D3=15, D3=16, D3=17, D3=18), "e. HE15-18", IF(OR(D3=19, D3=20, D3=21, D3=22), "f. HE19-22", NA()))))))</f>
        <v>a. HE1-2 &amp; HE23-24</v>
      </c>
      <c r="D3">
        <v>2</v>
      </c>
      <c r="E3" t="s">
        <v>30</v>
      </c>
      <c r="F3" s="6">
        <v>1208.873491399253</v>
      </c>
      <c r="G3" s="6">
        <v>1082</v>
      </c>
      <c r="H3" s="6"/>
      <c r="I3" s="6"/>
    </row>
    <row r="4" spans="1:18" x14ac:dyDescent="0.3">
      <c r="A4" t="str">
        <f t="shared" si="0"/>
        <v>Jan</v>
      </c>
      <c r="B4" s="5">
        <f>DATE(2018, MONTH('2024 ECRS'!$B$2), 1)</f>
        <v>43101</v>
      </c>
      <c r="C4" s="5" t="str">
        <f t="shared" si="1"/>
        <v>b. HE3-6</v>
      </c>
      <c r="D4">
        <v>3</v>
      </c>
      <c r="E4" t="s">
        <v>30</v>
      </c>
      <c r="F4" s="6">
        <v>1309.8254111735919</v>
      </c>
      <c r="G4" s="6">
        <v>1107</v>
      </c>
      <c r="H4" s="6"/>
      <c r="I4" s="6"/>
      <c r="K4" s="8" t="s">
        <v>18</v>
      </c>
      <c r="L4" t="s">
        <v>32</v>
      </c>
      <c r="M4" t="s">
        <v>36</v>
      </c>
      <c r="Q4" t="s">
        <v>19</v>
      </c>
      <c r="R4">
        <f>ROUND(MIN($M$5:$M$28), 0)</f>
        <v>1361</v>
      </c>
    </row>
    <row r="5" spans="1:18" x14ac:dyDescent="0.3">
      <c r="A5" t="str">
        <f t="shared" si="0"/>
        <v>Jan</v>
      </c>
      <c r="B5" s="5">
        <f>DATE(2018, MONTH('2024 ECRS'!$B$2), 1)</f>
        <v>43101</v>
      </c>
      <c r="C5" s="5" t="str">
        <f t="shared" si="1"/>
        <v>b. HE3-6</v>
      </c>
      <c r="D5">
        <v>4</v>
      </c>
      <c r="E5" t="s">
        <v>30</v>
      </c>
      <c r="F5" s="6">
        <v>1308.2862417490592</v>
      </c>
      <c r="G5" s="6">
        <v>1128</v>
      </c>
      <c r="H5" s="6"/>
      <c r="I5" s="6"/>
      <c r="K5" s="7">
        <v>1</v>
      </c>
      <c r="L5" s="9">
        <v>1571.8553935486411</v>
      </c>
      <c r="M5" s="9">
        <v>1522</v>
      </c>
      <c r="Q5" t="s">
        <v>20</v>
      </c>
      <c r="R5">
        <f>ROUND(MAX($M$5:$M$28), 0)</f>
        <v>2664</v>
      </c>
    </row>
    <row r="6" spans="1:18" x14ac:dyDescent="0.3">
      <c r="A6" t="str">
        <f t="shared" si="0"/>
        <v>Jan</v>
      </c>
      <c r="B6" s="5">
        <f>DATE(2018, MONTH('2024 ECRS'!$B$2), 1)</f>
        <v>43101</v>
      </c>
      <c r="C6" s="5" t="str">
        <f t="shared" si="1"/>
        <v>b. HE3-6</v>
      </c>
      <c r="D6">
        <v>5</v>
      </c>
      <c r="E6" t="s">
        <v>30</v>
      </c>
      <c r="F6" s="6">
        <v>1349.4844240457701</v>
      </c>
      <c r="G6" s="6">
        <v>1118</v>
      </c>
      <c r="H6" s="6"/>
      <c r="I6" s="6"/>
      <c r="K6" s="7">
        <v>2</v>
      </c>
      <c r="L6" s="9">
        <v>1517.6647077076491</v>
      </c>
      <c r="M6" s="9">
        <v>1500</v>
      </c>
      <c r="Q6" t="s">
        <v>21</v>
      </c>
      <c r="R6">
        <f>ROUND(AVERAGE($M$5:$M$28), 0)</f>
        <v>2013</v>
      </c>
    </row>
    <row r="7" spans="1:18" x14ac:dyDescent="0.3">
      <c r="A7" t="str">
        <f t="shared" si="0"/>
        <v>Jan</v>
      </c>
      <c r="B7" s="5">
        <f>DATE(2018, MONTH('2024 ECRS'!$B$2), 1)</f>
        <v>43101</v>
      </c>
      <c r="C7" s="5" t="str">
        <f t="shared" si="1"/>
        <v>b. HE3-6</v>
      </c>
      <c r="D7">
        <v>6</v>
      </c>
      <c r="E7" t="s">
        <v>30</v>
      </c>
      <c r="F7" s="6">
        <v>1421.3428019897779</v>
      </c>
      <c r="G7" s="6">
        <v>1083</v>
      </c>
      <c r="H7" s="6"/>
      <c r="I7" s="6"/>
      <c r="K7" s="7">
        <v>3</v>
      </c>
      <c r="L7" s="9">
        <v>1556.4345711463529</v>
      </c>
      <c r="M7" s="9">
        <v>1585</v>
      </c>
      <c r="Q7" t="s">
        <v>22</v>
      </c>
      <c r="R7">
        <f>ROUND(R6-AVERAGE(L5:L28), 0)</f>
        <v>-28</v>
      </c>
    </row>
    <row r="8" spans="1:18" x14ac:dyDescent="0.3">
      <c r="A8" t="str">
        <f t="shared" si="0"/>
        <v>Jan</v>
      </c>
      <c r="B8" s="5">
        <f>DATE(2018, MONTH('2024 ECRS'!$B$2), 1)</f>
        <v>43101</v>
      </c>
      <c r="C8" s="5" t="str">
        <f t="shared" si="1"/>
        <v>c. HE7-10</v>
      </c>
      <c r="D8">
        <v>7</v>
      </c>
      <c r="E8" t="s">
        <v>30</v>
      </c>
      <c r="F8" s="6">
        <v>1577.1521502824021</v>
      </c>
      <c r="G8" s="6">
        <v>1474</v>
      </c>
      <c r="H8" s="6"/>
      <c r="I8" s="6"/>
      <c r="K8" s="7">
        <v>4</v>
      </c>
      <c r="L8" s="9">
        <v>1431.293902248972</v>
      </c>
      <c r="M8" s="9">
        <v>1413</v>
      </c>
    </row>
    <row r="9" spans="1:18" x14ac:dyDescent="0.3">
      <c r="A9" t="str">
        <f t="shared" si="0"/>
        <v>Jan</v>
      </c>
      <c r="B9" s="5">
        <f>DATE(2018, MONTH('2024 ECRS'!$B$2), 1)</f>
        <v>43101</v>
      </c>
      <c r="C9" s="5" t="str">
        <f t="shared" si="1"/>
        <v>c. HE7-10</v>
      </c>
      <c r="D9">
        <v>8</v>
      </c>
      <c r="E9" t="s">
        <v>30</v>
      </c>
      <c r="F9" s="6">
        <v>2047.1460141051759</v>
      </c>
      <c r="G9" s="6">
        <v>1704</v>
      </c>
      <c r="H9" s="6"/>
      <c r="I9" s="6"/>
      <c r="K9" s="7">
        <v>5</v>
      </c>
      <c r="L9" s="9">
        <v>1407.9101497206361</v>
      </c>
      <c r="M9" s="9">
        <v>1361</v>
      </c>
    </row>
    <row r="10" spans="1:18" x14ac:dyDescent="0.3">
      <c r="A10" t="str">
        <f t="shared" si="0"/>
        <v>Jan</v>
      </c>
      <c r="B10" s="5">
        <f>DATE(2018, MONTH('2024 ECRS'!$B$2), 1)</f>
        <v>43101</v>
      </c>
      <c r="C10" s="5" t="str">
        <f t="shared" si="1"/>
        <v>c. HE7-10</v>
      </c>
      <c r="D10">
        <v>9</v>
      </c>
      <c r="E10" t="s">
        <v>30</v>
      </c>
      <c r="F10" s="6">
        <v>1984.705678418022</v>
      </c>
      <c r="G10" s="6">
        <v>2283</v>
      </c>
      <c r="H10" s="6"/>
      <c r="I10" s="6"/>
      <c r="K10" s="7">
        <v>6</v>
      </c>
      <c r="L10" s="9">
        <v>1417.147836408066</v>
      </c>
      <c r="M10" s="9">
        <v>1389</v>
      </c>
    </row>
    <row r="11" spans="1:18" x14ac:dyDescent="0.3">
      <c r="A11" t="str">
        <f t="shared" si="0"/>
        <v>Jan</v>
      </c>
      <c r="B11" s="5">
        <f>DATE(2018, MONTH('2024 ECRS'!$B$2), 1)</f>
        <v>43101</v>
      </c>
      <c r="C11" s="5" t="str">
        <f t="shared" si="1"/>
        <v>c. HE7-10</v>
      </c>
      <c r="D11">
        <v>10</v>
      </c>
      <c r="E11" t="s">
        <v>30</v>
      </c>
      <c r="F11" s="6">
        <v>2430.8487957782199</v>
      </c>
      <c r="G11" s="6">
        <v>2632</v>
      </c>
      <c r="H11" s="6"/>
      <c r="I11" s="6"/>
      <c r="K11" s="7">
        <v>7</v>
      </c>
      <c r="L11" s="9">
        <v>1612.2507187533452</v>
      </c>
      <c r="M11" s="9">
        <v>1512</v>
      </c>
    </row>
    <row r="12" spans="1:18" x14ac:dyDescent="0.3">
      <c r="A12" t="str">
        <f t="shared" si="0"/>
        <v>Jan</v>
      </c>
      <c r="B12" s="5">
        <f>DATE(2018, MONTH('2024 ECRS'!$B$2), 1)</f>
        <v>43101</v>
      </c>
      <c r="C12" s="5" t="str">
        <f t="shared" si="1"/>
        <v>d. HE11-14</v>
      </c>
      <c r="D12">
        <v>11</v>
      </c>
      <c r="E12" t="s">
        <v>30</v>
      </c>
      <c r="F12" s="6">
        <v>2516.5359396465537</v>
      </c>
      <c r="G12" s="6">
        <v>2308</v>
      </c>
      <c r="H12" s="6"/>
      <c r="I12" s="6"/>
      <c r="K12" s="7">
        <v>8</v>
      </c>
      <c r="L12" s="9">
        <v>1790.940947583141</v>
      </c>
      <c r="M12" s="9">
        <v>1878</v>
      </c>
    </row>
    <row r="13" spans="1:18" x14ac:dyDescent="0.3">
      <c r="A13" t="str">
        <f t="shared" si="0"/>
        <v>Jan</v>
      </c>
      <c r="B13" s="5">
        <f>DATE(2018, MONTH('2024 ECRS'!$B$2), 1)</f>
        <v>43101</v>
      </c>
      <c r="C13" s="5" t="str">
        <f t="shared" si="1"/>
        <v>d. HE11-14</v>
      </c>
      <c r="D13">
        <v>12</v>
      </c>
      <c r="E13" t="s">
        <v>30</v>
      </c>
      <c r="F13" s="6">
        <v>2366.8794683761043</v>
      </c>
      <c r="G13" s="6">
        <v>1935</v>
      </c>
      <c r="H13" s="6"/>
      <c r="I13" s="6"/>
      <c r="K13" s="7">
        <v>9</v>
      </c>
      <c r="L13" s="9">
        <v>2464.7207283740809</v>
      </c>
      <c r="M13" s="9">
        <v>1862</v>
      </c>
    </row>
    <row r="14" spans="1:18" x14ac:dyDescent="0.3">
      <c r="A14" t="str">
        <f t="shared" si="0"/>
        <v>Jan</v>
      </c>
      <c r="B14" s="5">
        <f>DATE(2018, MONTH('2024 ECRS'!$B$2), 1)</f>
        <v>43101</v>
      </c>
      <c r="C14" s="5" t="str">
        <f t="shared" si="1"/>
        <v>d. HE11-14</v>
      </c>
      <c r="D14">
        <v>13</v>
      </c>
      <c r="E14" t="s">
        <v>30</v>
      </c>
      <c r="F14" s="6">
        <v>2093.937411607043</v>
      </c>
      <c r="G14" s="6">
        <v>1813</v>
      </c>
      <c r="H14" s="6"/>
      <c r="I14" s="6"/>
      <c r="K14" s="7">
        <v>10</v>
      </c>
      <c r="L14" s="9">
        <v>2181.4961200411121</v>
      </c>
      <c r="M14" s="9">
        <v>2080</v>
      </c>
    </row>
    <row r="15" spans="1:18" x14ac:dyDescent="0.3">
      <c r="A15" t="str">
        <f t="shared" si="0"/>
        <v>Jan</v>
      </c>
      <c r="B15" s="5">
        <f>DATE(2018, MONTH('2024 ECRS'!$B$2), 1)</f>
        <v>43101</v>
      </c>
      <c r="C15" s="5" t="str">
        <f t="shared" si="1"/>
        <v>d. HE11-14</v>
      </c>
      <c r="D15">
        <v>14</v>
      </c>
      <c r="E15" t="s">
        <v>30</v>
      </c>
      <c r="F15" s="6">
        <v>2052.2188567055023</v>
      </c>
      <c r="G15" s="6">
        <v>1595</v>
      </c>
      <c r="H15" s="6"/>
      <c r="I15" s="6"/>
      <c r="K15" s="7">
        <v>11</v>
      </c>
      <c r="L15" s="9">
        <v>2484.8223764847871</v>
      </c>
      <c r="M15" s="9">
        <v>2088</v>
      </c>
    </row>
    <row r="16" spans="1:18" x14ac:dyDescent="0.3">
      <c r="A16" t="str">
        <f t="shared" si="0"/>
        <v>Jan</v>
      </c>
      <c r="B16" s="5">
        <f>DATE(2018, MONTH('2024 ECRS'!$B$2), 1)</f>
        <v>43101</v>
      </c>
      <c r="C16" s="5" t="str">
        <f t="shared" si="1"/>
        <v>e. HE15-18</v>
      </c>
      <c r="D16">
        <v>15</v>
      </c>
      <c r="E16" t="s">
        <v>30</v>
      </c>
      <c r="F16" s="6">
        <v>1818.7459558171781</v>
      </c>
      <c r="G16" s="6">
        <v>1772</v>
      </c>
      <c r="H16" s="6"/>
      <c r="I16" s="6"/>
      <c r="K16" s="7">
        <v>12</v>
      </c>
      <c r="L16" s="9">
        <v>2525.6200826519575</v>
      </c>
      <c r="M16" s="9">
        <v>2220</v>
      </c>
    </row>
    <row r="17" spans="1:22" x14ac:dyDescent="0.3">
      <c r="A17" t="str">
        <f t="shared" si="0"/>
        <v>Jan</v>
      </c>
      <c r="B17" s="5">
        <f>DATE(2018, MONTH('2024 ECRS'!$B$2), 1)</f>
        <v>43101</v>
      </c>
      <c r="C17" s="5" t="str">
        <f t="shared" si="1"/>
        <v>e. HE15-18</v>
      </c>
      <c r="D17">
        <v>16</v>
      </c>
      <c r="E17" t="s">
        <v>30</v>
      </c>
      <c r="F17" s="6">
        <v>2035.750508386933</v>
      </c>
      <c r="G17" s="6">
        <v>1502</v>
      </c>
      <c r="H17" s="6"/>
      <c r="I17" s="6"/>
      <c r="K17" s="7">
        <v>13</v>
      </c>
      <c r="L17" s="9">
        <v>2509.5187303932676</v>
      </c>
      <c r="M17" s="9">
        <v>2267</v>
      </c>
    </row>
    <row r="18" spans="1:22" x14ac:dyDescent="0.3">
      <c r="A18" t="str">
        <f t="shared" si="0"/>
        <v>Jan</v>
      </c>
      <c r="B18" s="5">
        <f>DATE(2018, MONTH('2024 ECRS'!$B$2), 1)</f>
        <v>43101</v>
      </c>
      <c r="C18" s="5" t="str">
        <f t="shared" si="1"/>
        <v>e. HE15-18</v>
      </c>
      <c r="D18">
        <v>17</v>
      </c>
      <c r="E18" t="s">
        <v>30</v>
      </c>
      <c r="F18" s="6">
        <v>2163.6640012952821</v>
      </c>
      <c r="G18" s="6">
        <v>1338</v>
      </c>
      <c r="H18" s="6"/>
      <c r="I18" s="6"/>
      <c r="K18" s="7">
        <v>14</v>
      </c>
      <c r="L18" s="9">
        <v>2339.0807113512901</v>
      </c>
      <c r="M18" s="9">
        <v>2508</v>
      </c>
    </row>
    <row r="19" spans="1:22" x14ac:dyDescent="0.3">
      <c r="A19" t="str">
        <f t="shared" si="0"/>
        <v>Jan</v>
      </c>
      <c r="B19" s="5">
        <f>DATE(2018, MONTH('2024 ECRS'!$B$2), 1)</f>
        <v>43101</v>
      </c>
      <c r="C19" s="5" t="str">
        <f t="shared" si="1"/>
        <v>e. HE15-18</v>
      </c>
      <c r="D19">
        <v>18</v>
      </c>
      <c r="E19" t="s">
        <v>30</v>
      </c>
      <c r="F19" s="6">
        <v>1957.3689238395921</v>
      </c>
      <c r="G19" s="6">
        <v>1312</v>
      </c>
      <c r="H19" s="6"/>
      <c r="I19" s="6"/>
      <c r="K19" s="7">
        <v>15</v>
      </c>
      <c r="L19" s="9">
        <v>2127.7674306375784</v>
      </c>
      <c r="M19" s="9">
        <v>2390</v>
      </c>
    </row>
    <row r="20" spans="1:22" x14ac:dyDescent="0.3">
      <c r="A20" t="str">
        <f t="shared" si="0"/>
        <v>Jan</v>
      </c>
      <c r="B20" s="5">
        <f>DATE(2018, MONTH('2024 ECRS'!$B$2), 1)</f>
        <v>43101</v>
      </c>
      <c r="C20" s="5" t="str">
        <f t="shared" si="1"/>
        <v>f. HE19-22</v>
      </c>
      <c r="D20">
        <v>19</v>
      </c>
      <c r="E20" t="s">
        <v>30</v>
      </c>
      <c r="F20" s="6">
        <v>1654.0325775379749</v>
      </c>
      <c r="G20" s="6">
        <v>1475</v>
      </c>
      <c r="H20" s="6"/>
      <c r="I20" s="6"/>
      <c r="K20" s="7">
        <v>16</v>
      </c>
      <c r="L20" s="9">
        <v>2451.3413052146648</v>
      </c>
      <c r="M20" s="9">
        <v>2656</v>
      </c>
    </row>
    <row r="21" spans="1:22" x14ac:dyDescent="0.3">
      <c r="A21" t="str">
        <f t="shared" si="0"/>
        <v>Jan</v>
      </c>
      <c r="B21" s="5">
        <f>DATE(2018, MONTH('2024 ECRS'!$B$2), 1)</f>
        <v>43101</v>
      </c>
      <c r="C21" s="5" t="str">
        <f t="shared" si="1"/>
        <v>f. HE19-22</v>
      </c>
      <c r="D21">
        <v>20</v>
      </c>
      <c r="E21" t="s">
        <v>30</v>
      </c>
      <c r="F21" s="6">
        <v>1456.3222665418998</v>
      </c>
      <c r="G21" s="6">
        <v>1433</v>
      </c>
      <c r="H21" s="6"/>
      <c r="I21" s="6"/>
      <c r="K21" s="7">
        <v>17</v>
      </c>
      <c r="L21" s="9">
        <v>2574.7462645968158</v>
      </c>
      <c r="M21" s="9">
        <v>2664</v>
      </c>
    </row>
    <row r="22" spans="1:22" x14ac:dyDescent="0.3">
      <c r="A22" t="str">
        <f t="shared" si="0"/>
        <v>Jan</v>
      </c>
      <c r="B22" s="5">
        <f>DATE(2018, MONTH('2024 ECRS'!$B$2), 1)</f>
        <v>43101</v>
      </c>
      <c r="C22" s="5" t="str">
        <f t="shared" si="1"/>
        <v>f. HE19-22</v>
      </c>
      <c r="D22">
        <v>21</v>
      </c>
      <c r="E22" t="s">
        <v>30</v>
      </c>
      <c r="F22" s="6">
        <v>1437.855545497265</v>
      </c>
      <c r="G22" s="6">
        <v>1396</v>
      </c>
      <c r="H22" s="6"/>
      <c r="I22" s="6"/>
      <c r="K22" s="7">
        <v>18</v>
      </c>
      <c r="L22" s="9">
        <v>2447.7697332678044</v>
      </c>
      <c r="M22" s="9">
        <v>2567</v>
      </c>
    </row>
    <row r="23" spans="1:22" x14ac:dyDescent="0.3">
      <c r="A23" t="str">
        <f t="shared" si="0"/>
        <v>Jan</v>
      </c>
      <c r="B23" s="5">
        <f>DATE(2018, MONTH('2024 ECRS'!$B$2), 1)</f>
        <v>43101</v>
      </c>
      <c r="C23" s="5" t="str">
        <f t="shared" si="1"/>
        <v>f. HE19-22</v>
      </c>
      <c r="D23">
        <v>22</v>
      </c>
      <c r="E23" t="s">
        <v>30</v>
      </c>
      <c r="F23" s="6">
        <v>1478.5523073447371</v>
      </c>
      <c r="G23" s="6">
        <v>1416</v>
      </c>
      <c r="H23" s="6"/>
      <c r="I23" s="6"/>
      <c r="K23" s="7">
        <v>19</v>
      </c>
      <c r="L23" s="9">
        <v>2497.9322918834009</v>
      </c>
      <c r="M23" s="9">
        <v>2356</v>
      </c>
    </row>
    <row r="24" spans="1:22" x14ac:dyDescent="0.3">
      <c r="A24" t="str">
        <f t="shared" si="0"/>
        <v>Jan</v>
      </c>
      <c r="B24" s="5">
        <f>DATE(2018, MONTH('2024 ECRS'!$B$2), 1)</f>
        <v>43101</v>
      </c>
      <c r="C24" s="5" t="str">
        <f t="shared" si="1"/>
        <v>a. HE1-2 &amp; HE23-24</v>
      </c>
      <c r="D24">
        <v>23</v>
      </c>
      <c r="E24" t="s">
        <v>30</v>
      </c>
      <c r="F24" s="6">
        <v>1312.2390513508631</v>
      </c>
      <c r="G24" s="6">
        <v>1224</v>
      </c>
      <c r="H24" s="6"/>
      <c r="I24" s="6"/>
      <c r="K24" s="7">
        <v>20</v>
      </c>
      <c r="L24" s="9">
        <v>2393.2004457544076</v>
      </c>
      <c r="M24" s="9">
        <v>2011</v>
      </c>
    </row>
    <row r="25" spans="1:22" x14ac:dyDescent="0.3">
      <c r="A25" t="str">
        <f t="shared" si="0"/>
        <v>Jan</v>
      </c>
      <c r="B25" s="5">
        <f>DATE(2018, MONTH('2024 ECRS'!$B$2), 1)</f>
        <v>43101</v>
      </c>
      <c r="C25" s="5" t="str">
        <f t="shared" si="1"/>
        <v>a. HE1-2 &amp; HE23-24</v>
      </c>
      <c r="D25">
        <v>24</v>
      </c>
      <c r="E25" t="s">
        <v>30</v>
      </c>
      <c r="F25" s="6">
        <v>1296.745213964778</v>
      </c>
      <c r="G25" s="6">
        <v>1207</v>
      </c>
      <c r="H25" s="6"/>
      <c r="I25" s="6"/>
      <c r="K25" s="7">
        <v>21</v>
      </c>
      <c r="L25" s="9">
        <v>2076.1671086198317</v>
      </c>
      <c r="M25" s="9">
        <v>2260</v>
      </c>
    </row>
    <row r="26" spans="1:22" x14ac:dyDescent="0.3">
      <c r="A26" t="str">
        <f t="shared" si="0"/>
        <v>Feb</v>
      </c>
      <c r="B26" s="5">
        <f>DATE(2018, MONTH('2024 ECRS'!$C$2), 1)</f>
        <v>43132</v>
      </c>
      <c r="C26" s="5" t="str">
        <f t="shared" si="1"/>
        <v>a. HE1-2 &amp; HE23-24</v>
      </c>
      <c r="D26">
        <v>1</v>
      </c>
      <c r="E26" t="s">
        <v>30</v>
      </c>
      <c r="F26" s="6">
        <v>1395.368963444178</v>
      </c>
      <c r="G26" s="6">
        <v>1212</v>
      </c>
      <c r="H26" s="6"/>
      <c r="I26" s="6"/>
      <c r="K26" s="7">
        <v>22</v>
      </c>
      <c r="L26" s="9">
        <v>2046.2221489145938</v>
      </c>
      <c r="M26" s="9">
        <v>2273</v>
      </c>
    </row>
    <row r="27" spans="1:22" x14ac:dyDescent="0.3">
      <c r="A27" t="str">
        <f t="shared" si="0"/>
        <v>Feb</v>
      </c>
      <c r="B27" s="5">
        <f>DATE(2018, MONTH('2024 ECRS'!$C$2), 1)</f>
        <v>43132</v>
      </c>
      <c r="C27" s="5" t="str">
        <f t="shared" si="1"/>
        <v>a. HE1-2 &amp; HE23-24</v>
      </c>
      <c r="D27">
        <v>2</v>
      </c>
      <c r="E27" t="s">
        <v>30</v>
      </c>
      <c r="F27" s="6">
        <v>1365.999417501429</v>
      </c>
      <c r="G27" s="6">
        <v>1165</v>
      </c>
      <c r="H27" s="6"/>
      <c r="I27" s="6"/>
      <c r="K27" s="7">
        <v>23</v>
      </c>
      <c r="L27" s="9">
        <v>1834.5163885535731</v>
      </c>
      <c r="M27" s="9">
        <v>2075</v>
      </c>
    </row>
    <row r="28" spans="1:22" x14ac:dyDescent="0.3">
      <c r="A28" t="str">
        <f t="shared" si="0"/>
        <v>Feb</v>
      </c>
      <c r="B28" s="5">
        <f>DATE(2018, MONTH('2024 ECRS'!$C$2), 1)</f>
        <v>43132</v>
      </c>
      <c r="C28" s="5" t="str">
        <f t="shared" si="1"/>
        <v>b. HE3-6</v>
      </c>
      <c r="D28">
        <v>3</v>
      </c>
      <c r="E28" t="s">
        <v>30</v>
      </c>
      <c r="F28" s="6">
        <v>1460.015765293509</v>
      </c>
      <c r="G28" s="6">
        <v>1379</v>
      </c>
      <c r="H28" s="6"/>
      <c r="I28" s="6"/>
      <c r="K28" s="7">
        <v>24</v>
      </c>
      <c r="L28" s="9">
        <v>1717.8443706645489</v>
      </c>
      <c r="M28" s="9">
        <v>1871</v>
      </c>
    </row>
    <row r="29" spans="1:22" x14ac:dyDescent="0.3">
      <c r="A29" t="str">
        <f t="shared" si="0"/>
        <v>Feb</v>
      </c>
      <c r="B29" s="5">
        <f>DATE(2018, MONTH('2024 ECRS'!$C$2), 1)</f>
        <v>43132</v>
      </c>
      <c r="C29" s="5" t="str">
        <f t="shared" si="1"/>
        <v>b. HE3-6</v>
      </c>
      <c r="D29">
        <v>4</v>
      </c>
      <c r="E29" t="s">
        <v>30</v>
      </c>
      <c r="F29" s="6">
        <v>1459.9333796211422</v>
      </c>
      <c r="G29" s="6">
        <v>1196</v>
      </c>
      <c r="H29" s="6"/>
      <c r="I29" s="6"/>
    </row>
    <row r="30" spans="1:22" x14ac:dyDescent="0.3">
      <c r="A30" t="str">
        <f t="shared" si="0"/>
        <v>Feb</v>
      </c>
      <c r="B30" s="5">
        <f>DATE(2018, MONTH('2024 ECRS'!$C$2), 1)</f>
        <v>43132</v>
      </c>
      <c r="C30" s="5" t="str">
        <f t="shared" si="1"/>
        <v>b. HE3-6</v>
      </c>
      <c r="D30">
        <v>5</v>
      </c>
      <c r="E30" t="s">
        <v>30</v>
      </c>
      <c r="F30" s="6">
        <v>1529.8453400215681</v>
      </c>
      <c r="G30" s="6">
        <v>1328</v>
      </c>
      <c r="H30" s="6"/>
      <c r="I30" s="6"/>
      <c r="O30" t="str">
        <f>"Hourly Average " &amp; IF($L$31 = "RRS", "Responsive Reserve",  "ECRS") &amp; " Requirement Comparison"</f>
        <v>Hourly Average ECRS Requirement Comparison</v>
      </c>
    </row>
    <row r="31" spans="1:22" x14ac:dyDescent="0.3">
      <c r="A31" t="str">
        <f t="shared" si="0"/>
        <v>Feb</v>
      </c>
      <c r="B31" s="5">
        <f>DATE(2018, MONTH('2024 ECRS'!$C$2), 1)</f>
        <v>43132</v>
      </c>
      <c r="C31" s="5" t="str">
        <f t="shared" si="1"/>
        <v>b. HE3-6</v>
      </c>
      <c r="D31">
        <v>6</v>
      </c>
      <c r="E31" t="s">
        <v>30</v>
      </c>
      <c r="F31" s="6">
        <v>1557.2637434062819</v>
      </c>
      <c r="G31" s="6">
        <v>1279</v>
      </c>
      <c r="H31" s="6"/>
      <c r="I31" s="6"/>
      <c r="K31" s="8" t="s">
        <v>17</v>
      </c>
      <c r="L31" t="s">
        <v>30</v>
      </c>
      <c r="O31" t="str">
        <f ca="1" xml:space="preserve"> M33&amp; CHAR(9) &amp; CHAR(10) &amp; "On avg. "&amp;ROUND(ABS(V35),0)&amp;" MW "&amp;IF(V35&lt;0,"decrease","increase")&amp;" from prev year."&amp;IF(ISNA(W34), "", CHAR(9)&amp;CHAR(10)&amp;"Largest increase is in "&amp;W34&amp;" by "&amp;ROUND(V34,0)&amp;" MW.") &amp;IF(ISNA(V33), "", CHAR(9)&amp;CHAR(10)&amp;"Largest decrease is in "&amp;W33&amp;" by "&amp;ABS(ROUND(V33,0))&amp;" MW.")</f>
        <v>2024 ECRS 	
On avg. 264 MW decrease from prev year.	
Largest decrease is in Apr by 558 MW.</v>
      </c>
    </row>
    <row r="32" spans="1:22" x14ac:dyDescent="0.3">
      <c r="A32" t="str">
        <f t="shared" si="0"/>
        <v>Feb</v>
      </c>
      <c r="B32" s="5">
        <f>DATE(2018, MONTH('2024 ECRS'!$C$2), 1)</f>
        <v>43132</v>
      </c>
      <c r="C32" s="5" t="str">
        <f t="shared" si="1"/>
        <v>c. HE7-10</v>
      </c>
      <c r="D32">
        <v>7</v>
      </c>
      <c r="E32" t="s">
        <v>30</v>
      </c>
      <c r="F32" s="6">
        <v>1615.4571382046129</v>
      </c>
      <c r="G32" s="6">
        <v>1389</v>
      </c>
      <c r="H32" s="6"/>
      <c r="I32" s="6"/>
      <c r="V32" t="s">
        <v>33</v>
      </c>
    </row>
    <row r="33" spans="1:29" x14ac:dyDescent="0.3">
      <c r="A33" t="str">
        <f t="shared" si="0"/>
        <v>Feb</v>
      </c>
      <c r="B33" s="5">
        <f>DATE(2018, MONTH('2024 ECRS'!$C$2), 1)</f>
        <v>43132</v>
      </c>
      <c r="C33" s="5" t="str">
        <f t="shared" si="1"/>
        <v>c. HE7-10</v>
      </c>
      <c r="D33">
        <v>8</v>
      </c>
      <c r="E33" t="s">
        <v>30</v>
      </c>
      <c r="F33" s="6">
        <v>2257.8799856226101</v>
      </c>
      <c r="G33" s="6">
        <v>1843</v>
      </c>
      <c r="H33" s="6"/>
      <c r="I33" s="6"/>
      <c r="K33" s="8" t="s">
        <v>18</v>
      </c>
      <c r="L33" t="s">
        <v>32</v>
      </c>
      <c r="M33" t="s">
        <v>35</v>
      </c>
      <c r="U33" t="s">
        <v>26</v>
      </c>
      <c r="V33">
        <f>_xlfn.MINIFS($Q$34:Q45, $Q$34:Q45, "&lt;&gt;#N/A", $Q$34:Q45, "&lt;0")</f>
        <v>-558.14422905768629</v>
      </c>
      <c r="W33" t="str">
        <f ca="1">OFFSET(M34,MATCH(V33,$Q$34:$Q$45, 0)-1, -2)</f>
        <v>Apr</v>
      </c>
    </row>
    <row r="34" spans="1:29" x14ac:dyDescent="0.3">
      <c r="A34" t="str">
        <f t="shared" si="0"/>
        <v>Feb</v>
      </c>
      <c r="B34" s="5">
        <f>DATE(2018, MONTH('2024 ECRS'!$C$2), 1)</f>
        <v>43132</v>
      </c>
      <c r="C34" s="5" t="str">
        <f t="shared" si="1"/>
        <v>c. HE7-10</v>
      </c>
      <c r="D34">
        <v>9</v>
      </c>
      <c r="E34" t="s">
        <v>30</v>
      </c>
      <c r="F34" s="6">
        <v>2492.1677852216999</v>
      </c>
      <c r="G34" s="6">
        <v>2570</v>
      </c>
      <c r="H34" s="6"/>
      <c r="I34" s="6"/>
      <c r="K34" s="7" t="s">
        <v>1</v>
      </c>
      <c r="L34" s="9">
        <v>1731.0208056449608</v>
      </c>
      <c r="M34" s="9">
        <v>1517.4583333333333</v>
      </c>
      <c r="Q34">
        <f>IF(M34=0, NA(), M34-_xlfn.IFNA(L34,0))</f>
        <v>-213.56247231162752</v>
      </c>
      <c r="U34" t="s">
        <v>27</v>
      </c>
      <c r="V34">
        <f>_xlfn.MAXIFS($Q$34:Q45, $Q$34:Q45, "&lt;&gt;#N/A", $Q$34:Q45, "&gt;0")</f>
        <v>0</v>
      </c>
      <c r="W34" t="e">
        <f ca="1">OFFSET(M35,MATCH(V34,$Q$34:$Q$45, 0)-1, -2)</f>
        <v>#N/A</v>
      </c>
    </row>
    <row r="35" spans="1:29" x14ac:dyDescent="0.3">
      <c r="A35" t="str">
        <f t="shared" si="0"/>
        <v>Feb</v>
      </c>
      <c r="B35" s="5">
        <f>DATE(2018, MONTH('2024 ECRS'!$C$2), 1)</f>
        <v>43132</v>
      </c>
      <c r="C35" s="5" t="str">
        <f t="shared" si="1"/>
        <v>c. HE7-10</v>
      </c>
      <c r="D35">
        <v>10</v>
      </c>
      <c r="E35" t="s">
        <v>30</v>
      </c>
      <c r="F35" s="6">
        <v>2901.1775997595701</v>
      </c>
      <c r="G35" s="6">
        <v>2597</v>
      </c>
      <c r="H35" s="6"/>
      <c r="I35" s="6"/>
      <c r="K35" s="7" t="s">
        <v>2</v>
      </c>
      <c r="L35" s="9">
        <v>1929.4586176005241</v>
      </c>
      <c r="M35" s="9">
        <v>1538.25</v>
      </c>
      <c r="Q35">
        <f t="shared" ref="Q35:Q45" si="2">IF(M35=0, NA(), M35-_xlfn.IFNA(L35,0))</f>
        <v>-391.20861760052412</v>
      </c>
      <c r="U35" t="s">
        <v>28</v>
      </c>
      <c r="V35">
        <f>AVERAGEIF($Q$34:$Q$45, "&lt;&gt;#N/A")</f>
        <v>-263.84963270813461</v>
      </c>
    </row>
    <row r="36" spans="1:29" x14ac:dyDescent="0.3">
      <c r="A36" t="str">
        <f t="shared" si="0"/>
        <v>Feb</v>
      </c>
      <c r="B36" s="5">
        <f>DATE(2018, MONTH('2024 ECRS'!$C$2), 1)</f>
        <v>43132</v>
      </c>
      <c r="C36" s="5" t="str">
        <f t="shared" si="1"/>
        <v>d. HE11-14</v>
      </c>
      <c r="D36">
        <v>11</v>
      </c>
      <c r="E36" t="s">
        <v>30</v>
      </c>
      <c r="F36" s="6">
        <v>2293.8502139458055</v>
      </c>
      <c r="G36" s="6">
        <v>2254</v>
      </c>
      <c r="H36" s="6"/>
      <c r="I36" s="6"/>
      <c r="K36" s="7" t="s">
        <v>3</v>
      </c>
      <c r="L36" s="9">
        <v>1834.3678142798478</v>
      </c>
      <c r="M36" s="9">
        <v>1418.25</v>
      </c>
      <c r="Q36">
        <f t="shared" si="2"/>
        <v>-416.11781427984783</v>
      </c>
    </row>
    <row r="37" spans="1:29" x14ac:dyDescent="0.3">
      <c r="A37" t="str">
        <f t="shared" si="0"/>
        <v>Feb</v>
      </c>
      <c r="B37" s="5">
        <f>DATE(2018, MONTH('2024 ECRS'!$C$2), 1)</f>
        <v>43132</v>
      </c>
      <c r="C37" s="5" t="str">
        <f t="shared" si="1"/>
        <v>d. HE11-14</v>
      </c>
      <c r="D37">
        <v>12</v>
      </c>
      <c r="E37" t="s">
        <v>30</v>
      </c>
      <c r="F37" s="6">
        <v>2100.1030433450956</v>
      </c>
      <c r="G37" s="6">
        <v>1755</v>
      </c>
      <c r="H37" s="6"/>
      <c r="I37" s="6"/>
      <c r="K37" s="7" t="s">
        <v>4</v>
      </c>
      <c r="L37" s="9">
        <v>1898.060895724353</v>
      </c>
      <c r="M37" s="9">
        <v>1339.9166666666667</v>
      </c>
      <c r="Q37">
        <f t="shared" si="2"/>
        <v>-558.14422905768629</v>
      </c>
      <c r="AC37" s="6"/>
    </row>
    <row r="38" spans="1:29" x14ac:dyDescent="0.3">
      <c r="A38" t="str">
        <f t="shared" si="0"/>
        <v>Feb</v>
      </c>
      <c r="B38" s="5">
        <f>DATE(2018, MONTH('2024 ECRS'!$C$2), 1)</f>
        <v>43132</v>
      </c>
      <c r="C38" s="5" t="str">
        <f t="shared" si="1"/>
        <v>d. HE11-14</v>
      </c>
      <c r="D38">
        <v>13</v>
      </c>
      <c r="E38" t="s">
        <v>30</v>
      </c>
      <c r="F38" s="6">
        <v>1968.8460001385488</v>
      </c>
      <c r="G38" s="6">
        <v>1642</v>
      </c>
      <c r="H38" s="6"/>
      <c r="I38" s="6"/>
      <c r="K38" s="7" t="s">
        <v>5</v>
      </c>
      <c r="L38" s="9">
        <v>2115.2755446017459</v>
      </c>
      <c r="M38" s="9">
        <v>1969.4583333333333</v>
      </c>
      <c r="Q38">
        <f t="shared" si="2"/>
        <v>-145.81721126841262</v>
      </c>
      <c r="AC38" s="6"/>
    </row>
    <row r="39" spans="1:29" x14ac:dyDescent="0.3">
      <c r="A39" t="str">
        <f t="shared" si="0"/>
        <v>Feb</v>
      </c>
      <c r="B39" s="5">
        <f>DATE(2018, MONTH('2024 ECRS'!$C$2), 1)</f>
        <v>43132</v>
      </c>
      <c r="C39" s="5" t="str">
        <f t="shared" si="1"/>
        <v>d. HE11-14</v>
      </c>
      <c r="D39">
        <v>14</v>
      </c>
      <c r="E39" t="s">
        <v>30</v>
      </c>
      <c r="F39" s="6">
        <v>2067.3273948057936</v>
      </c>
      <c r="G39" s="6">
        <v>1462</v>
      </c>
      <c r="H39" s="6"/>
      <c r="I39" s="6"/>
      <c r="K39" s="7" t="s">
        <v>6</v>
      </c>
      <c r="L39" s="9">
        <v>2072.5860650838222</v>
      </c>
      <c r="M39" s="9">
        <v>1978.4166666666667</v>
      </c>
      <c r="Q39">
        <f t="shared" si="2"/>
        <v>-94.169398417155435</v>
      </c>
      <c r="AC39" s="6"/>
    </row>
    <row r="40" spans="1:29" x14ac:dyDescent="0.3">
      <c r="A40" t="str">
        <f t="shared" si="0"/>
        <v>Feb</v>
      </c>
      <c r="B40" s="5">
        <f>DATE(2018, MONTH('2024 ECRS'!$C$2), 1)</f>
        <v>43132</v>
      </c>
      <c r="C40" s="5" t="str">
        <f t="shared" si="1"/>
        <v>e. HE15-18</v>
      </c>
      <c r="D40">
        <v>15</v>
      </c>
      <c r="E40" t="s">
        <v>30</v>
      </c>
      <c r="F40" s="6">
        <v>2395.5477386407015</v>
      </c>
      <c r="G40" s="6">
        <v>1540</v>
      </c>
      <c r="H40" s="6"/>
      <c r="I40" s="6"/>
      <c r="K40" s="7" t="s">
        <v>7</v>
      </c>
      <c r="L40" s="9">
        <v>2040.7610193550217</v>
      </c>
      <c r="M40" s="9">
        <v>2012.8333333333333</v>
      </c>
      <c r="Q40">
        <f t="shared" si="2"/>
        <v>-27.927686021688487</v>
      </c>
      <c r="AC40" s="6"/>
    </row>
    <row r="41" spans="1:29" x14ac:dyDescent="0.3">
      <c r="A41" t="str">
        <f t="shared" si="0"/>
        <v>Feb</v>
      </c>
      <c r="B41" s="5">
        <f>DATE(2018, MONTH('2024 ECRS'!$C$2), 1)</f>
        <v>43132</v>
      </c>
      <c r="C41" s="5" t="str">
        <f t="shared" si="1"/>
        <v>e. HE15-18</v>
      </c>
      <c r="D41">
        <v>16</v>
      </c>
      <c r="E41" t="s">
        <v>30</v>
      </c>
      <c r="F41" s="6">
        <v>2534.2754657091787</v>
      </c>
      <c r="G41" s="6">
        <v>1590</v>
      </c>
      <c r="H41" s="6"/>
      <c r="I41" s="6"/>
      <c r="K41" s="7" t="s">
        <v>8</v>
      </c>
      <c r="L41" s="9">
        <v>2127.1177352654167</v>
      </c>
      <c r="M41" s="9"/>
      <c r="Q41" t="e">
        <f t="shared" si="2"/>
        <v>#N/A</v>
      </c>
      <c r="AC41" s="6"/>
    </row>
    <row r="42" spans="1:29" x14ac:dyDescent="0.3">
      <c r="A42" t="str">
        <f t="shared" si="0"/>
        <v>Feb</v>
      </c>
      <c r="B42" s="5">
        <f>DATE(2018, MONTH('2024 ECRS'!$C$2), 1)</f>
        <v>43132</v>
      </c>
      <c r="C42" s="5" t="str">
        <f t="shared" si="1"/>
        <v>e. HE15-18</v>
      </c>
      <c r="D42">
        <v>17</v>
      </c>
      <c r="E42" t="s">
        <v>30</v>
      </c>
      <c r="F42" s="6">
        <v>2427.4357330776047</v>
      </c>
      <c r="G42" s="6">
        <v>1444</v>
      </c>
      <c r="H42" s="6"/>
      <c r="I42" s="6"/>
      <c r="K42" s="7" t="s">
        <v>9</v>
      </c>
      <c r="L42" s="9">
        <v>2040.8796995258938</v>
      </c>
      <c r="M42" s="9"/>
      <c r="Q42" t="e">
        <f t="shared" si="2"/>
        <v>#N/A</v>
      </c>
      <c r="AC42" s="6"/>
    </row>
    <row r="43" spans="1:29" x14ac:dyDescent="0.3">
      <c r="A43" t="str">
        <f t="shared" si="0"/>
        <v>Feb</v>
      </c>
      <c r="B43" s="5">
        <f>DATE(2018, MONTH('2024 ECRS'!$C$2), 1)</f>
        <v>43132</v>
      </c>
      <c r="C43" s="5" t="str">
        <f t="shared" si="1"/>
        <v>e. HE15-18</v>
      </c>
      <c r="D43">
        <v>18</v>
      </c>
      <c r="E43" t="s">
        <v>30</v>
      </c>
      <c r="F43" s="6">
        <v>2155.2580883755377</v>
      </c>
      <c r="G43" s="6">
        <v>1021</v>
      </c>
      <c r="H43" s="6"/>
      <c r="I43" s="6"/>
      <c r="K43" s="7" t="s">
        <v>23</v>
      </c>
      <c r="L43" s="9">
        <v>1784.3250675057725</v>
      </c>
      <c r="M43" s="9"/>
      <c r="Q43" t="e">
        <f t="shared" si="2"/>
        <v>#N/A</v>
      </c>
      <c r="AC43" s="6"/>
    </row>
    <row r="44" spans="1:29" x14ac:dyDescent="0.3">
      <c r="A44" t="str">
        <f t="shared" si="0"/>
        <v>Feb</v>
      </c>
      <c r="B44" s="5">
        <f>DATE(2018, MONTH('2024 ECRS'!$C$2), 1)</f>
        <v>43132</v>
      </c>
      <c r="C44" s="5" t="str">
        <f t="shared" si="1"/>
        <v>f. HE19-22</v>
      </c>
      <c r="D44">
        <v>19</v>
      </c>
      <c r="E44" t="s">
        <v>30</v>
      </c>
      <c r="F44" s="6">
        <v>1975.0224939406703</v>
      </c>
      <c r="G44" s="6">
        <v>1402</v>
      </c>
      <c r="H44" s="6"/>
      <c r="I44" s="6"/>
      <c r="K44" s="7" t="s">
        <v>24</v>
      </c>
      <c r="L44" s="9">
        <v>1607.4080933561281</v>
      </c>
      <c r="M44" s="9"/>
      <c r="Q44" t="e">
        <f t="shared" si="2"/>
        <v>#N/A</v>
      </c>
      <c r="AC44" s="6"/>
    </row>
    <row r="45" spans="1:29" x14ac:dyDescent="0.3">
      <c r="A45" t="str">
        <f t="shared" si="0"/>
        <v>Feb</v>
      </c>
      <c r="B45" s="5">
        <f>DATE(2018, MONTH('2024 ECRS'!$C$2), 1)</f>
        <v>43132</v>
      </c>
      <c r="C45" s="5" t="str">
        <f t="shared" si="1"/>
        <v>f. HE19-22</v>
      </c>
      <c r="D45">
        <v>20</v>
      </c>
      <c r="E45" t="s">
        <v>30</v>
      </c>
      <c r="F45" s="6">
        <v>1689.7123058900872</v>
      </c>
      <c r="G45" s="6">
        <v>1440</v>
      </c>
      <c r="H45" s="6"/>
      <c r="I45" s="6"/>
      <c r="K45" s="7" t="s">
        <v>25</v>
      </c>
      <c r="L45" s="9">
        <v>1846.7421065650344</v>
      </c>
      <c r="M45" s="9"/>
      <c r="Q45" t="e">
        <f t="shared" si="2"/>
        <v>#N/A</v>
      </c>
    </row>
    <row r="46" spans="1:29" x14ac:dyDescent="0.3">
      <c r="A46" t="str">
        <f t="shared" si="0"/>
        <v>Feb</v>
      </c>
      <c r="B46" s="5">
        <f>DATE(2018, MONTH('2024 ECRS'!$C$2), 1)</f>
        <v>43132</v>
      </c>
      <c r="C46" s="5" t="str">
        <f t="shared" si="1"/>
        <v>f. HE19-22</v>
      </c>
      <c r="D46">
        <v>21</v>
      </c>
      <c r="E46" t="s">
        <v>30</v>
      </c>
      <c r="F46" s="6">
        <v>1749.2514739122755</v>
      </c>
      <c r="G46" s="6">
        <v>1436</v>
      </c>
      <c r="H46" s="6"/>
      <c r="I46" s="6"/>
    </row>
    <row r="47" spans="1:29" x14ac:dyDescent="0.3">
      <c r="A47" t="str">
        <f t="shared" si="0"/>
        <v>Feb</v>
      </c>
      <c r="B47" s="5">
        <f>DATE(2018, MONTH('2024 ECRS'!$C$2), 1)</f>
        <v>43132</v>
      </c>
      <c r="C47" s="5" t="str">
        <f t="shared" si="1"/>
        <v>f. HE19-22</v>
      </c>
      <c r="D47">
        <v>22</v>
      </c>
      <c r="E47" t="s">
        <v>30</v>
      </c>
      <c r="F47" s="6">
        <v>1767.2009509644756</v>
      </c>
      <c r="G47" s="6">
        <v>1419</v>
      </c>
      <c r="H47" s="6"/>
      <c r="I47" s="6"/>
    </row>
    <row r="48" spans="1:29" x14ac:dyDescent="0.3">
      <c r="A48" t="str">
        <f t="shared" si="0"/>
        <v>Feb</v>
      </c>
      <c r="B48" s="5">
        <f>DATE(2018, MONTH('2024 ECRS'!$C$2), 1)</f>
        <v>43132</v>
      </c>
      <c r="C48" s="5" t="str">
        <f t="shared" si="1"/>
        <v>a. HE1-2 &amp; HE23-24</v>
      </c>
      <c r="D48">
        <v>23</v>
      </c>
      <c r="E48" t="s">
        <v>30</v>
      </c>
      <c r="F48" s="6">
        <v>1666.1366227455139</v>
      </c>
      <c r="G48" s="6">
        <v>1361</v>
      </c>
      <c r="H48" s="6"/>
      <c r="I48" s="6"/>
    </row>
    <row r="49" spans="1:12" x14ac:dyDescent="0.3">
      <c r="A49" t="str">
        <f t="shared" si="0"/>
        <v>Feb</v>
      </c>
      <c r="B49" s="5">
        <f>DATE(2018, MONTH('2024 ECRS'!$C$2), 1)</f>
        <v>43132</v>
      </c>
      <c r="C49" s="5" t="str">
        <f t="shared" si="1"/>
        <v>a. HE1-2 &amp; HE23-24</v>
      </c>
      <c r="D49">
        <v>24</v>
      </c>
      <c r="E49" t="s">
        <v>30</v>
      </c>
      <c r="F49" s="6">
        <v>1481.9301788246789</v>
      </c>
      <c r="G49" s="6">
        <v>1194</v>
      </c>
      <c r="H49" s="6"/>
      <c r="I49" s="6"/>
    </row>
    <row r="50" spans="1:12" x14ac:dyDescent="0.3">
      <c r="A50" t="str">
        <f t="shared" si="0"/>
        <v>Mar</v>
      </c>
      <c r="B50" s="5">
        <f>DATE(2018, MONTH('2024 ECRS'!$D$2), 1)</f>
        <v>43160</v>
      </c>
      <c r="C50" s="5" t="str">
        <f t="shared" si="1"/>
        <v>a. HE1-2 &amp; HE23-24</v>
      </c>
      <c r="D50">
        <v>1</v>
      </c>
      <c r="E50" t="s">
        <v>30</v>
      </c>
      <c r="F50" s="6">
        <v>1375.4372607798241</v>
      </c>
      <c r="G50" s="6">
        <v>969</v>
      </c>
      <c r="H50" s="6"/>
      <c r="I50" s="6"/>
    </row>
    <row r="51" spans="1:12" x14ac:dyDescent="0.3">
      <c r="A51" t="str">
        <f t="shared" si="0"/>
        <v>Mar</v>
      </c>
      <c r="B51" s="5">
        <f>DATE(2018, MONTH('2024 ECRS'!$D$2), 1)</f>
        <v>43160</v>
      </c>
      <c r="C51" s="5" t="str">
        <f t="shared" si="1"/>
        <v>a. HE1-2 &amp; HE23-24</v>
      </c>
      <c r="D51">
        <v>2</v>
      </c>
      <c r="E51" t="s">
        <v>30</v>
      </c>
      <c r="F51" s="6">
        <v>1246.539294760139</v>
      </c>
      <c r="G51" s="6">
        <v>888</v>
      </c>
      <c r="H51" s="6"/>
      <c r="I51" s="6"/>
    </row>
    <row r="52" spans="1:12" x14ac:dyDescent="0.3">
      <c r="A52" t="str">
        <f t="shared" si="0"/>
        <v>Mar</v>
      </c>
      <c r="B52" s="5">
        <f>DATE(2018, MONTH('2024 ECRS'!$D$2), 1)</f>
        <v>43160</v>
      </c>
      <c r="C52" s="5" t="str">
        <f t="shared" si="1"/>
        <v>b. HE3-6</v>
      </c>
      <c r="D52">
        <v>3</v>
      </c>
      <c r="E52" t="s">
        <v>30</v>
      </c>
      <c r="F52" s="6">
        <v>1376.790020600956</v>
      </c>
      <c r="G52" s="6">
        <v>968</v>
      </c>
      <c r="H52" s="6"/>
      <c r="I52" s="6"/>
    </row>
    <row r="53" spans="1:12" x14ac:dyDescent="0.3">
      <c r="A53" t="str">
        <f t="shared" si="0"/>
        <v>Mar</v>
      </c>
      <c r="B53" s="5">
        <f>DATE(2018, MONTH('2024 ECRS'!$D$2), 1)</f>
        <v>43160</v>
      </c>
      <c r="C53" s="5" t="str">
        <f t="shared" si="1"/>
        <v>b. HE3-6</v>
      </c>
      <c r="D53">
        <v>4</v>
      </c>
      <c r="E53" t="s">
        <v>30</v>
      </c>
      <c r="F53" s="6">
        <v>1246.277027076032</v>
      </c>
      <c r="G53" s="6">
        <v>906</v>
      </c>
      <c r="H53" s="6"/>
      <c r="I53" s="6"/>
    </row>
    <row r="54" spans="1:12" x14ac:dyDescent="0.3">
      <c r="A54" t="str">
        <f t="shared" si="0"/>
        <v>Mar</v>
      </c>
      <c r="B54" s="5">
        <f>DATE(2018, MONTH('2024 ECRS'!$D$2), 1)</f>
        <v>43160</v>
      </c>
      <c r="C54" s="5" t="str">
        <f t="shared" si="1"/>
        <v>b. HE3-6</v>
      </c>
      <c r="D54">
        <v>5</v>
      </c>
      <c r="E54" t="s">
        <v>30</v>
      </c>
      <c r="F54" s="6">
        <v>1356.0931119331822</v>
      </c>
      <c r="G54" s="6">
        <v>1007</v>
      </c>
      <c r="H54" s="6"/>
      <c r="I54" s="6"/>
    </row>
    <row r="55" spans="1:12" x14ac:dyDescent="0.3">
      <c r="A55" t="str">
        <f t="shared" si="0"/>
        <v>Mar</v>
      </c>
      <c r="B55" s="5">
        <f>DATE(2018, MONTH('2024 ECRS'!$D$2), 1)</f>
        <v>43160</v>
      </c>
      <c r="C55" s="5" t="str">
        <f t="shared" si="1"/>
        <v>b. HE3-6</v>
      </c>
      <c r="D55">
        <v>6</v>
      </c>
      <c r="E55" t="s">
        <v>30</v>
      </c>
      <c r="F55" s="6">
        <v>1471.392058257095</v>
      </c>
      <c r="G55" s="6">
        <v>1093</v>
      </c>
      <c r="H55" s="6"/>
      <c r="I55" s="6"/>
      <c r="L55" s="6"/>
    </row>
    <row r="56" spans="1:12" x14ac:dyDescent="0.3">
      <c r="A56" t="str">
        <f t="shared" si="0"/>
        <v>Mar</v>
      </c>
      <c r="B56" s="5">
        <f>DATE(2018, MONTH('2024 ECRS'!$D$2), 1)</f>
        <v>43160</v>
      </c>
      <c r="C56" s="5" t="str">
        <f t="shared" si="1"/>
        <v>c. HE7-10</v>
      </c>
      <c r="D56">
        <v>7</v>
      </c>
      <c r="E56" t="s">
        <v>30</v>
      </c>
      <c r="F56" s="6">
        <v>1525.831297436808</v>
      </c>
      <c r="G56" s="6">
        <v>988</v>
      </c>
      <c r="H56" s="6"/>
      <c r="I56" s="6"/>
      <c r="L56" s="6"/>
    </row>
    <row r="57" spans="1:12" x14ac:dyDescent="0.3">
      <c r="A57" t="str">
        <f t="shared" si="0"/>
        <v>Mar</v>
      </c>
      <c r="B57" s="5">
        <f>DATE(2018, MONTH('2024 ECRS'!$D$2), 1)</f>
        <v>43160</v>
      </c>
      <c r="C57" s="5" t="str">
        <f t="shared" si="1"/>
        <v>c. HE7-10</v>
      </c>
      <c r="D57">
        <v>8</v>
      </c>
      <c r="E57" t="s">
        <v>30</v>
      </c>
      <c r="F57" s="6">
        <v>1715.7761970243969</v>
      </c>
      <c r="G57" s="6">
        <v>1373</v>
      </c>
      <c r="H57" s="6"/>
      <c r="I57" s="6"/>
      <c r="L57" s="6"/>
    </row>
    <row r="58" spans="1:12" x14ac:dyDescent="0.3">
      <c r="A58" t="str">
        <f t="shared" si="0"/>
        <v>Mar</v>
      </c>
      <c r="B58" s="5">
        <f>DATE(2018, MONTH('2024 ECRS'!$D$2), 1)</f>
        <v>43160</v>
      </c>
      <c r="C58" s="5" t="str">
        <f t="shared" si="1"/>
        <v>c. HE7-10</v>
      </c>
      <c r="D58">
        <v>9</v>
      </c>
      <c r="E58" t="s">
        <v>30</v>
      </c>
      <c r="F58" s="6">
        <v>1767.068539618032</v>
      </c>
      <c r="G58" s="6">
        <v>2045</v>
      </c>
      <c r="H58" s="6"/>
      <c r="I58" s="6"/>
    </row>
    <row r="59" spans="1:12" x14ac:dyDescent="0.3">
      <c r="A59" t="str">
        <f t="shared" si="0"/>
        <v>Mar</v>
      </c>
      <c r="B59" s="5">
        <f>DATE(2018, MONTH('2024 ECRS'!$D$2), 1)</f>
        <v>43160</v>
      </c>
      <c r="C59" s="5" t="str">
        <f t="shared" si="1"/>
        <v>c. HE7-10</v>
      </c>
      <c r="D59">
        <v>10</v>
      </c>
      <c r="E59" t="s">
        <v>30</v>
      </c>
      <c r="F59" s="6">
        <v>1772.308879745603</v>
      </c>
      <c r="G59" s="6">
        <v>2082</v>
      </c>
      <c r="H59" s="6"/>
      <c r="I59" s="6"/>
    </row>
    <row r="60" spans="1:12" x14ac:dyDescent="0.3">
      <c r="A60" t="str">
        <f t="shared" si="0"/>
        <v>Mar</v>
      </c>
      <c r="B60" s="5">
        <f>DATE(2018, MONTH('2024 ECRS'!$D$2), 1)</f>
        <v>43160</v>
      </c>
      <c r="C60" s="5" t="str">
        <f t="shared" si="1"/>
        <v>d. HE11-14</v>
      </c>
      <c r="D60">
        <v>11</v>
      </c>
      <c r="E60" t="s">
        <v>30</v>
      </c>
      <c r="F60" s="6">
        <v>2470.916517101874</v>
      </c>
      <c r="G60" s="6">
        <v>2099</v>
      </c>
      <c r="H60" s="6"/>
      <c r="I60" s="6"/>
    </row>
    <row r="61" spans="1:12" x14ac:dyDescent="0.3">
      <c r="A61" t="str">
        <f t="shared" si="0"/>
        <v>Mar</v>
      </c>
      <c r="B61" s="5">
        <f>DATE(2018, MONTH('2024 ECRS'!$D$2), 1)</f>
        <v>43160</v>
      </c>
      <c r="C61" s="5" t="str">
        <f t="shared" si="1"/>
        <v>d. HE11-14</v>
      </c>
      <c r="D61">
        <v>12</v>
      </c>
      <c r="E61" t="s">
        <v>30</v>
      </c>
      <c r="F61" s="6">
        <v>2187.4580553976675</v>
      </c>
      <c r="G61" s="6">
        <v>1785</v>
      </c>
      <c r="H61" s="6"/>
      <c r="I61" s="6"/>
    </row>
    <row r="62" spans="1:12" x14ac:dyDescent="0.3">
      <c r="A62" t="str">
        <f t="shared" si="0"/>
        <v>Mar</v>
      </c>
      <c r="B62" s="5">
        <f>DATE(2018, MONTH('2024 ECRS'!$D$2), 1)</f>
        <v>43160</v>
      </c>
      <c r="C62" s="5" t="str">
        <f t="shared" si="1"/>
        <v>d. HE11-14</v>
      </c>
      <c r="D62">
        <v>13</v>
      </c>
      <c r="E62" t="s">
        <v>30</v>
      </c>
      <c r="F62" s="6">
        <v>2218.6377558448048</v>
      </c>
      <c r="G62" s="6">
        <v>1438</v>
      </c>
      <c r="H62" s="6"/>
      <c r="I62" s="6"/>
    </row>
    <row r="63" spans="1:12" x14ac:dyDescent="0.3">
      <c r="A63" t="str">
        <f t="shared" si="0"/>
        <v>Mar</v>
      </c>
      <c r="B63" s="5">
        <f>DATE(2018, MONTH('2024 ECRS'!$D$2), 1)</f>
        <v>43160</v>
      </c>
      <c r="C63" s="5" t="str">
        <f t="shared" si="1"/>
        <v>d. HE11-14</v>
      </c>
      <c r="D63">
        <v>14</v>
      </c>
      <c r="E63" t="s">
        <v>30</v>
      </c>
      <c r="F63" s="6">
        <v>2028.7747934414176</v>
      </c>
      <c r="G63" s="6">
        <v>1373</v>
      </c>
      <c r="H63" s="6"/>
      <c r="I63" s="6"/>
    </row>
    <row r="64" spans="1:12" x14ac:dyDescent="0.3">
      <c r="A64" t="str">
        <f t="shared" si="0"/>
        <v>Mar</v>
      </c>
      <c r="B64" s="5">
        <f>DATE(2018, MONTH('2024 ECRS'!$D$2), 1)</f>
        <v>43160</v>
      </c>
      <c r="C64" s="5" t="str">
        <f t="shared" si="1"/>
        <v>e. HE15-18</v>
      </c>
      <c r="D64">
        <v>15</v>
      </c>
      <c r="E64" t="s">
        <v>30</v>
      </c>
      <c r="F64" s="6">
        <v>2074.2671743186334</v>
      </c>
      <c r="G64" s="6">
        <v>1703</v>
      </c>
      <c r="H64" s="6"/>
      <c r="I64" s="6"/>
      <c r="L64" s="6"/>
    </row>
    <row r="65" spans="1:12" x14ac:dyDescent="0.3">
      <c r="A65" t="str">
        <f t="shared" si="0"/>
        <v>Mar</v>
      </c>
      <c r="B65" s="5">
        <f>DATE(2018, MONTH('2024 ECRS'!$D$2), 1)</f>
        <v>43160</v>
      </c>
      <c r="C65" s="5" t="str">
        <f t="shared" si="1"/>
        <v>e. HE15-18</v>
      </c>
      <c r="D65">
        <v>16</v>
      </c>
      <c r="E65" t="s">
        <v>30</v>
      </c>
      <c r="F65" s="6">
        <v>2282.9408760826641</v>
      </c>
      <c r="G65" s="6">
        <v>1813</v>
      </c>
      <c r="H65" s="6"/>
      <c r="I65" s="6"/>
      <c r="L65" s="6"/>
    </row>
    <row r="66" spans="1:12" x14ac:dyDescent="0.3">
      <c r="A66" t="str">
        <f t="shared" si="0"/>
        <v>Mar</v>
      </c>
      <c r="B66" s="5">
        <f>DATE(2018, MONTH('2024 ECRS'!$D$2), 1)</f>
        <v>43160</v>
      </c>
      <c r="C66" s="5" t="str">
        <f t="shared" si="1"/>
        <v>e. HE15-18</v>
      </c>
      <c r="D66">
        <v>17</v>
      </c>
      <c r="E66" t="s">
        <v>30</v>
      </c>
      <c r="F66" s="6">
        <v>2452.8251421953614</v>
      </c>
      <c r="G66" s="6">
        <v>1999</v>
      </c>
      <c r="H66" s="6"/>
      <c r="I66" s="6"/>
      <c r="L66" s="6"/>
    </row>
    <row r="67" spans="1:12" x14ac:dyDescent="0.3">
      <c r="A67" t="str">
        <f t="shared" ref="A67:A130" si="3">TEXT(B67, "mmm")</f>
        <v>Mar</v>
      </c>
      <c r="B67" s="5">
        <f>DATE(2018, MONTH('2024 ECRS'!$D$2), 1)</f>
        <v>43160</v>
      </c>
      <c r="C67" s="5" t="str">
        <f t="shared" ref="C67:C130" si="4">IF(OR(D67=1, D67=2, D67=23, D67=24), "a. HE1-2 &amp; HE23-24", IF(OR(D67=3, D67=4, D67=5, D67=6), "b. HE3-6", IF(OR(D67=7, D67=8, D67=9, D67=10), "c. HE7-10", IF(OR(D67=11, D67=12, D67=13, D67=14), "d. HE11-14", IF(OR(D67=15, D67=16, D67=17, D67=18), "e. HE15-18", IF(OR(D67=19, D67=20, D67=21, D67=22), "f. HE19-22", NA()))))))</f>
        <v>e. HE15-18</v>
      </c>
      <c r="D67">
        <v>18</v>
      </c>
      <c r="E67" t="s">
        <v>30</v>
      </c>
      <c r="F67" s="6">
        <v>2539.1009726974385</v>
      </c>
      <c r="G67" s="6">
        <v>1781</v>
      </c>
      <c r="H67" s="6"/>
      <c r="I67" s="6"/>
    </row>
    <row r="68" spans="1:12" x14ac:dyDescent="0.3">
      <c r="A68" t="str">
        <f t="shared" si="3"/>
        <v>Mar</v>
      </c>
      <c r="B68" s="5">
        <f>DATE(2018, MONTH('2024 ECRS'!$D$2), 1)</f>
        <v>43160</v>
      </c>
      <c r="C68" s="5" t="str">
        <f t="shared" si="4"/>
        <v>f. HE19-22</v>
      </c>
      <c r="D68">
        <v>19</v>
      </c>
      <c r="E68" t="s">
        <v>30</v>
      </c>
      <c r="F68" s="6">
        <v>2388.2085649967021</v>
      </c>
      <c r="G68" s="6">
        <v>1406</v>
      </c>
      <c r="H68" s="6"/>
      <c r="I68" s="6"/>
    </row>
    <row r="69" spans="1:12" x14ac:dyDescent="0.3">
      <c r="A69" t="str">
        <f t="shared" si="3"/>
        <v>Mar</v>
      </c>
      <c r="B69" s="5">
        <f>DATE(2018, MONTH('2024 ECRS'!$D$2), 1)</f>
        <v>43160</v>
      </c>
      <c r="C69" s="5" t="str">
        <f t="shared" si="4"/>
        <v>f. HE19-22</v>
      </c>
      <c r="D69">
        <v>20</v>
      </c>
      <c r="E69" t="s">
        <v>30</v>
      </c>
      <c r="F69" s="6">
        <v>2182.4255075959272</v>
      </c>
      <c r="G69" s="6">
        <v>1329</v>
      </c>
      <c r="H69" s="6"/>
      <c r="I69" s="6"/>
    </row>
    <row r="70" spans="1:12" x14ac:dyDescent="0.3">
      <c r="A70" t="str">
        <f t="shared" si="3"/>
        <v>Mar</v>
      </c>
      <c r="B70" s="5">
        <f>DATE(2018, MONTH('2024 ECRS'!$D$2), 1)</f>
        <v>43160</v>
      </c>
      <c r="C70" s="5" t="str">
        <f t="shared" si="4"/>
        <v>f. HE19-22</v>
      </c>
      <c r="D70">
        <v>21</v>
      </c>
      <c r="E70" t="s">
        <v>30</v>
      </c>
      <c r="F70" s="6">
        <v>1933.2241846123259</v>
      </c>
      <c r="G70" s="6">
        <v>1475</v>
      </c>
      <c r="H70" s="6"/>
      <c r="I70" s="6"/>
    </row>
    <row r="71" spans="1:12" x14ac:dyDescent="0.3">
      <c r="A71" t="str">
        <f t="shared" si="3"/>
        <v>Mar</v>
      </c>
      <c r="B71" s="5">
        <f>DATE(2018, MONTH('2024 ECRS'!$D$2), 1)</f>
        <v>43160</v>
      </c>
      <c r="C71" s="5" t="str">
        <f t="shared" si="4"/>
        <v>f. HE19-22</v>
      </c>
      <c r="D71">
        <v>22</v>
      </c>
      <c r="E71" t="s">
        <v>30</v>
      </c>
      <c r="F71" s="6">
        <v>1587.8412837070009</v>
      </c>
      <c r="G71" s="6">
        <v>1255</v>
      </c>
      <c r="H71" s="6"/>
      <c r="I71" s="6"/>
    </row>
    <row r="72" spans="1:12" x14ac:dyDescent="0.3">
      <c r="A72" t="str">
        <f t="shared" si="3"/>
        <v>Mar</v>
      </c>
      <c r="B72" s="5">
        <f>DATE(2018, MONTH('2024 ECRS'!$D$2), 1)</f>
        <v>43160</v>
      </c>
      <c r="C72" s="5" t="str">
        <f t="shared" si="4"/>
        <v>a. HE1-2 &amp; HE23-24</v>
      </c>
      <c r="D72">
        <v>23</v>
      </c>
      <c r="E72" t="s">
        <v>30</v>
      </c>
      <c r="F72" s="6">
        <v>1442.865346079436</v>
      </c>
      <c r="G72" s="6">
        <v>1154</v>
      </c>
      <c r="H72" s="6"/>
      <c r="I72" s="6"/>
    </row>
    <row r="73" spans="1:12" x14ac:dyDescent="0.3">
      <c r="A73" t="str">
        <f t="shared" si="3"/>
        <v>Mar</v>
      </c>
      <c r="B73" s="5">
        <f>DATE(2018, MONTH('2024 ECRS'!$D$2), 1)</f>
        <v>43160</v>
      </c>
      <c r="C73" s="5" t="str">
        <f t="shared" si="4"/>
        <v>a. HE1-2 &amp; HE23-24</v>
      </c>
      <c r="D73">
        <v>24</v>
      </c>
      <c r="E73" t="s">
        <v>30</v>
      </c>
      <c r="F73" s="6">
        <v>1381.8276814130199</v>
      </c>
      <c r="G73" s="6">
        <v>1109</v>
      </c>
      <c r="H73" s="6"/>
      <c r="I73" s="6"/>
    </row>
    <row r="74" spans="1:12" x14ac:dyDescent="0.3">
      <c r="A74" t="str">
        <f t="shared" si="3"/>
        <v>Apr</v>
      </c>
      <c r="B74" s="5">
        <f>DATE(2018, MONTH('2024 ECRS'!$E$2), 1)</f>
        <v>43191</v>
      </c>
      <c r="C74" s="5" t="str">
        <f t="shared" si="4"/>
        <v>a. HE1-2 &amp; HE23-24</v>
      </c>
      <c r="D74">
        <v>1</v>
      </c>
      <c r="E74" t="s">
        <v>30</v>
      </c>
      <c r="F74" s="6">
        <v>1365.1791180065761</v>
      </c>
      <c r="G74" s="6">
        <v>935</v>
      </c>
      <c r="H74" s="6"/>
      <c r="I74" s="6"/>
      <c r="L74" s="6"/>
    </row>
    <row r="75" spans="1:12" x14ac:dyDescent="0.3">
      <c r="A75" t="str">
        <f t="shared" si="3"/>
        <v>Apr</v>
      </c>
      <c r="B75" s="5">
        <f>DATE(2018, MONTH('2024 ECRS'!$E$2), 1)</f>
        <v>43191</v>
      </c>
      <c r="C75" s="5" t="str">
        <f t="shared" si="4"/>
        <v>a. HE1-2 &amp; HE23-24</v>
      </c>
      <c r="D75">
        <v>2</v>
      </c>
      <c r="E75" t="s">
        <v>30</v>
      </c>
      <c r="F75" s="6">
        <v>1335.7570311998361</v>
      </c>
      <c r="G75" s="6">
        <v>900</v>
      </c>
      <c r="H75" s="6"/>
      <c r="I75" s="6"/>
      <c r="L75" s="6"/>
    </row>
    <row r="76" spans="1:12" x14ac:dyDescent="0.3">
      <c r="A76" t="str">
        <f t="shared" si="3"/>
        <v>Apr</v>
      </c>
      <c r="B76" s="5">
        <f>DATE(2018, MONTH('2024 ECRS'!$E$2), 1)</f>
        <v>43191</v>
      </c>
      <c r="C76" s="5" t="str">
        <f t="shared" si="4"/>
        <v>b. HE3-6</v>
      </c>
      <c r="D76">
        <v>3</v>
      </c>
      <c r="E76" t="s">
        <v>30</v>
      </c>
      <c r="F76" s="6">
        <v>1348.873139125672</v>
      </c>
      <c r="G76" s="6">
        <v>961</v>
      </c>
      <c r="H76" s="6"/>
      <c r="I76" s="6"/>
      <c r="L76" s="6"/>
    </row>
    <row r="77" spans="1:12" x14ac:dyDescent="0.3">
      <c r="A77" t="str">
        <f t="shared" si="3"/>
        <v>Apr</v>
      </c>
      <c r="B77" s="5">
        <f>DATE(2018, MONTH('2024 ECRS'!$E$2), 1)</f>
        <v>43191</v>
      </c>
      <c r="C77" s="5" t="str">
        <f t="shared" si="4"/>
        <v>b. HE3-6</v>
      </c>
      <c r="D77">
        <v>4</v>
      </c>
      <c r="E77" t="s">
        <v>30</v>
      </c>
      <c r="F77" s="6">
        <v>1381.066880766648</v>
      </c>
      <c r="G77" s="6">
        <v>985</v>
      </c>
      <c r="H77" s="6"/>
      <c r="I77" s="6"/>
    </row>
    <row r="78" spans="1:12" x14ac:dyDescent="0.3">
      <c r="A78" t="str">
        <f t="shared" si="3"/>
        <v>Apr</v>
      </c>
      <c r="B78" s="5">
        <f>DATE(2018, MONTH('2024 ECRS'!$E$2), 1)</f>
        <v>43191</v>
      </c>
      <c r="C78" s="5" t="str">
        <f t="shared" si="4"/>
        <v>b. HE3-6</v>
      </c>
      <c r="D78">
        <v>5</v>
      </c>
      <c r="E78" t="s">
        <v>30</v>
      </c>
      <c r="F78" s="6">
        <v>1292.395432402471</v>
      </c>
      <c r="G78" s="6">
        <v>934</v>
      </c>
      <c r="H78" s="6"/>
      <c r="I78" s="6"/>
    </row>
    <row r="79" spans="1:12" x14ac:dyDescent="0.3">
      <c r="A79" t="str">
        <f t="shared" si="3"/>
        <v>Apr</v>
      </c>
      <c r="B79" s="5">
        <f>DATE(2018, MONTH('2024 ECRS'!$E$2), 1)</f>
        <v>43191</v>
      </c>
      <c r="C79" s="5" t="str">
        <f t="shared" si="4"/>
        <v>b. HE3-6</v>
      </c>
      <c r="D79">
        <v>6</v>
      </c>
      <c r="E79" t="s">
        <v>30</v>
      </c>
      <c r="F79" s="6">
        <v>1327.900102198839</v>
      </c>
      <c r="G79" s="6">
        <v>964</v>
      </c>
      <c r="H79" s="6"/>
      <c r="I79" s="6"/>
    </row>
    <row r="80" spans="1:12" x14ac:dyDescent="0.3">
      <c r="A80" t="str">
        <f t="shared" si="3"/>
        <v>Apr</v>
      </c>
      <c r="B80" s="5">
        <f>DATE(2018, MONTH('2024 ECRS'!$E$2), 1)</f>
        <v>43191</v>
      </c>
      <c r="C80" s="5" t="str">
        <f t="shared" si="4"/>
        <v>c. HE7-10</v>
      </c>
      <c r="D80">
        <v>7</v>
      </c>
      <c r="E80" t="s">
        <v>30</v>
      </c>
      <c r="F80" s="6">
        <v>1611.8225577789899</v>
      </c>
      <c r="G80" s="6">
        <v>919</v>
      </c>
      <c r="H80" s="6"/>
      <c r="I80" s="6"/>
    </row>
    <row r="81" spans="1:9" x14ac:dyDescent="0.3">
      <c r="A81" t="str">
        <f t="shared" si="3"/>
        <v>Apr</v>
      </c>
      <c r="B81" s="5">
        <f>DATE(2018, MONTH('2024 ECRS'!$E$2), 1)</f>
        <v>43191</v>
      </c>
      <c r="C81" s="5" t="str">
        <f t="shared" si="4"/>
        <v>c. HE7-10</v>
      </c>
      <c r="D81">
        <v>8</v>
      </c>
      <c r="E81" t="s">
        <v>30</v>
      </c>
      <c r="F81" s="6">
        <v>1693.416163825859</v>
      </c>
      <c r="G81" s="6">
        <v>1321</v>
      </c>
      <c r="H81" s="6"/>
      <c r="I81" s="6"/>
    </row>
    <row r="82" spans="1:9" x14ac:dyDescent="0.3">
      <c r="A82" t="str">
        <f t="shared" si="3"/>
        <v>Apr</v>
      </c>
      <c r="B82" s="5">
        <f>DATE(2018, MONTH('2024 ECRS'!$E$2), 1)</f>
        <v>43191</v>
      </c>
      <c r="C82" s="5" t="str">
        <f t="shared" si="4"/>
        <v>c. HE7-10</v>
      </c>
      <c r="D82">
        <v>9</v>
      </c>
      <c r="E82" t="s">
        <v>30</v>
      </c>
      <c r="F82" s="6">
        <v>1696.6090444662641</v>
      </c>
      <c r="G82" s="6">
        <v>1697</v>
      </c>
      <c r="H82" s="6"/>
      <c r="I82" s="6"/>
    </row>
    <row r="83" spans="1:9" x14ac:dyDescent="0.3">
      <c r="A83" t="str">
        <f t="shared" si="3"/>
        <v>Apr</v>
      </c>
      <c r="B83" s="5">
        <f>DATE(2018, MONTH('2024 ECRS'!$E$2), 1)</f>
        <v>43191</v>
      </c>
      <c r="C83" s="5" t="str">
        <f t="shared" si="4"/>
        <v>c. HE7-10</v>
      </c>
      <c r="D83">
        <v>10</v>
      </c>
      <c r="E83" t="s">
        <v>30</v>
      </c>
      <c r="F83" s="6">
        <v>2359.010861189709</v>
      </c>
      <c r="G83" s="6">
        <v>1750</v>
      </c>
      <c r="H83" s="6"/>
      <c r="I83" s="6"/>
    </row>
    <row r="84" spans="1:9" x14ac:dyDescent="0.3">
      <c r="A84" t="str">
        <f t="shared" si="3"/>
        <v>Apr</v>
      </c>
      <c r="B84" s="5">
        <f>DATE(2018, MONTH('2024 ECRS'!$E$2), 1)</f>
        <v>43191</v>
      </c>
      <c r="C84" s="5" t="str">
        <f t="shared" si="4"/>
        <v>d. HE11-14</v>
      </c>
      <c r="D84">
        <v>11</v>
      </c>
      <c r="E84" t="s">
        <v>30</v>
      </c>
      <c r="F84" s="6">
        <v>2111.6288833476469</v>
      </c>
      <c r="G84" s="6">
        <v>1668</v>
      </c>
      <c r="H84" s="6"/>
      <c r="I84" s="6"/>
    </row>
    <row r="85" spans="1:9" x14ac:dyDescent="0.3">
      <c r="A85" t="str">
        <f t="shared" si="3"/>
        <v>Apr</v>
      </c>
      <c r="B85" s="5">
        <f>DATE(2018, MONTH('2024 ECRS'!$E$2), 1)</f>
        <v>43191</v>
      </c>
      <c r="C85" s="5" t="str">
        <f t="shared" si="4"/>
        <v>d. HE11-14</v>
      </c>
      <c r="D85">
        <v>12</v>
      </c>
      <c r="E85" t="s">
        <v>30</v>
      </c>
      <c r="F85" s="6">
        <v>2218.4222096578819</v>
      </c>
      <c r="G85" s="6">
        <v>1707</v>
      </c>
      <c r="H85" s="6"/>
      <c r="I85" s="6"/>
    </row>
    <row r="86" spans="1:9" x14ac:dyDescent="0.3">
      <c r="A86" t="str">
        <f t="shared" si="3"/>
        <v>Apr</v>
      </c>
      <c r="B86" s="5">
        <f>DATE(2018, MONTH('2024 ECRS'!$E$2), 1)</f>
        <v>43191</v>
      </c>
      <c r="C86" s="5" t="str">
        <f t="shared" si="4"/>
        <v>d. HE11-14</v>
      </c>
      <c r="D86">
        <v>13</v>
      </c>
      <c r="E86" t="s">
        <v>30</v>
      </c>
      <c r="F86" s="6">
        <v>2425.5197079505097</v>
      </c>
      <c r="G86" s="6">
        <v>1561</v>
      </c>
      <c r="H86" s="6"/>
      <c r="I86" s="6"/>
    </row>
    <row r="87" spans="1:9" x14ac:dyDescent="0.3">
      <c r="A87" t="str">
        <f t="shared" si="3"/>
        <v>Apr</v>
      </c>
      <c r="B87" s="5">
        <f>DATE(2018, MONTH('2024 ECRS'!$E$2), 1)</f>
        <v>43191</v>
      </c>
      <c r="C87" s="5" t="str">
        <f t="shared" si="4"/>
        <v>d. HE11-14</v>
      </c>
      <c r="D87">
        <v>14</v>
      </c>
      <c r="E87" t="s">
        <v>30</v>
      </c>
      <c r="F87" s="6">
        <v>2456.1872559127919</v>
      </c>
      <c r="G87" s="6">
        <v>1588</v>
      </c>
      <c r="H87" s="6"/>
      <c r="I87" s="6"/>
    </row>
    <row r="88" spans="1:9" x14ac:dyDescent="0.3">
      <c r="A88" t="str">
        <f t="shared" si="3"/>
        <v>Apr</v>
      </c>
      <c r="B88" s="5">
        <f>DATE(2018, MONTH('2024 ECRS'!$E$2), 1)</f>
        <v>43191</v>
      </c>
      <c r="C88" s="5" t="str">
        <f t="shared" si="4"/>
        <v>e. HE15-18</v>
      </c>
      <c r="D88">
        <v>15</v>
      </c>
      <c r="E88" t="s">
        <v>30</v>
      </c>
      <c r="F88" s="6">
        <v>2385.8976860713638</v>
      </c>
      <c r="G88" s="6">
        <v>1722</v>
      </c>
      <c r="H88" s="6"/>
      <c r="I88" s="6"/>
    </row>
    <row r="89" spans="1:9" x14ac:dyDescent="0.3">
      <c r="A89" t="str">
        <f t="shared" si="3"/>
        <v>Apr</v>
      </c>
      <c r="B89" s="5">
        <f>DATE(2018, MONTH('2024 ECRS'!$E$2), 1)</f>
        <v>43191</v>
      </c>
      <c r="C89" s="5" t="str">
        <f t="shared" si="4"/>
        <v>e. HE15-18</v>
      </c>
      <c r="D89">
        <v>16</v>
      </c>
      <c r="E89" t="s">
        <v>30</v>
      </c>
      <c r="F89" s="6">
        <v>2317.3374998357508</v>
      </c>
      <c r="G89" s="6">
        <v>1625</v>
      </c>
      <c r="H89" s="6"/>
      <c r="I89" s="6"/>
    </row>
    <row r="90" spans="1:9" x14ac:dyDescent="0.3">
      <c r="A90" t="str">
        <f t="shared" si="3"/>
        <v>Apr</v>
      </c>
      <c r="B90" s="5">
        <f>DATE(2018, MONTH('2024 ECRS'!$E$2), 1)</f>
        <v>43191</v>
      </c>
      <c r="C90" s="5" t="str">
        <f t="shared" si="4"/>
        <v>e. HE15-18</v>
      </c>
      <c r="D90">
        <v>17</v>
      </c>
      <c r="E90" t="s">
        <v>30</v>
      </c>
      <c r="F90" s="6">
        <v>2502.3486133701308</v>
      </c>
      <c r="G90" s="6">
        <v>1797</v>
      </c>
      <c r="H90" s="6"/>
      <c r="I90" s="6"/>
    </row>
    <row r="91" spans="1:9" x14ac:dyDescent="0.3">
      <c r="A91" t="str">
        <f t="shared" si="3"/>
        <v>Apr</v>
      </c>
      <c r="B91" s="5">
        <f>DATE(2018, MONTH('2024 ECRS'!$E$2), 1)</f>
        <v>43191</v>
      </c>
      <c r="C91" s="5" t="str">
        <f t="shared" si="4"/>
        <v>e. HE15-18</v>
      </c>
      <c r="D91">
        <v>18</v>
      </c>
      <c r="E91" t="s">
        <v>30</v>
      </c>
      <c r="F91" s="6">
        <v>2455.791399108391</v>
      </c>
      <c r="G91" s="6">
        <v>2022</v>
      </c>
      <c r="H91" s="6"/>
      <c r="I91" s="6"/>
    </row>
    <row r="92" spans="1:9" x14ac:dyDescent="0.3">
      <c r="A92" t="str">
        <f t="shared" si="3"/>
        <v>Apr</v>
      </c>
      <c r="B92" s="5">
        <f>DATE(2018, MONTH('2024 ECRS'!$E$2), 1)</f>
        <v>43191</v>
      </c>
      <c r="C92" s="5" t="str">
        <f t="shared" si="4"/>
        <v>f. HE19-22</v>
      </c>
      <c r="D92">
        <v>19</v>
      </c>
      <c r="E92" t="s">
        <v>30</v>
      </c>
      <c r="F92" s="6">
        <v>2523.9590633322573</v>
      </c>
      <c r="G92" s="6">
        <v>1194</v>
      </c>
      <c r="H92" s="6"/>
      <c r="I92" s="6"/>
    </row>
    <row r="93" spans="1:9" x14ac:dyDescent="0.3">
      <c r="A93" t="str">
        <f t="shared" si="3"/>
        <v>Apr</v>
      </c>
      <c r="B93" s="5">
        <f>DATE(2018, MONTH('2024 ECRS'!$E$2), 1)</f>
        <v>43191</v>
      </c>
      <c r="C93" s="5" t="str">
        <f t="shared" si="4"/>
        <v>f. HE19-22</v>
      </c>
      <c r="D93">
        <v>20</v>
      </c>
      <c r="E93" t="s">
        <v>30</v>
      </c>
      <c r="F93" s="6">
        <v>2092.6540054145767</v>
      </c>
      <c r="G93" s="6">
        <v>1112</v>
      </c>
      <c r="H93" s="6"/>
      <c r="I93" s="6"/>
    </row>
    <row r="94" spans="1:9" x14ac:dyDescent="0.3">
      <c r="A94" t="str">
        <f t="shared" si="3"/>
        <v>Apr</v>
      </c>
      <c r="B94" s="5">
        <f>DATE(2018, MONTH('2024 ECRS'!$E$2), 1)</f>
        <v>43191</v>
      </c>
      <c r="C94" s="5" t="str">
        <f t="shared" si="4"/>
        <v>f. HE19-22</v>
      </c>
      <c r="D94">
        <v>21</v>
      </c>
      <c r="E94" t="s">
        <v>30</v>
      </c>
      <c r="F94" s="6">
        <v>1901.2136669290117</v>
      </c>
      <c r="G94" s="6">
        <v>1255</v>
      </c>
      <c r="H94" s="6"/>
      <c r="I94" s="6"/>
    </row>
    <row r="95" spans="1:9" x14ac:dyDescent="0.3">
      <c r="A95" t="str">
        <f t="shared" si="3"/>
        <v>Apr</v>
      </c>
      <c r="B95" s="5">
        <f>DATE(2018, MONTH('2024 ECRS'!$E$2), 1)</f>
        <v>43191</v>
      </c>
      <c r="C95" s="5" t="str">
        <f t="shared" si="4"/>
        <v>f. HE19-22</v>
      </c>
      <c r="D95">
        <v>22</v>
      </c>
      <c r="E95" t="s">
        <v>30</v>
      </c>
      <c r="F95" s="6">
        <v>1627.9967573565436</v>
      </c>
      <c r="G95" s="6">
        <v>1291</v>
      </c>
      <c r="H95" s="6"/>
      <c r="I95" s="6"/>
    </row>
    <row r="96" spans="1:9" x14ac:dyDescent="0.3">
      <c r="A96" t="str">
        <f t="shared" si="3"/>
        <v>Apr</v>
      </c>
      <c r="B96" s="5">
        <f>DATE(2018, MONTH('2024 ECRS'!$E$2), 1)</f>
        <v>43191</v>
      </c>
      <c r="C96" s="5" t="str">
        <f t="shared" si="4"/>
        <v>a. HE1-2 &amp; HE23-24</v>
      </c>
      <c r="D96">
        <v>23</v>
      </c>
      <c r="E96" t="s">
        <v>30</v>
      </c>
      <c r="F96" s="6">
        <v>1529.093734333683</v>
      </c>
      <c r="G96" s="6">
        <v>1168</v>
      </c>
      <c r="H96" s="6"/>
      <c r="I96" s="6"/>
    </row>
    <row r="97" spans="1:9" x14ac:dyDescent="0.3">
      <c r="A97" t="str">
        <f t="shared" si="3"/>
        <v>Apr</v>
      </c>
      <c r="B97" s="5">
        <f>DATE(2018, MONTH('2024 ECRS'!$E$2), 1)</f>
        <v>43191</v>
      </c>
      <c r="C97" s="5" t="str">
        <f t="shared" si="4"/>
        <v>a. HE1-2 &amp; HE23-24</v>
      </c>
      <c r="D97">
        <v>24</v>
      </c>
      <c r="E97" t="s">
        <v>30</v>
      </c>
      <c r="F97" s="6">
        <v>1593.3806838030741</v>
      </c>
      <c r="G97" s="6">
        <v>1082</v>
      </c>
      <c r="H97" s="6"/>
      <c r="I97" s="6"/>
    </row>
    <row r="98" spans="1:9" x14ac:dyDescent="0.3">
      <c r="A98" t="str">
        <f t="shared" si="3"/>
        <v>May</v>
      </c>
      <c r="B98" s="5">
        <f>DATE(2018, MONTH('2024 ECRS'!$F$2), 1)</f>
        <v>43221</v>
      </c>
      <c r="C98" s="5" t="str">
        <f t="shared" si="4"/>
        <v>a. HE1-2 &amp; HE23-24</v>
      </c>
      <c r="D98">
        <v>1</v>
      </c>
      <c r="E98" t="s">
        <v>30</v>
      </c>
      <c r="F98" s="6">
        <v>1531.5879759933609</v>
      </c>
      <c r="G98" s="6">
        <v>1303</v>
      </c>
      <c r="H98" s="6"/>
      <c r="I98" s="6"/>
    </row>
    <row r="99" spans="1:9" x14ac:dyDescent="0.3">
      <c r="A99" t="str">
        <f t="shared" si="3"/>
        <v>May</v>
      </c>
      <c r="B99" s="5">
        <f>DATE(2018, MONTH('2024 ECRS'!$F$2), 1)</f>
        <v>43221</v>
      </c>
      <c r="C99" s="5" t="str">
        <f t="shared" si="4"/>
        <v>a. HE1-2 &amp; HE23-24</v>
      </c>
      <c r="D99">
        <v>2</v>
      </c>
      <c r="E99" t="s">
        <v>30</v>
      </c>
      <c r="F99" s="6">
        <v>1507.3403168758759</v>
      </c>
      <c r="G99" s="6">
        <v>1298</v>
      </c>
      <c r="H99" s="6"/>
      <c r="I99" s="6"/>
    </row>
    <row r="100" spans="1:9" x14ac:dyDescent="0.3">
      <c r="A100" t="str">
        <f t="shared" si="3"/>
        <v>May</v>
      </c>
      <c r="B100" s="5">
        <f>DATE(2018, MONTH('2024 ECRS'!$F$2), 1)</f>
        <v>43221</v>
      </c>
      <c r="C100" s="5" t="str">
        <f t="shared" si="4"/>
        <v>b. HE3-6</v>
      </c>
      <c r="D100">
        <v>3</v>
      </c>
      <c r="E100" t="s">
        <v>30</v>
      </c>
      <c r="F100" s="6">
        <v>1460.5145483871779</v>
      </c>
      <c r="G100" s="6">
        <v>1409</v>
      </c>
      <c r="H100" s="6"/>
      <c r="I100" s="6"/>
    </row>
    <row r="101" spans="1:9" x14ac:dyDescent="0.3">
      <c r="A101" t="str">
        <f t="shared" si="3"/>
        <v>May</v>
      </c>
      <c r="B101" s="5">
        <f>DATE(2018, MONTH('2024 ECRS'!$F$2), 1)</f>
        <v>43221</v>
      </c>
      <c r="C101" s="5" t="str">
        <f t="shared" si="4"/>
        <v>b. HE3-6</v>
      </c>
      <c r="D101">
        <v>4</v>
      </c>
      <c r="E101" t="s">
        <v>30</v>
      </c>
      <c r="F101" s="6">
        <v>1483.5543516303951</v>
      </c>
      <c r="G101" s="6">
        <v>1269</v>
      </c>
      <c r="H101" s="6"/>
      <c r="I101" s="6"/>
    </row>
    <row r="102" spans="1:9" x14ac:dyDescent="0.3">
      <c r="A102" t="str">
        <f t="shared" si="3"/>
        <v>May</v>
      </c>
      <c r="B102" s="5">
        <f>DATE(2018, MONTH('2024 ECRS'!$F$2), 1)</f>
        <v>43221</v>
      </c>
      <c r="C102" s="5" t="str">
        <f t="shared" si="4"/>
        <v>b. HE3-6</v>
      </c>
      <c r="D102">
        <v>5</v>
      </c>
      <c r="E102" t="s">
        <v>30</v>
      </c>
      <c r="F102" s="6">
        <v>1514.79325316937</v>
      </c>
      <c r="G102" s="6">
        <v>1443</v>
      </c>
      <c r="H102" s="6"/>
      <c r="I102" s="6"/>
    </row>
    <row r="103" spans="1:9" x14ac:dyDescent="0.3">
      <c r="A103" t="str">
        <f t="shared" si="3"/>
        <v>May</v>
      </c>
      <c r="B103" s="5">
        <f>DATE(2018, MONTH('2024 ECRS'!$F$2), 1)</f>
        <v>43221</v>
      </c>
      <c r="C103" s="5" t="str">
        <f t="shared" si="4"/>
        <v>b. HE3-6</v>
      </c>
      <c r="D103">
        <v>6</v>
      </c>
      <c r="E103" t="s">
        <v>30</v>
      </c>
      <c r="F103" s="6">
        <v>1429.8078235584389</v>
      </c>
      <c r="G103" s="6">
        <v>1184</v>
      </c>
      <c r="H103" s="6"/>
      <c r="I103" s="6"/>
    </row>
    <row r="104" spans="1:9" x14ac:dyDescent="0.3">
      <c r="A104" t="str">
        <f t="shared" si="3"/>
        <v>May</v>
      </c>
      <c r="B104" s="5">
        <f>DATE(2018, MONTH('2024 ECRS'!$F$2), 1)</f>
        <v>43221</v>
      </c>
      <c r="C104" s="5" t="str">
        <f t="shared" si="4"/>
        <v>c. HE7-10</v>
      </c>
      <c r="D104">
        <v>7</v>
      </c>
      <c r="E104" t="s">
        <v>30</v>
      </c>
      <c r="F104" s="6">
        <v>1588.1701262017129</v>
      </c>
      <c r="G104" s="6">
        <v>1345</v>
      </c>
      <c r="H104" s="6"/>
      <c r="I104" s="6"/>
    </row>
    <row r="105" spans="1:9" x14ac:dyDescent="0.3">
      <c r="A105" t="str">
        <f t="shared" si="3"/>
        <v>May</v>
      </c>
      <c r="B105" s="5">
        <f>DATE(2018, MONTH('2024 ECRS'!$F$2), 1)</f>
        <v>43221</v>
      </c>
      <c r="C105" s="5" t="str">
        <f t="shared" si="4"/>
        <v>c. HE7-10</v>
      </c>
      <c r="D105">
        <v>8</v>
      </c>
      <c r="E105" t="s">
        <v>30</v>
      </c>
      <c r="F105" s="6">
        <v>1721.2052549587102</v>
      </c>
      <c r="G105" s="6">
        <v>1899</v>
      </c>
      <c r="H105" s="6"/>
      <c r="I105" s="6"/>
    </row>
    <row r="106" spans="1:9" x14ac:dyDescent="0.3">
      <c r="A106" t="str">
        <f t="shared" si="3"/>
        <v>May</v>
      </c>
      <c r="B106" s="5">
        <f>DATE(2018, MONTH('2024 ECRS'!$F$2), 1)</f>
        <v>43221</v>
      </c>
      <c r="C106" s="5" t="str">
        <f t="shared" si="4"/>
        <v>c. HE7-10</v>
      </c>
      <c r="D106">
        <v>9</v>
      </c>
      <c r="E106" t="s">
        <v>30</v>
      </c>
      <c r="F106" s="6">
        <v>2301.4645760214171</v>
      </c>
      <c r="G106" s="6">
        <v>2533</v>
      </c>
      <c r="H106" s="6"/>
      <c r="I106" s="6"/>
    </row>
    <row r="107" spans="1:9" x14ac:dyDescent="0.3">
      <c r="A107" t="str">
        <f t="shared" si="3"/>
        <v>May</v>
      </c>
      <c r="B107" s="5">
        <f>DATE(2018, MONTH('2024 ECRS'!$F$2), 1)</f>
        <v>43221</v>
      </c>
      <c r="C107" s="5" t="str">
        <f t="shared" si="4"/>
        <v>c. HE7-10</v>
      </c>
      <c r="D107">
        <v>10</v>
      </c>
      <c r="E107" t="s">
        <v>30</v>
      </c>
      <c r="F107" s="6">
        <v>2481.572715650414</v>
      </c>
      <c r="G107" s="6">
        <v>2339</v>
      </c>
      <c r="H107" s="6"/>
      <c r="I107" s="6"/>
    </row>
    <row r="108" spans="1:9" x14ac:dyDescent="0.3">
      <c r="A108" t="str">
        <f t="shared" si="3"/>
        <v>May</v>
      </c>
      <c r="B108" s="5">
        <f>DATE(2018, MONTH('2024 ECRS'!$F$2), 1)</f>
        <v>43221</v>
      </c>
      <c r="C108" s="5" t="str">
        <f t="shared" si="4"/>
        <v>d. HE11-14</v>
      </c>
      <c r="D108">
        <v>11</v>
      </c>
      <c r="E108" t="s">
        <v>30</v>
      </c>
      <c r="F108" s="6">
        <v>2407.1042137372451</v>
      </c>
      <c r="G108" s="6">
        <v>2370</v>
      </c>
      <c r="H108" s="6"/>
      <c r="I108" s="6"/>
    </row>
    <row r="109" spans="1:9" x14ac:dyDescent="0.3">
      <c r="A109" t="str">
        <f t="shared" si="3"/>
        <v>May</v>
      </c>
      <c r="B109" s="5">
        <f>DATE(2018, MONTH('2024 ECRS'!$F$2), 1)</f>
        <v>43221</v>
      </c>
      <c r="C109" s="5" t="str">
        <f t="shared" si="4"/>
        <v>d. HE11-14</v>
      </c>
      <c r="D109">
        <v>12</v>
      </c>
      <c r="E109" t="s">
        <v>30</v>
      </c>
      <c r="F109" s="6">
        <v>2284.3812103947603</v>
      </c>
      <c r="G109" s="6">
        <v>2095</v>
      </c>
      <c r="H109" s="6"/>
      <c r="I109" s="6"/>
    </row>
    <row r="110" spans="1:9" x14ac:dyDescent="0.3">
      <c r="A110" t="str">
        <f t="shared" si="3"/>
        <v>May</v>
      </c>
      <c r="B110" s="5">
        <f>DATE(2018, MONTH('2024 ECRS'!$F$2), 1)</f>
        <v>43221</v>
      </c>
      <c r="C110" s="5" t="str">
        <f t="shared" si="4"/>
        <v>d. HE11-14</v>
      </c>
      <c r="D110">
        <v>13</v>
      </c>
      <c r="E110" t="s">
        <v>30</v>
      </c>
      <c r="F110" s="6">
        <v>2522.1042163138191</v>
      </c>
      <c r="G110" s="6">
        <v>2130</v>
      </c>
      <c r="H110" s="6"/>
      <c r="I110" s="6"/>
    </row>
    <row r="111" spans="1:9" x14ac:dyDescent="0.3">
      <c r="A111" t="str">
        <f t="shared" si="3"/>
        <v>May</v>
      </c>
      <c r="B111" s="5">
        <f>DATE(2018, MONTH('2024 ECRS'!$F$2), 1)</f>
        <v>43221</v>
      </c>
      <c r="C111" s="5" t="str">
        <f t="shared" si="4"/>
        <v>d. HE11-14</v>
      </c>
      <c r="D111">
        <v>14</v>
      </c>
      <c r="E111" t="s">
        <v>30</v>
      </c>
      <c r="F111" s="6">
        <v>2476.5991414320761</v>
      </c>
      <c r="G111" s="6">
        <v>2470</v>
      </c>
      <c r="H111" s="6"/>
      <c r="I111" s="6"/>
    </row>
    <row r="112" spans="1:9" x14ac:dyDescent="0.3">
      <c r="A112" t="str">
        <f t="shared" si="3"/>
        <v>May</v>
      </c>
      <c r="B112" s="5">
        <f>DATE(2018, MONTH('2024 ECRS'!$F$2), 1)</f>
        <v>43221</v>
      </c>
      <c r="C112" s="5" t="str">
        <f t="shared" si="4"/>
        <v>e. HE15-18</v>
      </c>
      <c r="D112">
        <v>15</v>
      </c>
      <c r="E112" t="s">
        <v>30</v>
      </c>
      <c r="F112" s="6">
        <v>2630.6005913823187</v>
      </c>
      <c r="G112" s="6">
        <v>2520</v>
      </c>
      <c r="H112" s="6"/>
      <c r="I112" s="6"/>
    </row>
    <row r="113" spans="1:9" x14ac:dyDescent="0.3">
      <c r="A113" t="str">
        <f t="shared" si="3"/>
        <v>May</v>
      </c>
      <c r="B113" s="5">
        <f>DATE(2018, MONTH('2024 ECRS'!$F$2), 1)</f>
        <v>43221</v>
      </c>
      <c r="C113" s="5" t="str">
        <f t="shared" si="4"/>
        <v>e. HE15-18</v>
      </c>
      <c r="D113">
        <v>16</v>
      </c>
      <c r="E113" t="s">
        <v>30</v>
      </c>
      <c r="F113" s="6">
        <v>2691.8185749639783</v>
      </c>
      <c r="G113" s="6">
        <v>2591</v>
      </c>
      <c r="H113" s="6"/>
      <c r="I113" s="6"/>
    </row>
    <row r="114" spans="1:9" x14ac:dyDescent="0.3">
      <c r="A114" t="str">
        <f t="shared" si="3"/>
        <v>May</v>
      </c>
      <c r="B114" s="5">
        <f>DATE(2018, MONTH('2024 ECRS'!$F$2), 1)</f>
        <v>43221</v>
      </c>
      <c r="C114" s="5" t="str">
        <f t="shared" si="4"/>
        <v>e. HE15-18</v>
      </c>
      <c r="D114">
        <v>17</v>
      </c>
      <c r="E114" t="s">
        <v>30</v>
      </c>
      <c r="F114" s="6">
        <v>3038.0132717939782</v>
      </c>
      <c r="G114" s="6">
        <v>2940</v>
      </c>
      <c r="H114" s="6"/>
      <c r="I114" s="6"/>
    </row>
    <row r="115" spans="1:9" x14ac:dyDescent="0.3">
      <c r="A115" t="str">
        <f t="shared" si="3"/>
        <v>May</v>
      </c>
      <c r="B115" s="5">
        <f>DATE(2018, MONTH('2024 ECRS'!$F$2), 1)</f>
        <v>43221</v>
      </c>
      <c r="C115" s="5" t="str">
        <f t="shared" si="4"/>
        <v>e. HE15-18</v>
      </c>
      <c r="D115">
        <v>18</v>
      </c>
      <c r="E115" t="s">
        <v>30</v>
      </c>
      <c r="F115" s="6">
        <v>2848.3974219312086</v>
      </c>
      <c r="G115" s="6">
        <v>2904</v>
      </c>
      <c r="H115" s="6"/>
      <c r="I115" s="6"/>
    </row>
    <row r="116" spans="1:9" x14ac:dyDescent="0.3">
      <c r="A116" t="str">
        <f t="shared" si="3"/>
        <v>May</v>
      </c>
      <c r="B116" s="5">
        <f>DATE(2018, MONTH('2024 ECRS'!$F$2), 1)</f>
        <v>43221</v>
      </c>
      <c r="C116" s="5" t="str">
        <f t="shared" si="4"/>
        <v>f. HE19-22</v>
      </c>
      <c r="D116">
        <v>19</v>
      </c>
      <c r="E116" t="s">
        <v>30</v>
      </c>
      <c r="F116" s="6">
        <v>2652.9752136723819</v>
      </c>
      <c r="G116" s="6">
        <v>2353</v>
      </c>
      <c r="H116" s="6"/>
      <c r="I116" s="6"/>
    </row>
    <row r="117" spans="1:9" x14ac:dyDescent="0.3">
      <c r="A117" t="str">
        <f t="shared" si="3"/>
        <v>May</v>
      </c>
      <c r="B117" s="5">
        <f>DATE(2018, MONTH('2024 ECRS'!$F$2), 1)</f>
        <v>43221</v>
      </c>
      <c r="C117" s="5" t="str">
        <f t="shared" si="4"/>
        <v>f. HE19-22</v>
      </c>
      <c r="D117">
        <v>20</v>
      </c>
      <c r="E117" t="s">
        <v>30</v>
      </c>
      <c r="F117" s="6">
        <v>2531.5925573194118</v>
      </c>
      <c r="G117" s="6">
        <v>1785</v>
      </c>
      <c r="H117" s="6"/>
      <c r="I117" s="6"/>
    </row>
    <row r="118" spans="1:9" x14ac:dyDescent="0.3">
      <c r="A118" t="str">
        <f t="shared" si="3"/>
        <v>May</v>
      </c>
      <c r="B118" s="5">
        <f>DATE(2018, MONTH('2024 ECRS'!$F$2), 1)</f>
        <v>43221</v>
      </c>
      <c r="C118" s="5" t="str">
        <f t="shared" si="4"/>
        <v>f. HE19-22</v>
      </c>
      <c r="D118">
        <v>21</v>
      </c>
      <c r="E118" t="s">
        <v>30</v>
      </c>
      <c r="F118" s="6">
        <v>2130.1158242409228</v>
      </c>
      <c r="G118" s="6">
        <v>1992</v>
      </c>
      <c r="H118" s="6"/>
      <c r="I118" s="6"/>
    </row>
    <row r="119" spans="1:9" x14ac:dyDescent="0.3">
      <c r="A119" t="str">
        <f t="shared" si="3"/>
        <v>May</v>
      </c>
      <c r="B119" s="5">
        <f>DATE(2018, MONTH('2024 ECRS'!$F$2), 1)</f>
        <v>43221</v>
      </c>
      <c r="C119" s="5" t="str">
        <f t="shared" si="4"/>
        <v>f. HE19-22</v>
      </c>
      <c r="D119">
        <v>22</v>
      </c>
      <c r="E119" t="s">
        <v>30</v>
      </c>
      <c r="F119" s="6">
        <v>2080.8512122103189</v>
      </c>
      <c r="G119" s="6">
        <v>2084</v>
      </c>
      <c r="H119" s="6"/>
      <c r="I119" s="6"/>
    </row>
    <row r="120" spans="1:9" x14ac:dyDescent="0.3">
      <c r="A120" t="str">
        <f t="shared" si="3"/>
        <v>May</v>
      </c>
      <c r="B120" s="5">
        <f>DATE(2018, MONTH('2024 ECRS'!$F$2), 1)</f>
        <v>43221</v>
      </c>
      <c r="C120" s="5" t="str">
        <f t="shared" si="4"/>
        <v>a. HE1-2 &amp; HE23-24</v>
      </c>
      <c r="D120">
        <v>23</v>
      </c>
      <c r="E120" t="s">
        <v>30</v>
      </c>
      <c r="F120" s="6">
        <v>1860.783347669154</v>
      </c>
      <c r="G120" s="6">
        <v>1564</v>
      </c>
      <c r="H120" s="6"/>
      <c r="I120" s="6"/>
    </row>
    <row r="121" spans="1:9" x14ac:dyDescent="0.3">
      <c r="A121" t="str">
        <f t="shared" si="3"/>
        <v>May</v>
      </c>
      <c r="B121" s="5">
        <f>DATE(2018, MONTH('2024 ECRS'!$F$2), 1)</f>
        <v>43221</v>
      </c>
      <c r="C121" s="5" t="str">
        <f t="shared" si="4"/>
        <v>a. HE1-2 &amp; HE23-24</v>
      </c>
      <c r="D121">
        <v>24</v>
      </c>
      <c r="E121" t="s">
        <v>30</v>
      </c>
      <c r="F121" s="6">
        <v>1591.265330933456</v>
      </c>
      <c r="G121" s="6">
        <v>1447</v>
      </c>
      <c r="H121" s="6"/>
      <c r="I121" s="6"/>
    </row>
    <row r="122" spans="1:9" x14ac:dyDescent="0.3">
      <c r="A122" t="str">
        <f t="shared" si="3"/>
        <v>Jun</v>
      </c>
      <c r="B122" s="5">
        <f>DATE(2018, MONTH('2024 ECRS'!$G$2), 1)</f>
        <v>43252</v>
      </c>
      <c r="C122" s="5" t="str">
        <f t="shared" si="4"/>
        <v>a. HE1-2 &amp; HE23-24</v>
      </c>
      <c r="D122">
        <v>1</v>
      </c>
      <c r="E122" t="s">
        <v>30</v>
      </c>
      <c r="F122" s="6">
        <v>1509.137599875457</v>
      </c>
      <c r="G122" s="6">
        <v>1200</v>
      </c>
      <c r="H122" s="6"/>
      <c r="I122" s="6"/>
    </row>
    <row r="123" spans="1:9" x14ac:dyDescent="0.3">
      <c r="A123" t="str">
        <f t="shared" si="3"/>
        <v>Jun</v>
      </c>
      <c r="B123" s="5">
        <f>DATE(2018, MONTH('2024 ECRS'!$G$2), 1)</f>
        <v>43252</v>
      </c>
      <c r="C123" s="5" t="str">
        <f t="shared" si="4"/>
        <v>a. HE1-2 &amp; HE23-24</v>
      </c>
      <c r="D123">
        <v>2</v>
      </c>
      <c r="E123" t="s">
        <v>30</v>
      </c>
      <c r="F123" s="6">
        <v>1374.308753203391</v>
      </c>
      <c r="G123" s="6">
        <v>1321</v>
      </c>
      <c r="H123" s="6"/>
      <c r="I123" s="6"/>
    </row>
    <row r="124" spans="1:9" x14ac:dyDescent="0.3">
      <c r="A124" t="str">
        <f t="shared" si="3"/>
        <v>Jun</v>
      </c>
      <c r="B124" s="5">
        <f>DATE(2018, MONTH('2024 ECRS'!$G$2), 1)</f>
        <v>43252</v>
      </c>
      <c r="C124" s="5" t="str">
        <f t="shared" si="4"/>
        <v>b. HE3-6</v>
      </c>
      <c r="D124">
        <v>3</v>
      </c>
      <c r="E124" t="s">
        <v>30</v>
      </c>
      <c r="F124" s="6">
        <v>1476.3247867785471</v>
      </c>
      <c r="G124" s="6">
        <v>1403</v>
      </c>
      <c r="H124" s="6"/>
      <c r="I124" s="6"/>
    </row>
    <row r="125" spans="1:9" x14ac:dyDescent="0.3">
      <c r="A125" t="str">
        <f t="shared" si="3"/>
        <v>Jun</v>
      </c>
      <c r="B125" s="5">
        <f>DATE(2018, MONTH('2024 ECRS'!$G$2), 1)</f>
        <v>43252</v>
      </c>
      <c r="C125" s="5" t="str">
        <f t="shared" si="4"/>
        <v>b. HE3-6</v>
      </c>
      <c r="D125">
        <v>4</v>
      </c>
      <c r="E125" t="s">
        <v>30</v>
      </c>
      <c r="F125" s="6">
        <v>1470.5838308606781</v>
      </c>
      <c r="G125" s="6">
        <v>1407</v>
      </c>
      <c r="H125" s="6"/>
      <c r="I125" s="6"/>
    </row>
    <row r="126" spans="1:9" x14ac:dyDescent="0.3">
      <c r="A126" t="str">
        <f t="shared" si="3"/>
        <v>Jun</v>
      </c>
      <c r="B126" s="5">
        <f>DATE(2018, MONTH('2024 ECRS'!$G$2), 1)</f>
        <v>43252</v>
      </c>
      <c r="C126" s="5" t="str">
        <f t="shared" si="4"/>
        <v>b. HE3-6</v>
      </c>
      <c r="D126">
        <v>5</v>
      </c>
      <c r="E126" t="s">
        <v>30</v>
      </c>
      <c r="F126" s="6">
        <v>1425.6845422480519</v>
      </c>
      <c r="G126" s="6">
        <v>1327</v>
      </c>
      <c r="H126" s="6"/>
      <c r="I126" s="6"/>
    </row>
    <row r="127" spans="1:9" x14ac:dyDescent="0.3">
      <c r="A127" t="str">
        <f t="shared" si="3"/>
        <v>Jun</v>
      </c>
      <c r="B127" s="5">
        <f>DATE(2018, MONTH('2024 ECRS'!$G$2), 1)</f>
        <v>43252</v>
      </c>
      <c r="C127" s="5" t="str">
        <f t="shared" si="4"/>
        <v>b. HE3-6</v>
      </c>
      <c r="D127">
        <v>6</v>
      </c>
      <c r="E127" t="s">
        <v>30</v>
      </c>
      <c r="F127" s="6">
        <v>1538.1675460945899</v>
      </c>
      <c r="G127" s="6">
        <v>1296</v>
      </c>
      <c r="H127" s="6"/>
      <c r="I127" s="6"/>
    </row>
    <row r="128" spans="1:9" x14ac:dyDescent="0.3">
      <c r="A128" t="str">
        <f t="shared" si="3"/>
        <v>Jun</v>
      </c>
      <c r="B128" s="5">
        <f>DATE(2018, MONTH('2024 ECRS'!$G$2), 1)</f>
        <v>43252</v>
      </c>
      <c r="C128" s="5" t="str">
        <f t="shared" si="4"/>
        <v>c. HE7-10</v>
      </c>
      <c r="D128">
        <v>7</v>
      </c>
      <c r="E128" t="s">
        <v>30</v>
      </c>
      <c r="F128" s="6">
        <v>1731.9795810415071</v>
      </c>
      <c r="G128" s="6">
        <v>1407</v>
      </c>
      <c r="H128" s="6"/>
      <c r="I128" s="6"/>
    </row>
    <row r="129" spans="1:9" x14ac:dyDescent="0.3">
      <c r="A129" t="str">
        <f t="shared" si="3"/>
        <v>Jun</v>
      </c>
      <c r="B129" s="5">
        <f>DATE(2018, MONTH('2024 ECRS'!$G$2), 1)</f>
        <v>43252</v>
      </c>
      <c r="C129" s="5" t="str">
        <f t="shared" si="4"/>
        <v>c. HE7-10</v>
      </c>
      <c r="D129">
        <v>8</v>
      </c>
      <c r="E129" t="s">
        <v>30</v>
      </c>
      <c r="F129" s="6">
        <v>1796.1697570317251</v>
      </c>
      <c r="G129" s="6">
        <v>2006</v>
      </c>
      <c r="H129" s="6"/>
      <c r="I129" s="6"/>
    </row>
    <row r="130" spans="1:9" x14ac:dyDescent="0.3">
      <c r="A130" t="str">
        <f t="shared" si="3"/>
        <v>Jun</v>
      </c>
      <c r="B130" s="5">
        <f>DATE(2018, MONTH('2024 ECRS'!$G$2), 1)</f>
        <v>43252</v>
      </c>
      <c r="C130" s="5" t="str">
        <f t="shared" si="4"/>
        <v>c. HE7-10</v>
      </c>
      <c r="D130">
        <v>9</v>
      </c>
      <c r="E130" t="s">
        <v>30</v>
      </c>
      <c r="F130" s="6">
        <v>2241.8580333706559</v>
      </c>
      <c r="G130" s="6">
        <v>2593</v>
      </c>
      <c r="H130" s="6"/>
      <c r="I130" s="6"/>
    </row>
    <row r="131" spans="1:9" x14ac:dyDescent="0.3">
      <c r="A131" t="str">
        <f t="shared" ref="A131:A194" si="5">TEXT(B131, "mmm")</f>
        <v>Jun</v>
      </c>
      <c r="B131" s="5">
        <f>DATE(2018, MONTH('2024 ECRS'!$G$2), 1)</f>
        <v>43252</v>
      </c>
      <c r="C131" s="5" t="str">
        <f t="shared" ref="C131:C194" si="6">IF(OR(D131=1, D131=2, D131=23, D131=24), "a. HE1-2 &amp; HE23-24", IF(OR(D131=3, D131=4, D131=5, D131=6), "b. HE3-6", IF(OR(D131=7, D131=8, D131=9, D131=10), "c. HE7-10", IF(OR(D131=11, D131=12, D131=13, D131=14), "d. HE11-14", IF(OR(D131=15, D131=16, D131=17, D131=18), "e. HE15-18", IF(OR(D131=19, D131=20, D131=21, D131=22), "f. HE19-22", NA()))))))</f>
        <v>c. HE7-10</v>
      </c>
      <c r="D131">
        <v>10</v>
      </c>
      <c r="E131" t="s">
        <v>30</v>
      </c>
      <c r="F131" s="6">
        <v>2335.0410483251831</v>
      </c>
      <c r="G131" s="6">
        <v>1972</v>
      </c>
      <c r="H131" s="6"/>
      <c r="I131" s="6"/>
    </row>
    <row r="132" spans="1:9" x14ac:dyDescent="0.3">
      <c r="A132" t="str">
        <f t="shared" si="5"/>
        <v>Jun</v>
      </c>
      <c r="B132" s="5">
        <f>DATE(2018, MONTH('2024 ECRS'!$G$2), 1)</f>
        <v>43252</v>
      </c>
      <c r="C132" s="5" t="str">
        <f t="shared" si="6"/>
        <v>d. HE11-14</v>
      </c>
      <c r="D132">
        <v>11</v>
      </c>
      <c r="E132" t="s">
        <v>30</v>
      </c>
      <c r="F132" s="6">
        <v>2351.6824629780162</v>
      </c>
      <c r="G132" s="6">
        <v>2054</v>
      </c>
      <c r="H132" s="6"/>
      <c r="I132" s="6"/>
    </row>
    <row r="133" spans="1:9" x14ac:dyDescent="0.3">
      <c r="A133" t="str">
        <f t="shared" si="5"/>
        <v>Jun</v>
      </c>
      <c r="B133" s="5">
        <f>DATE(2018, MONTH('2024 ECRS'!$G$2), 1)</f>
        <v>43252</v>
      </c>
      <c r="C133" s="5" t="str">
        <f t="shared" si="6"/>
        <v>d. HE11-14</v>
      </c>
      <c r="D133">
        <v>12</v>
      </c>
      <c r="E133" t="s">
        <v>30</v>
      </c>
      <c r="F133" s="6">
        <v>2465.6952343175458</v>
      </c>
      <c r="G133" s="6">
        <v>2162</v>
      </c>
      <c r="H133" s="6"/>
      <c r="I133" s="6"/>
    </row>
    <row r="134" spans="1:9" x14ac:dyDescent="0.3">
      <c r="A134" t="str">
        <f t="shared" si="5"/>
        <v>Jun</v>
      </c>
      <c r="B134" s="5">
        <f>DATE(2018, MONTH('2024 ECRS'!$G$2), 1)</f>
        <v>43252</v>
      </c>
      <c r="C134" s="5" t="str">
        <f t="shared" si="6"/>
        <v>d. HE11-14</v>
      </c>
      <c r="D134">
        <v>13</v>
      </c>
      <c r="E134" t="s">
        <v>30</v>
      </c>
      <c r="F134" s="6">
        <v>2519.0879597464559</v>
      </c>
      <c r="G134" s="6">
        <v>2195</v>
      </c>
      <c r="H134" s="6"/>
      <c r="I134" s="6"/>
    </row>
    <row r="135" spans="1:9" x14ac:dyDescent="0.3">
      <c r="A135" t="str">
        <f t="shared" si="5"/>
        <v>Jun</v>
      </c>
      <c r="B135" s="5">
        <f>DATE(2018, MONTH('2024 ECRS'!$G$2), 1)</f>
        <v>43252</v>
      </c>
      <c r="C135" s="5" t="str">
        <f t="shared" si="6"/>
        <v>d. HE11-14</v>
      </c>
      <c r="D135">
        <v>14</v>
      </c>
      <c r="E135" t="s">
        <v>30</v>
      </c>
      <c r="F135" s="6">
        <v>2596.7091483737563</v>
      </c>
      <c r="G135" s="6">
        <v>2518</v>
      </c>
      <c r="H135" s="6"/>
      <c r="I135" s="6"/>
    </row>
    <row r="136" spans="1:9" x14ac:dyDescent="0.3">
      <c r="A136" t="str">
        <f t="shared" si="5"/>
        <v>Jun</v>
      </c>
      <c r="B136" s="5">
        <f>DATE(2018, MONTH('2024 ECRS'!$G$2), 1)</f>
        <v>43252</v>
      </c>
      <c r="C136" s="5" t="str">
        <f t="shared" si="6"/>
        <v>e. HE15-18</v>
      </c>
      <c r="D136">
        <v>15</v>
      </c>
      <c r="E136" t="s">
        <v>30</v>
      </c>
      <c r="F136" s="6">
        <v>2492.6970456485501</v>
      </c>
      <c r="G136" s="6">
        <v>2506</v>
      </c>
      <c r="H136" s="6"/>
      <c r="I136" s="6"/>
    </row>
    <row r="137" spans="1:9" x14ac:dyDescent="0.3">
      <c r="A137" t="str">
        <f t="shared" si="5"/>
        <v>Jun</v>
      </c>
      <c r="B137" s="5">
        <f>DATE(2018, MONTH('2024 ECRS'!$G$2), 1)</f>
        <v>43252</v>
      </c>
      <c r="C137" s="5" t="str">
        <f t="shared" si="6"/>
        <v>e. HE15-18</v>
      </c>
      <c r="D137">
        <v>16</v>
      </c>
      <c r="E137" t="s">
        <v>30</v>
      </c>
      <c r="F137" s="6">
        <v>2514.7114493067884</v>
      </c>
      <c r="G137" s="6">
        <v>2505</v>
      </c>
      <c r="H137" s="6"/>
      <c r="I137" s="6"/>
    </row>
    <row r="138" spans="1:9" x14ac:dyDescent="0.3">
      <c r="A138" t="str">
        <f t="shared" si="5"/>
        <v>Jun</v>
      </c>
      <c r="B138" s="5">
        <f>DATE(2018, MONTH('2024 ECRS'!$G$2), 1)</f>
        <v>43252</v>
      </c>
      <c r="C138" s="5" t="str">
        <f t="shared" si="6"/>
        <v>e. HE15-18</v>
      </c>
      <c r="D138">
        <v>17</v>
      </c>
      <c r="E138" t="s">
        <v>30</v>
      </c>
      <c r="F138" s="6">
        <v>2522.256983830438</v>
      </c>
      <c r="G138" s="6">
        <v>2803</v>
      </c>
      <c r="H138" s="6"/>
      <c r="I138" s="6"/>
    </row>
    <row r="139" spans="1:9" x14ac:dyDescent="0.3">
      <c r="A139" t="str">
        <f t="shared" si="5"/>
        <v>Jun</v>
      </c>
      <c r="B139" s="5">
        <f>DATE(2018, MONTH('2024 ECRS'!$G$2), 1)</f>
        <v>43252</v>
      </c>
      <c r="C139" s="5" t="str">
        <f t="shared" si="6"/>
        <v>e. HE15-18</v>
      </c>
      <c r="D139">
        <v>18</v>
      </c>
      <c r="E139" t="s">
        <v>30</v>
      </c>
      <c r="F139" s="6">
        <v>2441.3457149868</v>
      </c>
      <c r="G139" s="6">
        <v>2673</v>
      </c>
      <c r="H139" s="6"/>
      <c r="I139" s="6"/>
    </row>
    <row r="140" spans="1:9" x14ac:dyDescent="0.3">
      <c r="A140" t="str">
        <f t="shared" si="5"/>
        <v>Jun</v>
      </c>
      <c r="B140" s="5">
        <f>DATE(2018, MONTH('2024 ECRS'!$G$2), 1)</f>
        <v>43252</v>
      </c>
      <c r="C140" s="5" t="str">
        <f t="shared" si="6"/>
        <v>f. HE19-22</v>
      </c>
      <c r="D140">
        <v>19</v>
      </c>
      <c r="E140" t="s">
        <v>30</v>
      </c>
      <c r="F140" s="6">
        <v>2600.9231211462288</v>
      </c>
      <c r="G140" s="6">
        <v>2319</v>
      </c>
      <c r="H140" s="6"/>
      <c r="I140" s="6"/>
    </row>
    <row r="141" spans="1:9" x14ac:dyDescent="0.3">
      <c r="A141" t="str">
        <f t="shared" si="5"/>
        <v>Jun</v>
      </c>
      <c r="B141" s="5">
        <f>DATE(2018, MONTH('2024 ECRS'!$G$2), 1)</f>
        <v>43252</v>
      </c>
      <c r="C141" s="5" t="str">
        <f t="shared" si="6"/>
        <v>f. HE19-22</v>
      </c>
      <c r="D141">
        <v>20</v>
      </c>
      <c r="E141" t="s">
        <v>30</v>
      </c>
      <c r="F141" s="6">
        <v>2574.2024701085388</v>
      </c>
      <c r="G141" s="6">
        <v>2112</v>
      </c>
      <c r="H141" s="6"/>
      <c r="I141" s="6"/>
    </row>
    <row r="142" spans="1:9" x14ac:dyDescent="0.3">
      <c r="A142" t="str">
        <f t="shared" si="5"/>
        <v>Jun</v>
      </c>
      <c r="B142" s="5">
        <f>DATE(2018, MONTH('2024 ECRS'!$G$2), 1)</f>
        <v>43252</v>
      </c>
      <c r="C142" s="5" t="str">
        <f t="shared" si="6"/>
        <v>f. HE19-22</v>
      </c>
      <c r="D142">
        <v>21</v>
      </c>
      <c r="E142" t="s">
        <v>30</v>
      </c>
      <c r="F142" s="6">
        <v>2450.314685299365</v>
      </c>
      <c r="G142" s="6">
        <v>2206</v>
      </c>
      <c r="H142" s="6"/>
      <c r="I142" s="6"/>
    </row>
    <row r="143" spans="1:9" x14ac:dyDescent="0.3">
      <c r="A143" t="str">
        <f t="shared" si="5"/>
        <v>Jun</v>
      </c>
      <c r="B143" s="5">
        <f>DATE(2018, MONTH('2024 ECRS'!$G$2), 1)</f>
        <v>43252</v>
      </c>
      <c r="C143" s="5" t="str">
        <f t="shared" si="6"/>
        <v>f. HE19-22</v>
      </c>
      <c r="D143">
        <v>22</v>
      </c>
      <c r="E143" t="s">
        <v>30</v>
      </c>
      <c r="F143" s="6">
        <v>2111.3671098862219</v>
      </c>
      <c r="G143" s="6">
        <v>2106</v>
      </c>
      <c r="H143" s="6"/>
      <c r="I143" s="6"/>
    </row>
    <row r="144" spans="1:9" x14ac:dyDescent="0.3">
      <c r="A144" t="str">
        <f t="shared" si="5"/>
        <v>Jun</v>
      </c>
      <c r="B144" s="5">
        <f>DATE(2018, MONTH('2024 ECRS'!$G$2), 1)</f>
        <v>43252</v>
      </c>
      <c r="C144" s="5" t="str">
        <f t="shared" si="6"/>
        <v>a. HE1-2 &amp; HE23-24</v>
      </c>
      <c r="D144">
        <v>23</v>
      </c>
      <c r="E144" t="s">
        <v>30</v>
      </c>
      <c r="F144" s="6">
        <v>1567.1396769362818</v>
      </c>
      <c r="G144" s="6">
        <v>1718</v>
      </c>
      <c r="H144" s="6"/>
      <c r="I144" s="6"/>
    </row>
    <row r="145" spans="1:9" x14ac:dyDescent="0.3">
      <c r="A145" t="str">
        <f t="shared" si="5"/>
        <v>Jun</v>
      </c>
      <c r="B145" s="5">
        <f>DATE(2018, MONTH('2024 ECRS'!$G$2), 1)</f>
        <v>43252</v>
      </c>
      <c r="C145" s="5" t="str">
        <f t="shared" si="6"/>
        <v>a. HE1-2 &amp; HE23-24</v>
      </c>
      <c r="D145">
        <v>24</v>
      </c>
      <c r="E145" t="s">
        <v>30</v>
      </c>
      <c r="F145" s="6">
        <v>1634.6770206169431</v>
      </c>
      <c r="G145" s="6">
        <v>1673</v>
      </c>
      <c r="H145" s="6"/>
      <c r="I145" s="6"/>
    </row>
    <row r="146" spans="1:9" x14ac:dyDescent="0.3">
      <c r="A146" t="str">
        <f t="shared" si="5"/>
        <v>Jul</v>
      </c>
      <c r="B146" s="5">
        <f>DATE(2018, MONTH('2024 ECRS'!$H$2), 1)</f>
        <v>43282</v>
      </c>
      <c r="C146" s="5" t="str">
        <f t="shared" si="6"/>
        <v>a. HE1-2 &amp; HE23-24</v>
      </c>
      <c r="D146">
        <v>1</v>
      </c>
      <c r="E146" t="s">
        <v>30</v>
      </c>
      <c r="F146" s="6">
        <v>1571.8553935486411</v>
      </c>
      <c r="G146" s="6">
        <v>1522</v>
      </c>
      <c r="H146" s="6"/>
      <c r="I146" s="6"/>
    </row>
    <row r="147" spans="1:9" x14ac:dyDescent="0.3">
      <c r="A147" t="str">
        <f t="shared" si="5"/>
        <v>Jul</v>
      </c>
      <c r="B147" s="5">
        <f>DATE(2018, MONTH('2024 ECRS'!$H$2), 1)</f>
        <v>43282</v>
      </c>
      <c r="C147" s="5" t="str">
        <f t="shared" si="6"/>
        <v>a. HE1-2 &amp; HE23-24</v>
      </c>
      <c r="D147">
        <v>2</v>
      </c>
      <c r="E147" t="s">
        <v>30</v>
      </c>
      <c r="F147" s="6">
        <v>1517.6647077076491</v>
      </c>
      <c r="G147" s="6">
        <v>1500</v>
      </c>
      <c r="H147" s="6"/>
      <c r="I147" s="6"/>
    </row>
    <row r="148" spans="1:9" x14ac:dyDescent="0.3">
      <c r="A148" t="str">
        <f t="shared" si="5"/>
        <v>Jul</v>
      </c>
      <c r="B148" s="5">
        <f>DATE(2018, MONTH('2024 ECRS'!$H$2), 1)</f>
        <v>43282</v>
      </c>
      <c r="C148" s="5" t="str">
        <f t="shared" si="6"/>
        <v>b. HE3-6</v>
      </c>
      <c r="D148">
        <v>3</v>
      </c>
      <c r="E148" t="s">
        <v>30</v>
      </c>
      <c r="F148" s="6">
        <v>1556.4345711463529</v>
      </c>
      <c r="G148" s="6">
        <v>1585</v>
      </c>
      <c r="H148" s="6"/>
      <c r="I148" s="6"/>
    </row>
    <row r="149" spans="1:9" x14ac:dyDescent="0.3">
      <c r="A149" t="str">
        <f t="shared" si="5"/>
        <v>Jul</v>
      </c>
      <c r="B149" s="5">
        <f>DATE(2018, MONTH('2024 ECRS'!$H$2), 1)</f>
        <v>43282</v>
      </c>
      <c r="C149" s="5" t="str">
        <f t="shared" si="6"/>
        <v>b. HE3-6</v>
      </c>
      <c r="D149">
        <v>4</v>
      </c>
      <c r="E149" t="s">
        <v>30</v>
      </c>
      <c r="F149" s="6">
        <v>1431.293902248972</v>
      </c>
      <c r="G149" s="6">
        <v>1413</v>
      </c>
      <c r="H149" s="6"/>
      <c r="I149" s="6"/>
    </row>
    <row r="150" spans="1:9" x14ac:dyDescent="0.3">
      <c r="A150" t="str">
        <f t="shared" si="5"/>
        <v>Jul</v>
      </c>
      <c r="B150" s="5">
        <f>DATE(2018, MONTH('2024 ECRS'!$H$2), 1)</f>
        <v>43282</v>
      </c>
      <c r="C150" s="5" t="str">
        <f t="shared" si="6"/>
        <v>b. HE3-6</v>
      </c>
      <c r="D150">
        <v>5</v>
      </c>
      <c r="E150" t="s">
        <v>30</v>
      </c>
      <c r="F150" s="6">
        <v>1407.9101497206361</v>
      </c>
      <c r="G150" s="6">
        <v>1361</v>
      </c>
      <c r="H150" s="6"/>
      <c r="I150" s="6"/>
    </row>
    <row r="151" spans="1:9" x14ac:dyDescent="0.3">
      <c r="A151" t="str">
        <f t="shared" si="5"/>
        <v>Jul</v>
      </c>
      <c r="B151" s="5">
        <f>DATE(2018, MONTH('2024 ECRS'!$H$2), 1)</f>
        <v>43282</v>
      </c>
      <c r="C151" s="5" t="str">
        <f t="shared" si="6"/>
        <v>b. HE3-6</v>
      </c>
      <c r="D151">
        <v>6</v>
      </c>
      <c r="E151" t="s">
        <v>30</v>
      </c>
      <c r="F151" s="6">
        <v>1417.147836408066</v>
      </c>
      <c r="G151" s="6">
        <v>1389</v>
      </c>
      <c r="H151" s="6"/>
      <c r="I151" s="6"/>
    </row>
    <row r="152" spans="1:9" x14ac:dyDescent="0.3">
      <c r="A152" t="str">
        <f t="shared" si="5"/>
        <v>Jul</v>
      </c>
      <c r="B152" s="5">
        <f>DATE(2018, MONTH('2024 ECRS'!$H$2), 1)</f>
        <v>43282</v>
      </c>
      <c r="C152" s="5" t="str">
        <f t="shared" si="6"/>
        <v>c. HE7-10</v>
      </c>
      <c r="D152">
        <v>7</v>
      </c>
      <c r="E152" t="s">
        <v>30</v>
      </c>
      <c r="F152" s="6">
        <v>1612.2507187533452</v>
      </c>
      <c r="G152" s="6">
        <v>1512</v>
      </c>
      <c r="H152" s="6"/>
      <c r="I152" s="6"/>
    </row>
    <row r="153" spans="1:9" x14ac:dyDescent="0.3">
      <c r="A153" t="str">
        <f t="shared" si="5"/>
        <v>Jul</v>
      </c>
      <c r="B153" s="5">
        <f>DATE(2018, MONTH('2024 ECRS'!$H$2), 1)</f>
        <v>43282</v>
      </c>
      <c r="C153" s="5" t="str">
        <f t="shared" si="6"/>
        <v>c. HE7-10</v>
      </c>
      <c r="D153">
        <v>8</v>
      </c>
      <c r="E153" t="s">
        <v>30</v>
      </c>
      <c r="F153" s="6">
        <v>1790.940947583141</v>
      </c>
      <c r="G153" s="6">
        <v>1878</v>
      </c>
      <c r="H153" s="6"/>
      <c r="I153" s="6"/>
    </row>
    <row r="154" spans="1:9" x14ac:dyDescent="0.3">
      <c r="A154" t="str">
        <f t="shared" si="5"/>
        <v>Jul</v>
      </c>
      <c r="B154" s="5">
        <f>DATE(2018, MONTH('2024 ECRS'!$H$2), 1)</f>
        <v>43282</v>
      </c>
      <c r="C154" s="5" t="str">
        <f t="shared" si="6"/>
        <v>c. HE7-10</v>
      </c>
      <c r="D154">
        <v>9</v>
      </c>
      <c r="E154" t="s">
        <v>30</v>
      </c>
      <c r="F154" s="6">
        <v>2464.7207283740809</v>
      </c>
      <c r="G154" s="6">
        <v>1862</v>
      </c>
      <c r="H154" s="6"/>
      <c r="I154" s="6"/>
    </row>
    <row r="155" spans="1:9" x14ac:dyDescent="0.3">
      <c r="A155" t="str">
        <f t="shared" si="5"/>
        <v>Jul</v>
      </c>
      <c r="B155" s="5">
        <f>DATE(2018, MONTH('2024 ECRS'!$H$2), 1)</f>
        <v>43282</v>
      </c>
      <c r="C155" s="5" t="str">
        <f t="shared" si="6"/>
        <v>c. HE7-10</v>
      </c>
      <c r="D155">
        <v>10</v>
      </c>
      <c r="E155" t="s">
        <v>30</v>
      </c>
      <c r="F155" s="6">
        <v>2181.4961200411121</v>
      </c>
      <c r="G155" s="6">
        <v>2080</v>
      </c>
      <c r="H155" s="6"/>
      <c r="I155" s="6"/>
    </row>
    <row r="156" spans="1:9" x14ac:dyDescent="0.3">
      <c r="A156" t="str">
        <f t="shared" si="5"/>
        <v>Jul</v>
      </c>
      <c r="B156" s="5">
        <f>DATE(2018, MONTH('2024 ECRS'!$H$2), 1)</f>
        <v>43282</v>
      </c>
      <c r="C156" s="5" t="str">
        <f t="shared" si="6"/>
        <v>d. HE11-14</v>
      </c>
      <c r="D156">
        <v>11</v>
      </c>
      <c r="E156" t="s">
        <v>30</v>
      </c>
      <c r="F156" s="6">
        <v>2484.8223764847871</v>
      </c>
      <c r="G156" s="6">
        <v>2088</v>
      </c>
      <c r="H156" s="6"/>
      <c r="I156" s="6"/>
    </row>
    <row r="157" spans="1:9" x14ac:dyDescent="0.3">
      <c r="A157" t="str">
        <f t="shared" si="5"/>
        <v>Jul</v>
      </c>
      <c r="B157" s="5">
        <f>DATE(2018, MONTH('2024 ECRS'!$H$2), 1)</f>
        <v>43282</v>
      </c>
      <c r="C157" s="5" t="str">
        <f t="shared" si="6"/>
        <v>d. HE11-14</v>
      </c>
      <c r="D157">
        <v>12</v>
      </c>
      <c r="E157" t="s">
        <v>30</v>
      </c>
      <c r="F157" s="6">
        <v>2525.6200826519575</v>
      </c>
      <c r="G157" s="6">
        <v>2220</v>
      </c>
      <c r="H157" s="6"/>
      <c r="I157" s="6"/>
    </row>
    <row r="158" spans="1:9" x14ac:dyDescent="0.3">
      <c r="A158" t="str">
        <f t="shared" si="5"/>
        <v>Jul</v>
      </c>
      <c r="B158" s="5">
        <f>DATE(2018, MONTH('2024 ECRS'!$H$2), 1)</f>
        <v>43282</v>
      </c>
      <c r="C158" s="5" t="str">
        <f t="shared" si="6"/>
        <v>d. HE11-14</v>
      </c>
      <c r="D158">
        <v>13</v>
      </c>
      <c r="E158" t="s">
        <v>30</v>
      </c>
      <c r="F158" s="6">
        <v>2509.5187303932676</v>
      </c>
      <c r="G158" s="6">
        <v>2267</v>
      </c>
      <c r="H158" s="6"/>
      <c r="I158" s="6"/>
    </row>
    <row r="159" spans="1:9" x14ac:dyDescent="0.3">
      <c r="A159" t="str">
        <f t="shared" si="5"/>
        <v>Jul</v>
      </c>
      <c r="B159" s="5">
        <f>DATE(2018, MONTH('2024 ECRS'!$H$2), 1)</f>
        <v>43282</v>
      </c>
      <c r="C159" s="5" t="str">
        <f t="shared" si="6"/>
        <v>d. HE11-14</v>
      </c>
      <c r="D159">
        <v>14</v>
      </c>
      <c r="E159" t="s">
        <v>30</v>
      </c>
      <c r="F159" s="6">
        <v>2339.0807113512901</v>
      </c>
      <c r="G159" s="6">
        <v>2508</v>
      </c>
      <c r="H159" s="6"/>
      <c r="I159" s="6"/>
    </row>
    <row r="160" spans="1:9" x14ac:dyDescent="0.3">
      <c r="A160" t="str">
        <f t="shared" si="5"/>
        <v>Jul</v>
      </c>
      <c r="B160" s="5">
        <f>DATE(2018, MONTH('2024 ECRS'!$H$2), 1)</f>
        <v>43282</v>
      </c>
      <c r="C160" s="5" t="str">
        <f t="shared" si="6"/>
        <v>e. HE15-18</v>
      </c>
      <c r="D160">
        <v>15</v>
      </c>
      <c r="E160" t="s">
        <v>30</v>
      </c>
      <c r="F160" s="6">
        <v>2127.7674306375784</v>
      </c>
      <c r="G160" s="6">
        <v>2390</v>
      </c>
      <c r="H160" s="6"/>
      <c r="I160" s="6"/>
    </row>
    <row r="161" spans="1:9" x14ac:dyDescent="0.3">
      <c r="A161" t="str">
        <f t="shared" si="5"/>
        <v>Jul</v>
      </c>
      <c r="B161" s="5">
        <f>DATE(2018, MONTH('2024 ECRS'!$H$2), 1)</f>
        <v>43282</v>
      </c>
      <c r="C161" s="5" t="str">
        <f t="shared" si="6"/>
        <v>e. HE15-18</v>
      </c>
      <c r="D161">
        <v>16</v>
      </c>
      <c r="E161" t="s">
        <v>30</v>
      </c>
      <c r="F161" s="6">
        <v>2451.3413052146648</v>
      </c>
      <c r="G161" s="6">
        <v>2656</v>
      </c>
      <c r="H161" s="6"/>
      <c r="I161" s="6"/>
    </row>
    <row r="162" spans="1:9" x14ac:dyDescent="0.3">
      <c r="A162" t="str">
        <f t="shared" si="5"/>
        <v>Jul</v>
      </c>
      <c r="B162" s="5">
        <f>DATE(2018, MONTH('2024 ECRS'!$H$2), 1)</f>
        <v>43282</v>
      </c>
      <c r="C162" s="5" t="str">
        <f t="shared" si="6"/>
        <v>e. HE15-18</v>
      </c>
      <c r="D162">
        <v>17</v>
      </c>
      <c r="E162" t="s">
        <v>30</v>
      </c>
      <c r="F162" s="6">
        <v>2574.7462645968158</v>
      </c>
      <c r="G162" s="6">
        <v>2664</v>
      </c>
      <c r="H162" s="6"/>
      <c r="I162" s="6"/>
    </row>
    <row r="163" spans="1:9" x14ac:dyDescent="0.3">
      <c r="A163" t="str">
        <f t="shared" si="5"/>
        <v>Jul</v>
      </c>
      <c r="B163" s="5">
        <f>DATE(2018, MONTH('2024 ECRS'!$H$2), 1)</f>
        <v>43282</v>
      </c>
      <c r="C163" s="5" t="str">
        <f t="shared" si="6"/>
        <v>e. HE15-18</v>
      </c>
      <c r="D163">
        <v>18</v>
      </c>
      <c r="E163" t="s">
        <v>30</v>
      </c>
      <c r="F163" s="6">
        <v>2447.7697332678044</v>
      </c>
      <c r="G163" s="6">
        <v>2567</v>
      </c>
      <c r="H163" s="6"/>
      <c r="I163" s="6"/>
    </row>
    <row r="164" spans="1:9" x14ac:dyDescent="0.3">
      <c r="A164" t="str">
        <f t="shared" si="5"/>
        <v>Jul</v>
      </c>
      <c r="B164" s="5">
        <f>DATE(2018, MONTH('2024 ECRS'!$H$2), 1)</f>
        <v>43282</v>
      </c>
      <c r="C164" s="5" t="str">
        <f t="shared" si="6"/>
        <v>f. HE19-22</v>
      </c>
      <c r="D164">
        <v>19</v>
      </c>
      <c r="E164" t="s">
        <v>30</v>
      </c>
      <c r="F164" s="6">
        <v>2497.9322918834009</v>
      </c>
      <c r="G164" s="6">
        <v>2356</v>
      </c>
      <c r="H164" s="6"/>
      <c r="I164" s="6"/>
    </row>
    <row r="165" spans="1:9" x14ac:dyDescent="0.3">
      <c r="A165" t="str">
        <f t="shared" si="5"/>
        <v>Jul</v>
      </c>
      <c r="B165" s="5">
        <f>DATE(2018, MONTH('2024 ECRS'!$H$2), 1)</f>
        <v>43282</v>
      </c>
      <c r="C165" s="5" t="str">
        <f t="shared" si="6"/>
        <v>f. HE19-22</v>
      </c>
      <c r="D165">
        <v>20</v>
      </c>
      <c r="E165" t="s">
        <v>30</v>
      </c>
      <c r="F165" s="6">
        <v>2393.2004457544076</v>
      </c>
      <c r="G165" s="6">
        <v>2011</v>
      </c>
      <c r="H165" s="6"/>
      <c r="I165" s="6"/>
    </row>
    <row r="166" spans="1:9" x14ac:dyDescent="0.3">
      <c r="A166" t="str">
        <f t="shared" si="5"/>
        <v>Jul</v>
      </c>
      <c r="B166" s="5">
        <f>DATE(2018, MONTH('2024 ECRS'!$H$2), 1)</f>
        <v>43282</v>
      </c>
      <c r="C166" s="5" t="str">
        <f t="shared" si="6"/>
        <v>f. HE19-22</v>
      </c>
      <c r="D166">
        <v>21</v>
      </c>
      <c r="E166" t="s">
        <v>30</v>
      </c>
      <c r="F166" s="6">
        <v>2076.1671086198317</v>
      </c>
      <c r="G166" s="6">
        <v>2260</v>
      </c>
      <c r="H166" s="6"/>
      <c r="I166" s="6"/>
    </row>
    <row r="167" spans="1:9" x14ac:dyDescent="0.3">
      <c r="A167" t="str">
        <f t="shared" si="5"/>
        <v>Jul</v>
      </c>
      <c r="B167" s="5">
        <f>DATE(2018, MONTH('2024 ECRS'!$H$2), 1)</f>
        <v>43282</v>
      </c>
      <c r="C167" s="5" t="str">
        <f t="shared" si="6"/>
        <v>f. HE19-22</v>
      </c>
      <c r="D167">
        <v>22</v>
      </c>
      <c r="E167" t="s">
        <v>30</v>
      </c>
      <c r="F167" s="6">
        <v>2046.2221489145938</v>
      </c>
      <c r="G167" s="6">
        <v>2273</v>
      </c>
      <c r="H167" s="6"/>
      <c r="I167" s="6"/>
    </row>
    <row r="168" spans="1:9" x14ac:dyDescent="0.3">
      <c r="A168" t="str">
        <f t="shared" si="5"/>
        <v>Jul</v>
      </c>
      <c r="B168" s="5">
        <f>DATE(2018, MONTH('2024 ECRS'!$H$2), 1)</f>
        <v>43282</v>
      </c>
      <c r="C168" s="5" t="str">
        <f t="shared" si="6"/>
        <v>a. HE1-2 &amp; HE23-24</v>
      </c>
      <c r="D168">
        <v>23</v>
      </c>
      <c r="E168" t="s">
        <v>30</v>
      </c>
      <c r="F168" s="6">
        <v>1834.5163885535731</v>
      </c>
      <c r="G168" s="6">
        <v>2075</v>
      </c>
      <c r="H168" s="6"/>
      <c r="I168" s="6"/>
    </row>
    <row r="169" spans="1:9" x14ac:dyDescent="0.3">
      <c r="A169" t="str">
        <f t="shared" si="5"/>
        <v>Jul</v>
      </c>
      <c r="B169" s="5">
        <f>DATE(2018, MONTH('2024 ECRS'!$H$2), 1)</f>
        <v>43282</v>
      </c>
      <c r="C169" s="5" t="str">
        <f t="shared" si="6"/>
        <v>a. HE1-2 &amp; HE23-24</v>
      </c>
      <c r="D169">
        <v>24</v>
      </c>
      <c r="E169" t="s">
        <v>30</v>
      </c>
      <c r="F169" s="6">
        <v>1717.8443706645489</v>
      </c>
      <c r="G169" s="6">
        <v>1871</v>
      </c>
      <c r="H169" s="6"/>
      <c r="I169" s="6"/>
    </row>
    <row r="170" spans="1:9" x14ac:dyDescent="0.3">
      <c r="A170" t="str">
        <f t="shared" si="5"/>
        <v>Aug</v>
      </c>
      <c r="B170" s="5">
        <f>DATE(2018, MONTH('2024 ECRS'!$I$2), 1)</f>
        <v>43313</v>
      </c>
      <c r="C170" s="5" t="str">
        <f t="shared" si="6"/>
        <v>a. HE1-2 &amp; HE23-24</v>
      </c>
      <c r="D170">
        <v>1</v>
      </c>
      <c r="E170" t="s">
        <v>30</v>
      </c>
      <c r="F170" s="6">
        <v>1630.404313689975</v>
      </c>
      <c r="G170" s="6"/>
      <c r="H170" s="6"/>
      <c r="I170" s="6"/>
    </row>
    <row r="171" spans="1:9" x14ac:dyDescent="0.3">
      <c r="A171" t="str">
        <f t="shared" si="5"/>
        <v>Aug</v>
      </c>
      <c r="B171" s="5">
        <f>DATE(2018, MONTH('2024 ECRS'!$I$2), 1)</f>
        <v>43313</v>
      </c>
      <c r="C171" s="5" t="str">
        <f t="shared" si="6"/>
        <v>a. HE1-2 &amp; HE23-24</v>
      </c>
      <c r="D171">
        <v>2</v>
      </c>
      <c r="E171" t="s">
        <v>30</v>
      </c>
      <c r="F171" s="6">
        <v>1622.24933726003</v>
      </c>
      <c r="G171" s="6"/>
      <c r="H171" s="6"/>
      <c r="I171" s="6"/>
    </row>
    <row r="172" spans="1:9" x14ac:dyDescent="0.3">
      <c r="A172" t="str">
        <f t="shared" si="5"/>
        <v>Aug</v>
      </c>
      <c r="B172" s="5">
        <f>DATE(2018, MONTH('2024 ECRS'!$I$2), 1)</f>
        <v>43313</v>
      </c>
      <c r="C172" s="5" t="str">
        <f t="shared" si="6"/>
        <v>b. HE3-6</v>
      </c>
      <c r="D172">
        <v>3</v>
      </c>
      <c r="E172" t="s">
        <v>30</v>
      </c>
      <c r="F172" s="6">
        <v>1718.810306228374</v>
      </c>
      <c r="G172" s="6"/>
      <c r="H172" s="6"/>
      <c r="I172" s="6"/>
    </row>
    <row r="173" spans="1:9" x14ac:dyDescent="0.3">
      <c r="A173" t="str">
        <f t="shared" si="5"/>
        <v>Aug</v>
      </c>
      <c r="B173" s="5">
        <f>DATE(2018, MONTH('2024 ECRS'!$I$2), 1)</f>
        <v>43313</v>
      </c>
      <c r="C173" s="5" t="str">
        <f t="shared" si="6"/>
        <v>b. HE3-6</v>
      </c>
      <c r="D173">
        <v>4</v>
      </c>
      <c r="E173" t="s">
        <v>30</v>
      </c>
      <c r="F173" s="6">
        <v>1624.9473715462341</v>
      </c>
      <c r="G173" s="6"/>
      <c r="H173" s="6"/>
      <c r="I173" s="6"/>
    </row>
    <row r="174" spans="1:9" x14ac:dyDescent="0.3">
      <c r="A174" t="str">
        <f t="shared" si="5"/>
        <v>Aug</v>
      </c>
      <c r="B174" s="5">
        <f>DATE(2018, MONTH('2024 ECRS'!$I$2), 1)</f>
        <v>43313</v>
      </c>
      <c r="C174" s="5" t="str">
        <f t="shared" si="6"/>
        <v>b. HE3-6</v>
      </c>
      <c r="D174">
        <v>5</v>
      </c>
      <c r="E174" t="s">
        <v>30</v>
      </c>
      <c r="F174" s="6">
        <v>1595.080956009145</v>
      </c>
      <c r="G174" s="6"/>
      <c r="H174" s="6"/>
      <c r="I174" s="6"/>
    </row>
    <row r="175" spans="1:9" x14ac:dyDescent="0.3">
      <c r="A175" t="str">
        <f t="shared" si="5"/>
        <v>Aug</v>
      </c>
      <c r="B175" s="5">
        <f>DATE(2018, MONTH('2024 ECRS'!$I$2), 1)</f>
        <v>43313</v>
      </c>
      <c r="C175" s="5" t="str">
        <f t="shared" si="6"/>
        <v>b. HE3-6</v>
      </c>
      <c r="D175">
        <v>6</v>
      </c>
      <c r="E175" t="s">
        <v>30</v>
      </c>
      <c r="F175" s="6">
        <v>1478.7758395538469</v>
      </c>
      <c r="G175" s="6"/>
      <c r="H175" s="6"/>
      <c r="I175" s="6"/>
    </row>
    <row r="176" spans="1:9" x14ac:dyDescent="0.3">
      <c r="A176" t="str">
        <f t="shared" si="5"/>
        <v>Aug</v>
      </c>
      <c r="B176" s="5">
        <f>DATE(2018, MONTH('2024 ECRS'!$I$2), 1)</f>
        <v>43313</v>
      </c>
      <c r="C176" s="5" t="str">
        <f t="shared" si="6"/>
        <v>c. HE7-10</v>
      </c>
      <c r="D176">
        <v>7</v>
      </c>
      <c r="E176" t="s">
        <v>30</v>
      </c>
      <c r="F176" s="6">
        <v>1595.6519519749741</v>
      </c>
      <c r="G176" s="6"/>
      <c r="H176" s="6"/>
      <c r="I176" s="6"/>
    </row>
    <row r="177" spans="1:9" x14ac:dyDescent="0.3">
      <c r="A177" t="str">
        <f t="shared" si="5"/>
        <v>Aug</v>
      </c>
      <c r="B177" s="5">
        <f>DATE(2018, MONTH('2024 ECRS'!$I$2), 1)</f>
        <v>43313</v>
      </c>
      <c r="C177" s="5" t="str">
        <f t="shared" si="6"/>
        <v>c. HE7-10</v>
      </c>
      <c r="D177">
        <v>8</v>
      </c>
      <c r="E177" t="s">
        <v>30</v>
      </c>
      <c r="F177" s="6">
        <v>1797.6561846505269</v>
      </c>
      <c r="G177" s="6"/>
      <c r="H177" s="6"/>
      <c r="I177" s="6"/>
    </row>
    <row r="178" spans="1:9" x14ac:dyDescent="0.3">
      <c r="A178" t="str">
        <f t="shared" si="5"/>
        <v>Aug</v>
      </c>
      <c r="B178" s="5">
        <f>DATE(2018, MONTH('2024 ECRS'!$I$2), 1)</f>
        <v>43313</v>
      </c>
      <c r="C178" s="5" t="str">
        <f t="shared" si="6"/>
        <v>c. HE7-10</v>
      </c>
      <c r="D178">
        <v>9</v>
      </c>
      <c r="E178" t="s">
        <v>30</v>
      </c>
      <c r="F178" s="6">
        <v>2262.7383270874161</v>
      </c>
      <c r="G178" s="6"/>
      <c r="H178" s="6"/>
      <c r="I178" s="6"/>
    </row>
    <row r="179" spans="1:9" x14ac:dyDescent="0.3">
      <c r="A179" t="str">
        <f t="shared" si="5"/>
        <v>Aug</v>
      </c>
      <c r="B179" s="5">
        <f>DATE(2018, MONTH('2024 ECRS'!$I$2), 1)</f>
        <v>43313</v>
      </c>
      <c r="C179" s="5" t="str">
        <f t="shared" si="6"/>
        <v>c. HE7-10</v>
      </c>
      <c r="D179">
        <v>10</v>
      </c>
      <c r="E179" t="s">
        <v>30</v>
      </c>
      <c r="F179" s="6">
        <v>2429.743661162127</v>
      </c>
      <c r="G179" s="6"/>
      <c r="H179" s="6"/>
      <c r="I179" s="6"/>
    </row>
    <row r="180" spans="1:9" x14ac:dyDescent="0.3">
      <c r="A180" t="str">
        <f t="shared" si="5"/>
        <v>Aug</v>
      </c>
      <c r="B180" s="5">
        <f>DATE(2018, MONTH('2024 ECRS'!$I$2), 1)</f>
        <v>43313</v>
      </c>
      <c r="C180" s="5" t="str">
        <f t="shared" si="6"/>
        <v>d. HE11-14</v>
      </c>
      <c r="D180">
        <v>11</v>
      </c>
      <c r="E180" t="s">
        <v>30</v>
      </c>
      <c r="F180" s="6">
        <v>2443.2369094157302</v>
      </c>
      <c r="G180" s="6"/>
      <c r="H180" s="6"/>
      <c r="I180" s="6"/>
    </row>
    <row r="181" spans="1:9" x14ac:dyDescent="0.3">
      <c r="A181" t="str">
        <f t="shared" si="5"/>
        <v>Aug</v>
      </c>
      <c r="B181" s="5">
        <f>DATE(2018, MONTH('2024 ECRS'!$I$2), 1)</f>
        <v>43313</v>
      </c>
      <c r="C181" s="5" t="str">
        <f t="shared" si="6"/>
        <v>d. HE11-14</v>
      </c>
      <c r="D181">
        <v>12</v>
      </c>
      <c r="E181" t="s">
        <v>30</v>
      </c>
      <c r="F181" s="6">
        <v>2380.3041833757707</v>
      </c>
      <c r="G181" s="6"/>
      <c r="H181" s="6"/>
      <c r="I181" s="6"/>
    </row>
    <row r="182" spans="1:9" x14ac:dyDescent="0.3">
      <c r="A182" t="str">
        <f t="shared" si="5"/>
        <v>Aug</v>
      </c>
      <c r="B182" s="5">
        <f>DATE(2018, MONTH('2024 ECRS'!$I$2), 1)</f>
        <v>43313</v>
      </c>
      <c r="C182" s="5" t="str">
        <f t="shared" si="6"/>
        <v>d. HE11-14</v>
      </c>
      <c r="D182">
        <v>13</v>
      </c>
      <c r="E182" t="s">
        <v>30</v>
      </c>
      <c r="F182" s="6">
        <v>2489.2392919623999</v>
      </c>
      <c r="G182" s="6"/>
      <c r="H182" s="6"/>
      <c r="I182" s="6"/>
    </row>
    <row r="183" spans="1:9" x14ac:dyDescent="0.3">
      <c r="A183" t="str">
        <f t="shared" si="5"/>
        <v>Aug</v>
      </c>
      <c r="B183" s="5">
        <f>DATE(2018, MONTH('2024 ECRS'!$I$2), 1)</f>
        <v>43313</v>
      </c>
      <c r="C183" s="5" t="str">
        <f t="shared" si="6"/>
        <v>d. HE11-14</v>
      </c>
      <c r="D183">
        <v>14</v>
      </c>
      <c r="E183" t="s">
        <v>30</v>
      </c>
      <c r="F183" s="6">
        <v>2433.4206400810035</v>
      </c>
      <c r="G183" s="6"/>
      <c r="H183" s="6"/>
      <c r="I183" s="6"/>
    </row>
    <row r="184" spans="1:9" x14ac:dyDescent="0.3">
      <c r="A184" t="str">
        <f t="shared" si="5"/>
        <v>Aug</v>
      </c>
      <c r="B184" s="5">
        <f>DATE(2018, MONTH('2024 ECRS'!$I$2), 1)</f>
        <v>43313</v>
      </c>
      <c r="C184" s="5" t="str">
        <f t="shared" si="6"/>
        <v>e. HE15-18</v>
      </c>
      <c r="D184">
        <v>15</v>
      </c>
      <c r="E184" t="s">
        <v>30</v>
      </c>
      <c r="F184" s="6">
        <v>2487.849168804818</v>
      </c>
      <c r="G184" s="6"/>
      <c r="H184" s="6"/>
      <c r="I184" s="6"/>
    </row>
    <row r="185" spans="1:9" x14ac:dyDescent="0.3">
      <c r="A185" t="str">
        <f t="shared" si="5"/>
        <v>Aug</v>
      </c>
      <c r="B185" s="5">
        <f>DATE(2018, MONTH('2024 ECRS'!$I$2), 1)</f>
        <v>43313</v>
      </c>
      <c r="C185" s="5" t="str">
        <f t="shared" si="6"/>
        <v>e. HE15-18</v>
      </c>
      <c r="D185">
        <v>16</v>
      </c>
      <c r="E185" t="s">
        <v>30</v>
      </c>
      <c r="F185" s="6">
        <v>2568.524283427173</v>
      </c>
      <c r="G185" s="6"/>
      <c r="H185" s="6"/>
      <c r="I185" s="6"/>
    </row>
    <row r="186" spans="1:9" x14ac:dyDescent="0.3">
      <c r="A186" t="str">
        <f t="shared" si="5"/>
        <v>Aug</v>
      </c>
      <c r="B186" s="5">
        <f>DATE(2018, MONTH('2024 ECRS'!$I$2), 1)</f>
        <v>43313</v>
      </c>
      <c r="C186" s="5" t="str">
        <f t="shared" si="6"/>
        <v>e. HE15-18</v>
      </c>
      <c r="D186">
        <v>17</v>
      </c>
      <c r="E186" t="s">
        <v>30</v>
      </c>
      <c r="F186" s="6">
        <v>2643.0078424938119</v>
      </c>
      <c r="G186" s="6"/>
      <c r="H186" s="6"/>
      <c r="I186" s="6"/>
    </row>
    <row r="187" spans="1:9" x14ac:dyDescent="0.3">
      <c r="A187" t="str">
        <f t="shared" si="5"/>
        <v>Aug</v>
      </c>
      <c r="B187" s="5">
        <f>DATE(2018, MONTH('2024 ECRS'!$I$2), 1)</f>
        <v>43313</v>
      </c>
      <c r="C187" s="5" t="str">
        <f t="shared" si="6"/>
        <v>e. HE15-18</v>
      </c>
      <c r="D187">
        <v>18</v>
      </c>
      <c r="E187" t="s">
        <v>30</v>
      </c>
      <c r="F187" s="6">
        <v>2808.7695790019511</v>
      </c>
      <c r="G187" s="6"/>
      <c r="H187" s="6"/>
      <c r="I187" s="6"/>
    </row>
    <row r="188" spans="1:9" x14ac:dyDescent="0.3">
      <c r="A188" t="str">
        <f t="shared" si="5"/>
        <v>Aug</v>
      </c>
      <c r="B188" s="5">
        <f>DATE(2018, MONTH('2024 ECRS'!$I$2), 1)</f>
        <v>43313</v>
      </c>
      <c r="C188" s="5" t="str">
        <f t="shared" si="6"/>
        <v>f. HE19-22</v>
      </c>
      <c r="D188">
        <v>19</v>
      </c>
      <c r="E188" t="s">
        <v>30</v>
      </c>
      <c r="F188" s="6">
        <v>2679.4332795697924</v>
      </c>
      <c r="G188" s="6"/>
      <c r="H188" s="6"/>
      <c r="I188" s="6"/>
    </row>
    <row r="189" spans="1:9" x14ac:dyDescent="0.3">
      <c r="A189" t="str">
        <f t="shared" si="5"/>
        <v>Aug</v>
      </c>
      <c r="B189" s="5">
        <f>DATE(2018, MONTH('2024 ECRS'!$I$2), 1)</f>
        <v>43313</v>
      </c>
      <c r="C189" s="5" t="str">
        <f t="shared" si="6"/>
        <v>f. HE19-22</v>
      </c>
      <c r="D189">
        <v>20</v>
      </c>
      <c r="E189" t="s">
        <v>30</v>
      </c>
      <c r="F189" s="6">
        <v>2534.4308473707683</v>
      </c>
      <c r="G189" s="6"/>
      <c r="H189" s="6"/>
      <c r="I189" s="6"/>
    </row>
    <row r="190" spans="1:9" x14ac:dyDescent="0.3">
      <c r="A190" t="str">
        <f t="shared" si="5"/>
        <v>Aug</v>
      </c>
      <c r="B190" s="5">
        <f>DATE(2018, MONTH('2024 ECRS'!$I$2), 1)</f>
        <v>43313</v>
      </c>
      <c r="C190" s="5" t="str">
        <f t="shared" si="6"/>
        <v>f. HE19-22</v>
      </c>
      <c r="D190">
        <v>21</v>
      </c>
      <c r="E190" t="s">
        <v>30</v>
      </c>
      <c r="F190" s="6">
        <v>2262.353867103111</v>
      </c>
      <c r="G190" s="6"/>
      <c r="H190" s="6"/>
      <c r="I190" s="6"/>
    </row>
    <row r="191" spans="1:9" x14ac:dyDescent="0.3">
      <c r="A191" t="str">
        <f t="shared" si="5"/>
        <v>Aug</v>
      </c>
      <c r="B191" s="5">
        <f>DATE(2018, MONTH('2024 ECRS'!$I$2), 1)</f>
        <v>43313</v>
      </c>
      <c r="C191" s="5" t="str">
        <f t="shared" si="6"/>
        <v>f. HE19-22</v>
      </c>
      <c r="D191">
        <v>22</v>
      </c>
      <c r="E191" t="s">
        <v>30</v>
      </c>
      <c r="F191" s="6">
        <v>1972.1338367374753</v>
      </c>
      <c r="G191" s="6"/>
      <c r="H191" s="6"/>
      <c r="I191" s="6"/>
    </row>
    <row r="192" spans="1:9" x14ac:dyDescent="0.3">
      <c r="A192" t="str">
        <f t="shared" si="5"/>
        <v>Aug</v>
      </c>
      <c r="B192" s="5">
        <f>DATE(2018, MONTH('2024 ECRS'!$I$2), 1)</f>
        <v>43313</v>
      </c>
      <c r="C192" s="5" t="str">
        <f t="shared" si="6"/>
        <v>a. HE1-2 &amp; HE23-24</v>
      </c>
      <c r="D192">
        <v>23</v>
      </c>
      <c r="E192" t="s">
        <v>30</v>
      </c>
      <c r="F192" s="6">
        <v>1897.3166486035179</v>
      </c>
      <c r="G192" s="6"/>
      <c r="H192" s="6"/>
      <c r="I192" s="6"/>
    </row>
    <row r="193" spans="1:9" x14ac:dyDescent="0.3">
      <c r="A193" t="str">
        <f t="shared" si="5"/>
        <v>Aug</v>
      </c>
      <c r="B193" s="5">
        <f>DATE(2018, MONTH('2024 ECRS'!$I$2), 1)</f>
        <v>43313</v>
      </c>
      <c r="C193" s="5" t="str">
        <f t="shared" si="6"/>
        <v>a. HE1-2 &amp; HE23-24</v>
      </c>
      <c r="D193">
        <v>24</v>
      </c>
      <c r="E193" t="s">
        <v>30</v>
      </c>
      <c r="F193" s="6">
        <v>1694.7470192600258</v>
      </c>
      <c r="G193" s="6"/>
      <c r="H193" s="6"/>
      <c r="I193" s="6"/>
    </row>
    <row r="194" spans="1:9" x14ac:dyDescent="0.3">
      <c r="A194" t="str">
        <f t="shared" si="5"/>
        <v>Sep</v>
      </c>
      <c r="B194" s="5">
        <f>DATE(2018, MONTH('2024 ECRS'!$J$2), 1)</f>
        <v>43344</v>
      </c>
      <c r="C194" s="5" t="str">
        <f t="shared" si="6"/>
        <v>a. HE1-2 &amp; HE23-24</v>
      </c>
      <c r="D194">
        <v>1</v>
      </c>
      <c r="E194" t="s">
        <v>30</v>
      </c>
      <c r="F194" s="6">
        <v>1726.683208968991</v>
      </c>
      <c r="G194" s="6"/>
      <c r="H194" s="6"/>
      <c r="I194" s="6"/>
    </row>
    <row r="195" spans="1:9" x14ac:dyDescent="0.3">
      <c r="A195" t="str">
        <f t="shared" ref="A195:A258" si="7">TEXT(B195, "mmm")</f>
        <v>Sep</v>
      </c>
      <c r="B195" s="5">
        <f>DATE(2018, MONTH('2024 ECRS'!$J$2), 1)</f>
        <v>43344</v>
      </c>
      <c r="C195" s="5" t="str">
        <f t="shared" ref="C195:C258" si="8">IF(OR(D195=1, D195=2, D195=23, D195=24), "a. HE1-2 &amp; HE23-24", IF(OR(D195=3, D195=4, D195=5, D195=6), "b. HE3-6", IF(OR(D195=7, D195=8, D195=9, D195=10), "c. HE7-10", IF(OR(D195=11, D195=12, D195=13, D195=14), "d. HE11-14", IF(OR(D195=15, D195=16, D195=17, D195=18), "e. HE15-18", IF(OR(D195=19, D195=20, D195=21, D195=22), "f. HE19-22", NA()))))))</f>
        <v>a. HE1-2 &amp; HE23-24</v>
      </c>
      <c r="D195">
        <v>2</v>
      </c>
      <c r="E195" t="s">
        <v>30</v>
      </c>
      <c r="F195" s="6">
        <v>1568.0568768641579</v>
      </c>
      <c r="G195" s="6"/>
      <c r="H195" s="6"/>
      <c r="I195" s="6"/>
    </row>
    <row r="196" spans="1:9" x14ac:dyDescent="0.3">
      <c r="A196" t="str">
        <f t="shared" si="7"/>
        <v>Sep</v>
      </c>
      <c r="B196" s="5">
        <f>DATE(2018, MONTH('2024 ECRS'!$J$2), 1)</f>
        <v>43344</v>
      </c>
      <c r="C196" s="5" t="str">
        <f t="shared" si="8"/>
        <v>b. HE3-6</v>
      </c>
      <c r="D196">
        <v>3</v>
      </c>
      <c r="E196" t="s">
        <v>30</v>
      </c>
      <c r="F196" s="6">
        <v>1582.562025801838</v>
      </c>
      <c r="G196" s="6"/>
      <c r="H196" s="6"/>
      <c r="I196" s="6"/>
    </row>
    <row r="197" spans="1:9" x14ac:dyDescent="0.3">
      <c r="A197" t="str">
        <f t="shared" si="7"/>
        <v>Sep</v>
      </c>
      <c r="B197" s="5">
        <f>DATE(2018, MONTH('2024 ECRS'!$J$2), 1)</f>
        <v>43344</v>
      </c>
      <c r="C197" s="5" t="str">
        <f t="shared" si="8"/>
        <v>b. HE3-6</v>
      </c>
      <c r="D197">
        <v>4</v>
      </c>
      <c r="E197" t="s">
        <v>30</v>
      </c>
      <c r="F197" s="6">
        <v>1550.6811733507188</v>
      </c>
      <c r="G197" s="6"/>
      <c r="H197" s="6"/>
      <c r="I197" s="6"/>
    </row>
    <row r="198" spans="1:9" x14ac:dyDescent="0.3">
      <c r="A198" t="str">
        <f t="shared" si="7"/>
        <v>Sep</v>
      </c>
      <c r="B198" s="5">
        <f>DATE(2018, MONTH('2024 ECRS'!$J$2), 1)</f>
        <v>43344</v>
      </c>
      <c r="C198" s="5" t="str">
        <f t="shared" si="8"/>
        <v>b. HE3-6</v>
      </c>
      <c r="D198">
        <v>5</v>
      </c>
      <c r="E198" t="s">
        <v>30</v>
      </c>
      <c r="F198" s="6">
        <v>1513.0508221090899</v>
      </c>
      <c r="G198" s="6"/>
      <c r="H198" s="6"/>
      <c r="I198" s="6"/>
    </row>
    <row r="199" spans="1:9" x14ac:dyDescent="0.3">
      <c r="A199" t="str">
        <f t="shared" si="7"/>
        <v>Sep</v>
      </c>
      <c r="B199" s="5">
        <f>DATE(2018, MONTH('2024 ECRS'!$J$2), 1)</f>
        <v>43344</v>
      </c>
      <c r="C199" s="5" t="str">
        <f t="shared" si="8"/>
        <v>b. HE3-6</v>
      </c>
      <c r="D199">
        <v>6</v>
      </c>
      <c r="E199" t="s">
        <v>30</v>
      </c>
      <c r="F199" s="6">
        <v>1542.876094491583</v>
      </c>
      <c r="G199" s="6"/>
      <c r="H199" s="6"/>
      <c r="I199" s="6"/>
    </row>
    <row r="200" spans="1:9" x14ac:dyDescent="0.3">
      <c r="A200" t="str">
        <f t="shared" si="7"/>
        <v>Sep</v>
      </c>
      <c r="B200" s="5">
        <f>DATE(2018, MONTH('2024 ECRS'!$J$2), 1)</f>
        <v>43344</v>
      </c>
      <c r="C200" s="5" t="str">
        <f t="shared" si="8"/>
        <v>c. HE7-10</v>
      </c>
      <c r="D200">
        <v>7</v>
      </c>
      <c r="E200" t="s">
        <v>30</v>
      </c>
      <c r="F200" s="6">
        <v>1687.559569260437</v>
      </c>
      <c r="G200" s="6"/>
      <c r="H200" s="6"/>
      <c r="I200" s="6"/>
    </row>
    <row r="201" spans="1:9" x14ac:dyDescent="0.3">
      <c r="A201" t="str">
        <f t="shared" si="7"/>
        <v>Sep</v>
      </c>
      <c r="B201" s="5">
        <f>DATE(2018, MONTH('2024 ECRS'!$J$2), 1)</f>
        <v>43344</v>
      </c>
      <c r="C201" s="5" t="str">
        <f t="shared" si="8"/>
        <v>c. HE7-10</v>
      </c>
      <c r="D201">
        <v>8</v>
      </c>
      <c r="E201" t="s">
        <v>30</v>
      </c>
      <c r="F201" s="6">
        <v>1895.823082255366</v>
      </c>
      <c r="G201" s="6"/>
      <c r="H201" s="6"/>
      <c r="I201" s="6"/>
    </row>
    <row r="202" spans="1:9" x14ac:dyDescent="0.3">
      <c r="A202" t="str">
        <f t="shared" si="7"/>
        <v>Sep</v>
      </c>
      <c r="B202" s="5">
        <f>DATE(2018, MONTH('2024 ECRS'!$J$2), 1)</f>
        <v>43344</v>
      </c>
      <c r="C202" s="5" t="str">
        <f t="shared" si="8"/>
        <v>c. HE7-10</v>
      </c>
      <c r="D202">
        <v>9</v>
      </c>
      <c r="E202" t="s">
        <v>30</v>
      </c>
      <c r="F202" s="6">
        <v>2215.319536990884</v>
      </c>
      <c r="G202" s="6"/>
      <c r="H202" s="6"/>
      <c r="I202" s="6"/>
    </row>
    <row r="203" spans="1:9" x14ac:dyDescent="0.3">
      <c r="A203" t="str">
        <f t="shared" si="7"/>
        <v>Sep</v>
      </c>
      <c r="B203" s="5">
        <f>DATE(2018, MONTH('2024 ECRS'!$J$2), 1)</f>
        <v>43344</v>
      </c>
      <c r="C203" s="5" t="str">
        <f t="shared" si="8"/>
        <v>c. HE7-10</v>
      </c>
      <c r="D203">
        <v>10</v>
      </c>
      <c r="E203" t="s">
        <v>30</v>
      </c>
      <c r="F203" s="6">
        <v>2838.0046790895999</v>
      </c>
      <c r="G203" s="6"/>
      <c r="H203" s="6"/>
      <c r="I203" s="6"/>
    </row>
    <row r="204" spans="1:9" x14ac:dyDescent="0.3">
      <c r="A204" t="str">
        <f t="shared" si="7"/>
        <v>Sep</v>
      </c>
      <c r="B204" s="5">
        <f>DATE(2018, MONTH('2024 ECRS'!$J$2), 1)</f>
        <v>43344</v>
      </c>
      <c r="C204" s="5" t="str">
        <f t="shared" si="8"/>
        <v>d. HE11-14</v>
      </c>
      <c r="D204">
        <v>11</v>
      </c>
      <c r="E204" t="s">
        <v>30</v>
      </c>
      <c r="F204" s="6">
        <v>2409.5122057418503</v>
      </c>
      <c r="G204" s="6"/>
      <c r="H204" s="6"/>
      <c r="I204" s="6"/>
    </row>
    <row r="205" spans="1:9" x14ac:dyDescent="0.3">
      <c r="A205" t="str">
        <f t="shared" si="7"/>
        <v>Sep</v>
      </c>
      <c r="B205" s="5">
        <f>DATE(2018, MONTH('2024 ECRS'!$J$2), 1)</f>
        <v>43344</v>
      </c>
      <c r="C205" s="5" t="str">
        <f t="shared" si="8"/>
        <v>d. HE11-14</v>
      </c>
      <c r="D205">
        <v>12</v>
      </c>
      <c r="E205" t="s">
        <v>30</v>
      </c>
      <c r="F205" s="6">
        <v>2540.9598993119407</v>
      </c>
      <c r="G205" s="6"/>
      <c r="H205" s="6"/>
      <c r="I205" s="6"/>
    </row>
    <row r="206" spans="1:9" x14ac:dyDescent="0.3">
      <c r="A206" t="str">
        <f t="shared" si="7"/>
        <v>Sep</v>
      </c>
      <c r="B206" s="5">
        <f>DATE(2018, MONTH('2024 ECRS'!$J$2), 1)</f>
        <v>43344</v>
      </c>
      <c r="C206" s="5" t="str">
        <f t="shared" si="8"/>
        <v>d. HE11-14</v>
      </c>
      <c r="D206">
        <v>13</v>
      </c>
      <c r="E206" t="s">
        <v>30</v>
      </c>
      <c r="F206" s="6">
        <v>2384.6190689260602</v>
      </c>
      <c r="G206" s="6"/>
      <c r="H206" s="6"/>
      <c r="I206" s="6"/>
    </row>
    <row r="207" spans="1:9" x14ac:dyDescent="0.3">
      <c r="A207" t="str">
        <f t="shared" si="7"/>
        <v>Sep</v>
      </c>
      <c r="B207" s="5">
        <f>DATE(2018, MONTH('2024 ECRS'!$J$2), 1)</f>
        <v>43344</v>
      </c>
      <c r="C207" s="5" t="str">
        <f t="shared" si="8"/>
        <v>d. HE11-14</v>
      </c>
      <c r="D207">
        <v>14</v>
      </c>
      <c r="E207" t="s">
        <v>30</v>
      </c>
      <c r="F207" s="6">
        <v>2410.1533616356105</v>
      </c>
      <c r="G207" s="6"/>
      <c r="H207" s="6"/>
      <c r="I207" s="6"/>
    </row>
    <row r="208" spans="1:9" x14ac:dyDescent="0.3">
      <c r="A208" t="str">
        <f t="shared" si="7"/>
        <v>Sep</v>
      </c>
      <c r="B208" s="5">
        <f>DATE(2018, MONTH('2024 ECRS'!$J$2), 1)</f>
        <v>43344</v>
      </c>
      <c r="C208" s="5" t="str">
        <f t="shared" si="8"/>
        <v>e. HE15-18</v>
      </c>
      <c r="D208">
        <v>15</v>
      </c>
      <c r="E208" t="s">
        <v>30</v>
      </c>
      <c r="F208" s="6">
        <v>2371.6186527742434</v>
      </c>
      <c r="G208" s="6"/>
      <c r="H208" s="6"/>
      <c r="I208" s="6"/>
    </row>
    <row r="209" spans="1:9" x14ac:dyDescent="0.3">
      <c r="A209" t="str">
        <f t="shared" si="7"/>
        <v>Sep</v>
      </c>
      <c r="B209" s="5">
        <f>DATE(2018, MONTH('2024 ECRS'!$J$2), 1)</f>
        <v>43344</v>
      </c>
      <c r="C209" s="5" t="str">
        <f t="shared" si="8"/>
        <v>e. HE15-18</v>
      </c>
      <c r="D209">
        <v>16</v>
      </c>
      <c r="E209" t="s">
        <v>30</v>
      </c>
      <c r="F209" s="6">
        <v>2454.2229694467605</v>
      </c>
      <c r="G209" s="6"/>
      <c r="H209" s="6"/>
      <c r="I209" s="6"/>
    </row>
    <row r="210" spans="1:9" x14ac:dyDescent="0.3">
      <c r="A210" t="str">
        <f t="shared" si="7"/>
        <v>Sep</v>
      </c>
      <c r="B210" s="5">
        <f>DATE(2018, MONTH('2024 ECRS'!$J$2), 1)</f>
        <v>43344</v>
      </c>
      <c r="C210" s="5" t="str">
        <f t="shared" si="8"/>
        <v>e. HE15-18</v>
      </c>
      <c r="D210">
        <v>17</v>
      </c>
      <c r="E210" t="s">
        <v>30</v>
      </c>
      <c r="F210" s="6">
        <v>2681.6835251724406</v>
      </c>
      <c r="G210" s="6"/>
      <c r="H210" s="6"/>
      <c r="I210" s="6"/>
    </row>
    <row r="211" spans="1:9" x14ac:dyDescent="0.3">
      <c r="A211" t="str">
        <f t="shared" si="7"/>
        <v>Sep</v>
      </c>
      <c r="B211" s="5">
        <f>DATE(2018, MONTH('2024 ECRS'!$J$2), 1)</f>
        <v>43344</v>
      </c>
      <c r="C211" s="5" t="str">
        <f t="shared" si="8"/>
        <v>e. HE15-18</v>
      </c>
      <c r="D211">
        <v>18</v>
      </c>
      <c r="E211" t="s">
        <v>30</v>
      </c>
      <c r="F211" s="6">
        <v>2284.7001691778337</v>
      </c>
      <c r="G211" s="6"/>
      <c r="H211" s="6"/>
      <c r="I211" s="6"/>
    </row>
    <row r="212" spans="1:9" x14ac:dyDescent="0.3">
      <c r="A212" t="str">
        <f t="shared" si="7"/>
        <v>Sep</v>
      </c>
      <c r="B212" s="5">
        <f>DATE(2018, MONTH('2024 ECRS'!$J$2), 1)</f>
        <v>43344</v>
      </c>
      <c r="C212" s="5" t="str">
        <f t="shared" si="8"/>
        <v>f. HE19-22</v>
      </c>
      <c r="D212">
        <v>19</v>
      </c>
      <c r="E212" t="s">
        <v>30</v>
      </c>
      <c r="F212" s="6">
        <v>2066.366386910865</v>
      </c>
      <c r="G212" s="6"/>
      <c r="H212" s="6"/>
      <c r="I212" s="6"/>
    </row>
    <row r="213" spans="1:9" x14ac:dyDescent="0.3">
      <c r="A213" t="str">
        <f t="shared" si="7"/>
        <v>Sep</v>
      </c>
      <c r="B213" s="5">
        <f>DATE(2018, MONTH('2024 ECRS'!$J$2), 1)</f>
        <v>43344</v>
      </c>
      <c r="C213" s="5" t="str">
        <f t="shared" si="8"/>
        <v>f. HE19-22</v>
      </c>
      <c r="D213">
        <v>20</v>
      </c>
      <c r="E213" t="s">
        <v>30</v>
      </c>
      <c r="F213" s="6">
        <v>2138.1975322413391</v>
      </c>
      <c r="G213" s="6"/>
      <c r="H213" s="6"/>
      <c r="I213" s="6"/>
    </row>
    <row r="214" spans="1:9" x14ac:dyDescent="0.3">
      <c r="A214" t="str">
        <f t="shared" si="7"/>
        <v>Sep</v>
      </c>
      <c r="B214" s="5">
        <f>DATE(2018, MONTH('2024 ECRS'!$J$2), 1)</f>
        <v>43344</v>
      </c>
      <c r="C214" s="5" t="str">
        <f t="shared" si="8"/>
        <v>f. HE19-22</v>
      </c>
      <c r="D214">
        <v>21</v>
      </c>
      <c r="E214" t="s">
        <v>30</v>
      </c>
      <c r="F214" s="6">
        <v>1838.1415062968522</v>
      </c>
      <c r="G214" s="6"/>
      <c r="H214" s="6"/>
      <c r="I214" s="6"/>
    </row>
    <row r="215" spans="1:9" x14ac:dyDescent="0.3">
      <c r="A215" t="str">
        <f t="shared" si="7"/>
        <v>Sep</v>
      </c>
      <c r="B215" s="5">
        <f>DATE(2018, MONTH('2024 ECRS'!$J$2), 1)</f>
        <v>43344</v>
      </c>
      <c r="C215" s="5" t="str">
        <f t="shared" si="8"/>
        <v>f. HE19-22</v>
      </c>
      <c r="D215">
        <v>22</v>
      </c>
      <c r="E215" t="s">
        <v>30</v>
      </c>
      <c r="F215" s="6">
        <v>1791.214693661356</v>
      </c>
      <c r="G215" s="6"/>
      <c r="H215" s="6"/>
      <c r="I215" s="6"/>
    </row>
    <row r="216" spans="1:9" x14ac:dyDescent="0.3">
      <c r="A216" t="str">
        <f t="shared" si="7"/>
        <v>Sep</v>
      </c>
      <c r="B216" s="5">
        <f>DATE(2018, MONTH('2024 ECRS'!$J$2), 1)</f>
        <v>43344</v>
      </c>
      <c r="C216" s="5" t="str">
        <f t="shared" si="8"/>
        <v>a. HE1-2 &amp; HE23-24</v>
      </c>
      <c r="D216">
        <v>23</v>
      </c>
      <c r="E216" t="s">
        <v>30</v>
      </c>
      <c r="F216" s="6">
        <v>1820.2749355474839</v>
      </c>
      <c r="G216" s="6"/>
      <c r="H216" s="6"/>
      <c r="I216" s="6"/>
    </row>
    <row r="217" spans="1:9" x14ac:dyDescent="0.3">
      <c r="A217" t="str">
        <f t="shared" si="7"/>
        <v>Sep</v>
      </c>
      <c r="B217" s="5">
        <f>DATE(2018, MONTH('2024 ECRS'!$J$2), 1)</f>
        <v>43344</v>
      </c>
      <c r="C217" s="5" t="str">
        <f t="shared" si="8"/>
        <v>a. HE1-2 &amp; HE23-24</v>
      </c>
      <c r="D217">
        <v>24</v>
      </c>
      <c r="E217" t="s">
        <v>30</v>
      </c>
      <c r="F217" s="6">
        <v>1668.830812594158</v>
      </c>
      <c r="G217" s="6"/>
      <c r="H217" s="6"/>
      <c r="I217" s="6"/>
    </row>
    <row r="218" spans="1:9" x14ac:dyDescent="0.3">
      <c r="A218" t="str">
        <f t="shared" si="7"/>
        <v>Oct</v>
      </c>
      <c r="B218" s="5">
        <f>DATE(2018, MONTH('2024 ECRS'!$K$2), 1)</f>
        <v>43374</v>
      </c>
      <c r="C218" s="5" t="str">
        <f t="shared" si="8"/>
        <v>a. HE1-2 &amp; HE23-24</v>
      </c>
      <c r="D218">
        <v>1</v>
      </c>
      <c r="E218" t="s">
        <v>30</v>
      </c>
      <c r="F218" s="6">
        <v>1275.1477747179079</v>
      </c>
      <c r="G218" s="6"/>
      <c r="H218" s="6"/>
      <c r="I218" s="6"/>
    </row>
    <row r="219" spans="1:9" x14ac:dyDescent="0.3">
      <c r="A219" t="str">
        <f t="shared" si="7"/>
        <v>Oct</v>
      </c>
      <c r="B219" s="5">
        <f>DATE(2018, MONTH('2024 ECRS'!$K$2), 1)</f>
        <v>43374</v>
      </c>
      <c r="C219" s="5" t="str">
        <f t="shared" si="8"/>
        <v>a. HE1-2 &amp; HE23-24</v>
      </c>
      <c r="D219">
        <v>2</v>
      </c>
      <c r="E219" t="s">
        <v>30</v>
      </c>
      <c r="F219" s="6">
        <v>1211.9664267469379</v>
      </c>
      <c r="G219" s="6"/>
      <c r="H219" s="6"/>
      <c r="I219" s="6"/>
    </row>
    <row r="220" spans="1:9" x14ac:dyDescent="0.3">
      <c r="A220" t="str">
        <f t="shared" si="7"/>
        <v>Oct</v>
      </c>
      <c r="B220" s="5">
        <f>DATE(2018, MONTH('2024 ECRS'!$K$2), 1)</f>
        <v>43374</v>
      </c>
      <c r="C220" s="5" t="str">
        <f t="shared" si="8"/>
        <v>b. HE3-6</v>
      </c>
      <c r="D220">
        <v>3</v>
      </c>
      <c r="E220" t="s">
        <v>30</v>
      </c>
      <c r="F220" s="6">
        <v>1357.1245362428099</v>
      </c>
      <c r="G220" s="6"/>
      <c r="H220" s="6"/>
      <c r="I220" s="6"/>
    </row>
    <row r="221" spans="1:9" x14ac:dyDescent="0.3">
      <c r="A221" t="str">
        <f t="shared" si="7"/>
        <v>Oct</v>
      </c>
      <c r="B221" s="5">
        <f>DATE(2018, MONTH('2024 ECRS'!$K$2), 1)</f>
        <v>43374</v>
      </c>
      <c r="C221" s="5" t="str">
        <f t="shared" si="8"/>
        <v>b. HE3-6</v>
      </c>
      <c r="D221">
        <v>4</v>
      </c>
      <c r="E221" t="s">
        <v>30</v>
      </c>
      <c r="F221" s="6">
        <v>1346.0057628937689</v>
      </c>
      <c r="G221" s="6"/>
      <c r="H221" s="6"/>
      <c r="I221" s="6"/>
    </row>
    <row r="222" spans="1:9" x14ac:dyDescent="0.3">
      <c r="A222" t="str">
        <f t="shared" si="7"/>
        <v>Oct</v>
      </c>
      <c r="B222" s="5">
        <f>DATE(2018, MONTH('2024 ECRS'!$K$2), 1)</f>
        <v>43374</v>
      </c>
      <c r="C222" s="5" t="str">
        <f t="shared" si="8"/>
        <v>b. HE3-6</v>
      </c>
      <c r="D222">
        <v>5</v>
      </c>
      <c r="E222" t="s">
        <v>30</v>
      </c>
      <c r="F222" s="6">
        <v>1326.6584285003089</v>
      </c>
      <c r="G222" s="6"/>
      <c r="H222" s="6"/>
      <c r="I222" s="6"/>
    </row>
    <row r="223" spans="1:9" x14ac:dyDescent="0.3">
      <c r="A223" t="str">
        <f t="shared" si="7"/>
        <v>Oct</v>
      </c>
      <c r="B223" s="5">
        <f>DATE(2018, MONTH('2024 ECRS'!$K$2), 1)</f>
        <v>43374</v>
      </c>
      <c r="C223" s="5" t="str">
        <f t="shared" si="8"/>
        <v>b. HE3-6</v>
      </c>
      <c r="D223">
        <v>6</v>
      </c>
      <c r="E223" t="s">
        <v>30</v>
      </c>
      <c r="F223" s="6">
        <v>1423.468565668446</v>
      </c>
      <c r="G223" s="6"/>
      <c r="H223" s="6"/>
      <c r="I223" s="6"/>
    </row>
    <row r="224" spans="1:9" x14ac:dyDescent="0.3">
      <c r="A224" t="str">
        <f t="shared" si="7"/>
        <v>Oct</v>
      </c>
      <c r="B224" s="5">
        <f>DATE(2018, MONTH('2024 ECRS'!$K$2), 1)</f>
        <v>43374</v>
      </c>
      <c r="C224" s="5" t="str">
        <f t="shared" si="8"/>
        <v>c. HE7-10</v>
      </c>
      <c r="D224">
        <v>7</v>
      </c>
      <c r="E224" t="s">
        <v>30</v>
      </c>
      <c r="F224" s="6">
        <v>1539.1376701765209</v>
      </c>
      <c r="G224" s="6"/>
      <c r="H224" s="6"/>
      <c r="I224" s="6"/>
    </row>
    <row r="225" spans="1:9" x14ac:dyDescent="0.3">
      <c r="A225" t="str">
        <f t="shared" si="7"/>
        <v>Oct</v>
      </c>
      <c r="B225" s="5">
        <f>DATE(2018, MONTH('2024 ECRS'!$K$2), 1)</f>
        <v>43374</v>
      </c>
      <c r="C225" s="5" t="str">
        <f t="shared" si="8"/>
        <v>c. HE7-10</v>
      </c>
      <c r="D225">
        <v>8</v>
      </c>
      <c r="E225" t="s">
        <v>30</v>
      </c>
      <c r="F225" s="6">
        <v>1812.00101960333</v>
      </c>
      <c r="G225" s="6"/>
      <c r="H225" s="6"/>
      <c r="I225" s="6"/>
    </row>
    <row r="226" spans="1:9" x14ac:dyDescent="0.3">
      <c r="A226" t="str">
        <f t="shared" si="7"/>
        <v>Oct</v>
      </c>
      <c r="B226" s="5">
        <f>DATE(2018, MONTH('2024 ECRS'!$K$2), 1)</f>
        <v>43374</v>
      </c>
      <c r="C226" s="5" t="str">
        <f t="shared" si="8"/>
        <v>c. HE7-10</v>
      </c>
      <c r="D226">
        <v>9</v>
      </c>
      <c r="E226" t="s">
        <v>30</v>
      </c>
      <c r="F226" s="6">
        <v>1706.712690222028</v>
      </c>
      <c r="G226" s="6"/>
      <c r="H226" s="6"/>
      <c r="I226" s="6"/>
    </row>
    <row r="227" spans="1:9" x14ac:dyDescent="0.3">
      <c r="A227" t="str">
        <f t="shared" si="7"/>
        <v>Oct</v>
      </c>
      <c r="B227" s="5">
        <f>DATE(2018, MONTH('2024 ECRS'!$K$2), 1)</f>
        <v>43374</v>
      </c>
      <c r="C227" s="5" t="str">
        <f t="shared" si="8"/>
        <v>c. HE7-10</v>
      </c>
      <c r="D227">
        <v>10</v>
      </c>
      <c r="E227" t="s">
        <v>30</v>
      </c>
      <c r="F227" s="6">
        <v>2417.452151795806</v>
      </c>
      <c r="G227" s="6"/>
      <c r="H227" s="6"/>
      <c r="I227" s="6"/>
    </row>
    <row r="228" spans="1:9" x14ac:dyDescent="0.3">
      <c r="A228" t="str">
        <f t="shared" si="7"/>
        <v>Oct</v>
      </c>
      <c r="B228" s="5">
        <f>DATE(2018, MONTH('2024 ECRS'!$K$2), 1)</f>
        <v>43374</v>
      </c>
      <c r="C228" s="5" t="str">
        <f t="shared" si="8"/>
        <v>d. HE11-14</v>
      </c>
      <c r="D228">
        <v>11</v>
      </c>
      <c r="E228" t="s">
        <v>30</v>
      </c>
      <c r="F228" s="6">
        <v>1810.4707122621601</v>
      </c>
      <c r="G228" s="6"/>
      <c r="H228" s="6"/>
      <c r="I228" s="6"/>
    </row>
    <row r="229" spans="1:9" x14ac:dyDescent="0.3">
      <c r="A229" t="str">
        <f t="shared" si="7"/>
        <v>Oct</v>
      </c>
      <c r="B229" s="5">
        <f>DATE(2018, MONTH('2024 ECRS'!$K$2), 1)</f>
        <v>43374</v>
      </c>
      <c r="C229" s="5" t="str">
        <f t="shared" si="8"/>
        <v>d. HE11-14</v>
      </c>
      <c r="D229">
        <v>12</v>
      </c>
      <c r="E229" t="s">
        <v>30</v>
      </c>
      <c r="F229" s="6">
        <v>2134.607559792561</v>
      </c>
      <c r="G229" s="6"/>
      <c r="H229" s="6"/>
      <c r="I229" s="6"/>
    </row>
    <row r="230" spans="1:9" x14ac:dyDescent="0.3">
      <c r="A230" t="str">
        <f t="shared" si="7"/>
        <v>Oct</v>
      </c>
      <c r="B230" s="5">
        <f>DATE(2018, MONTH('2024 ECRS'!$K$2), 1)</f>
        <v>43374</v>
      </c>
      <c r="C230" s="5" t="str">
        <f t="shared" si="8"/>
        <v>d. HE11-14</v>
      </c>
      <c r="D230">
        <v>13</v>
      </c>
      <c r="E230" t="s">
        <v>30</v>
      </c>
      <c r="F230" s="6">
        <v>2002.7618719792442</v>
      </c>
      <c r="G230" s="6"/>
      <c r="H230" s="6"/>
      <c r="I230" s="6"/>
    </row>
    <row r="231" spans="1:9" x14ac:dyDescent="0.3">
      <c r="A231" t="str">
        <f t="shared" si="7"/>
        <v>Oct</v>
      </c>
      <c r="B231" s="5">
        <f>DATE(2018, MONTH('2024 ECRS'!$K$2), 1)</f>
        <v>43374</v>
      </c>
      <c r="C231" s="5" t="str">
        <f t="shared" si="8"/>
        <v>d. HE11-14</v>
      </c>
      <c r="D231">
        <v>14</v>
      </c>
      <c r="E231" t="s">
        <v>30</v>
      </c>
      <c r="F231" s="6">
        <v>2035.4191755925942</v>
      </c>
      <c r="G231" s="6"/>
      <c r="H231" s="6"/>
      <c r="I231" s="6"/>
    </row>
    <row r="232" spans="1:9" x14ac:dyDescent="0.3">
      <c r="A232" t="str">
        <f t="shared" si="7"/>
        <v>Oct</v>
      </c>
      <c r="B232" s="5">
        <f>DATE(2018, MONTH('2024 ECRS'!$K$2), 1)</f>
        <v>43374</v>
      </c>
      <c r="C232" s="5" t="str">
        <f t="shared" si="8"/>
        <v>e. HE15-18</v>
      </c>
      <c r="D232">
        <v>15</v>
      </c>
      <c r="E232" t="s">
        <v>30</v>
      </c>
      <c r="F232" s="6">
        <v>1991.4217540898273</v>
      </c>
      <c r="G232" s="6"/>
      <c r="H232" s="6"/>
      <c r="I232" s="6"/>
    </row>
    <row r="233" spans="1:9" x14ac:dyDescent="0.3">
      <c r="A233" t="str">
        <f t="shared" si="7"/>
        <v>Oct</v>
      </c>
      <c r="B233" s="5">
        <f>DATE(2018, MONTH('2024 ECRS'!$K$2), 1)</f>
        <v>43374</v>
      </c>
      <c r="C233" s="5" t="str">
        <f t="shared" si="8"/>
        <v>e. HE15-18</v>
      </c>
      <c r="D233">
        <v>16</v>
      </c>
      <c r="E233" t="s">
        <v>30</v>
      </c>
      <c r="F233" s="6">
        <v>2143.7787397828974</v>
      </c>
      <c r="G233" s="6"/>
      <c r="H233" s="6"/>
      <c r="I233" s="6"/>
    </row>
    <row r="234" spans="1:9" x14ac:dyDescent="0.3">
      <c r="A234" t="str">
        <f t="shared" si="7"/>
        <v>Oct</v>
      </c>
      <c r="B234" s="5">
        <f>DATE(2018, MONTH('2024 ECRS'!$K$2), 1)</f>
        <v>43374</v>
      </c>
      <c r="C234" s="5" t="str">
        <f t="shared" si="8"/>
        <v>e. HE15-18</v>
      </c>
      <c r="D234">
        <v>17</v>
      </c>
      <c r="E234" t="s">
        <v>30</v>
      </c>
      <c r="F234" s="6">
        <v>2043.2508401713612</v>
      </c>
      <c r="G234" s="6"/>
      <c r="H234" s="6"/>
      <c r="I234" s="6"/>
    </row>
    <row r="235" spans="1:9" x14ac:dyDescent="0.3">
      <c r="A235" t="str">
        <f t="shared" si="7"/>
        <v>Oct</v>
      </c>
      <c r="B235" s="5">
        <f>DATE(2018, MONTH('2024 ECRS'!$K$2), 1)</f>
        <v>43374</v>
      </c>
      <c r="C235" s="5" t="str">
        <f t="shared" si="8"/>
        <v>e. HE15-18</v>
      </c>
      <c r="D235">
        <v>18</v>
      </c>
      <c r="E235" t="s">
        <v>30</v>
      </c>
      <c r="F235" s="6">
        <v>2230.5782624330823</v>
      </c>
      <c r="G235" s="6"/>
      <c r="H235" s="6"/>
      <c r="I235" s="6"/>
    </row>
    <row r="236" spans="1:9" x14ac:dyDescent="0.3">
      <c r="A236" t="str">
        <f t="shared" si="7"/>
        <v>Oct</v>
      </c>
      <c r="B236" s="5">
        <f>DATE(2018, MONTH('2024 ECRS'!$K$2), 1)</f>
        <v>43374</v>
      </c>
      <c r="C236" s="5" t="str">
        <f t="shared" si="8"/>
        <v>f. HE19-22</v>
      </c>
      <c r="D236">
        <v>19</v>
      </c>
      <c r="E236" t="s">
        <v>30</v>
      </c>
      <c r="F236" s="6">
        <v>2875.09020764041</v>
      </c>
      <c r="G236" s="6"/>
      <c r="H236" s="6"/>
      <c r="I236" s="6"/>
    </row>
    <row r="237" spans="1:9" x14ac:dyDescent="0.3">
      <c r="A237" t="str">
        <f t="shared" si="7"/>
        <v>Oct</v>
      </c>
      <c r="B237" s="5">
        <f>DATE(2018, MONTH('2024 ECRS'!$K$2), 1)</f>
        <v>43374</v>
      </c>
      <c r="C237" s="5" t="str">
        <f t="shared" si="8"/>
        <v>f. HE19-22</v>
      </c>
      <c r="D237">
        <v>20</v>
      </c>
      <c r="E237" t="s">
        <v>30</v>
      </c>
      <c r="F237" s="6">
        <v>1851.8061534788301</v>
      </c>
      <c r="G237" s="6"/>
      <c r="H237" s="6"/>
      <c r="I237" s="6"/>
    </row>
    <row r="238" spans="1:9" x14ac:dyDescent="0.3">
      <c r="A238" t="str">
        <f t="shared" si="7"/>
        <v>Oct</v>
      </c>
      <c r="B238" s="5">
        <f>DATE(2018, MONTH('2024 ECRS'!$K$2), 1)</f>
        <v>43374</v>
      </c>
      <c r="C238" s="5" t="str">
        <f t="shared" si="8"/>
        <v>f. HE19-22</v>
      </c>
      <c r="D238">
        <v>21</v>
      </c>
      <c r="E238" t="s">
        <v>30</v>
      </c>
      <c r="F238" s="6">
        <v>1737.4028968428129</v>
      </c>
      <c r="G238" s="6"/>
      <c r="H238" s="6"/>
      <c r="I238" s="6"/>
    </row>
    <row r="239" spans="1:9" x14ac:dyDescent="0.3">
      <c r="A239" t="str">
        <f t="shared" si="7"/>
        <v>Oct</v>
      </c>
      <c r="B239" s="5">
        <f>DATE(2018, MONTH('2024 ECRS'!$K$2), 1)</f>
        <v>43374</v>
      </c>
      <c r="C239" s="5" t="str">
        <f t="shared" si="8"/>
        <v>f. HE19-22</v>
      </c>
      <c r="D239">
        <v>22</v>
      </c>
      <c r="E239" t="s">
        <v>30</v>
      </c>
      <c r="F239" s="6">
        <v>1660.974106763761</v>
      </c>
      <c r="G239" s="6"/>
      <c r="H239" s="6"/>
      <c r="I239" s="6"/>
    </row>
    <row r="240" spans="1:9" x14ac:dyDescent="0.3">
      <c r="A240" t="str">
        <f t="shared" si="7"/>
        <v>Oct</v>
      </c>
      <c r="B240" s="5">
        <f>DATE(2018, MONTH('2024 ECRS'!$K$2), 1)</f>
        <v>43374</v>
      </c>
      <c r="C240" s="5" t="str">
        <f t="shared" si="8"/>
        <v>a. HE1-2 &amp; HE23-24</v>
      </c>
      <c r="D240">
        <v>23</v>
      </c>
      <c r="E240" t="s">
        <v>30</v>
      </c>
      <c r="F240" s="6">
        <v>1470.9246533503729</v>
      </c>
      <c r="G240" s="6"/>
      <c r="H240" s="6"/>
      <c r="I240" s="6"/>
    </row>
    <row r="241" spans="1:9" x14ac:dyDescent="0.3">
      <c r="A241" t="str">
        <f t="shared" si="7"/>
        <v>Oct</v>
      </c>
      <c r="B241" s="5">
        <f>DATE(2018, MONTH('2024 ECRS'!$K$2), 1)</f>
        <v>43374</v>
      </c>
      <c r="C241" s="5" t="str">
        <f t="shared" si="8"/>
        <v>a. HE1-2 &amp; HE23-24</v>
      </c>
      <c r="D241">
        <v>24</v>
      </c>
      <c r="E241" t="s">
        <v>30</v>
      </c>
      <c r="F241" s="6">
        <v>1419.6396593907659</v>
      </c>
      <c r="G241" s="6"/>
      <c r="H241" s="6"/>
      <c r="I241" s="6"/>
    </row>
    <row r="242" spans="1:9" x14ac:dyDescent="0.3">
      <c r="A242" t="str">
        <f t="shared" si="7"/>
        <v>Nov</v>
      </c>
      <c r="B242" s="5">
        <f>DATE(2018, MONTH('2024 ECRS'!$L$2), 1)</f>
        <v>43405</v>
      </c>
      <c r="C242" s="5" t="str">
        <f t="shared" si="8"/>
        <v>a. HE1-2 &amp; HE23-24</v>
      </c>
      <c r="D242">
        <v>1</v>
      </c>
      <c r="E242" t="s">
        <v>30</v>
      </c>
      <c r="F242" s="6">
        <v>1098.0692015663774</v>
      </c>
      <c r="G242" s="6"/>
      <c r="H242" s="6"/>
      <c r="I242" s="6"/>
    </row>
    <row r="243" spans="1:9" x14ac:dyDescent="0.3">
      <c r="A243" t="str">
        <f t="shared" si="7"/>
        <v>Nov</v>
      </c>
      <c r="B243" s="5">
        <f>DATE(2018, MONTH('2024 ECRS'!$L$2), 1)</f>
        <v>43405</v>
      </c>
      <c r="C243" s="5" t="str">
        <f t="shared" si="8"/>
        <v>a. HE1-2 &amp; HE23-24</v>
      </c>
      <c r="D243">
        <v>2</v>
      </c>
      <c r="E243" t="s">
        <v>30</v>
      </c>
      <c r="F243" s="6">
        <v>1167.2842000817104</v>
      </c>
      <c r="G243" s="6"/>
      <c r="H243" s="6"/>
      <c r="I243" s="6"/>
    </row>
    <row r="244" spans="1:9" x14ac:dyDescent="0.3">
      <c r="A244" t="str">
        <f t="shared" si="7"/>
        <v>Nov</v>
      </c>
      <c r="B244" s="5">
        <f>DATE(2018, MONTH('2024 ECRS'!$L$2), 1)</f>
        <v>43405</v>
      </c>
      <c r="C244" s="5" t="str">
        <f t="shared" si="8"/>
        <v>b. HE3-6</v>
      </c>
      <c r="D244">
        <v>3</v>
      </c>
      <c r="E244" t="s">
        <v>30</v>
      </c>
      <c r="F244" s="6">
        <v>1134.2413248700452</v>
      </c>
      <c r="G244" s="6"/>
      <c r="H244" s="6"/>
      <c r="I244" s="6"/>
    </row>
    <row r="245" spans="1:9" x14ac:dyDescent="0.3">
      <c r="A245" t="str">
        <f t="shared" si="7"/>
        <v>Nov</v>
      </c>
      <c r="B245" s="5">
        <f>DATE(2018, MONTH('2024 ECRS'!$L$2), 1)</f>
        <v>43405</v>
      </c>
      <c r="C245" s="5" t="str">
        <f t="shared" si="8"/>
        <v>b. HE3-6</v>
      </c>
      <c r="D245">
        <v>4</v>
      </c>
      <c r="E245" t="s">
        <v>30</v>
      </c>
      <c r="F245" s="6">
        <v>1259.4524134366052</v>
      </c>
      <c r="G245" s="6"/>
      <c r="H245" s="6"/>
      <c r="I245" s="6"/>
    </row>
    <row r="246" spans="1:9" x14ac:dyDescent="0.3">
      <c r="A246" t="str">
        <f t="shared" si="7"/>
        <v>Nov</v>
      </c>
      <c r="B246" s="5">
        <f>DATE(2018, MONTH('2024 ECRS'!$L$2), 1)</f>
        <v>43405</v>
      </c>
      <c r="C246" s="5" t="str">
        <f t="shared" si="8"/>
        <v>b. HE3-6</v>
      </c>
      <c r="D246">
        <v>5</v>
      </c>
      <c r="E246" t="s">
        <v>30</v>
      </c>
      <c r="F246" s="6">
        <v>1290.9046878559761</v>
      </c>
      <c r="G246" s="6"/>
      <c r="H246" s="6"/>
      <c r="I246" s="6"/>
    </row>
    <row r="247" spans="1:9" x14ac:dyDescent="0.3">
      <c r="A247" t="str">
        <f t="shared" si="7"/>
        <v>Nov</v>
      </c>
      <c r="B247" s="5">
        <f>DATE(2018, MONTH('2024 ECRS'!$L$2), 1)</f>
        <v>43405</v>
      </c>
      <c r="C247" s="5" t="str">
        <f t="shared" si="8"/>
        <v>b. HE3-6</v>
      </c>
      <c r="D247">
        <v>6</v>
      </c>
      <c r="E247" t="s">
        <v>30</v>
      </c>
      <c r="F247" s="6">
        <v>1327.7743745729567</v>
      </c>
      <c r="G247" s="6"/>
      <c r="H247" s="6"/>
      <c r="I247" s="6"/>
    </row>
    <row r="248" spans="1:9" x14ac:dyDescent="0.3">
      <c r="A248" t="str">
        <f t="shared" si="7"/>
        <v>Nov</v>
      </c>
      <c r="B248" s="5">
        <f>DATE(2018, MONTH('2024 ECRS'!$L$2), 1)</f>
        <v>43405</v>
      </c>
      <c r="C248" s="5" t="str">
        <f t="shared" si="8"/>
        <v>c. HE7-10</v>
      </c>
      <c r="D248">
        <v>7</v>
      </c>
      <c r="E248" t="s">
        <v>30</v>
      </c>
      <c r="F248" s="6">
        <v>1461.9309080353109</v>
      </c>
      <c r="G248" s="6"/>
      <c r="H248" s="6"/>
      <c r="I248" s="6"/>
    </row>
    <row r="249" spans="1:9" x14ac:dyDescent="0.3">
      <c r="A249" t="str">
        <f t="shared" si="7"/>
        <v>Nov</v>
      </c>
      <c r="B249" s="5">
        <f>DATE(2018, MONTH('2024 ECRS'!$L$2), 1)</f>
        <v>43405</v>
      </c>
      <c r="C249" s="5" t="str">
        <f t="shared" si="8"/>
        <v>c. HE7-10</v>
      </c>
      <c r="D249">
        <v>8</v>
      </c>
      <c r="E249" t="s">
        <v>30</v>
      </c>
      <c r="F249" s="6">
        <v>1634.9767551031055</v>
      </c>
      <c r="G249" s="6"/>
      <c r="H249" s="6"/>
      <c r="I249" s="6"/>
    </row>
    <row r="250" spans="1:9" x14ac:dyDescent="0.3">
      <c r="A250" t="str">
        <f t="shared" si="7"/>
        <v>Nov</v>
      </c>
      <c r="B250" s="5">
        <f>DATE(2018, MONTH('2024 ECRS'!$L$2), 1)</f>
        <v>43405</v>
      </c>
      <c r="C250" s="5" t="str">
        <f t="shared" si="8"/>
        <v>c. HE7-10</v>
      </c>
      <c r="D250">
        <v>9</v>
      </c>
      <c r="E250" t="s">
        <v>30</v>
      </c>
      <c r="F250" s="6">
        <v>1925.2754681215438</v>
      </c>
      <c r="G250" s="6"/>
      <c r="H250" s="6"/>
      <c r="I250" s="6"/>
    </row>
    <row r="251" spans="1:9" x14ac:dyDescent="0.3">
      <c r="A251" t="str">
        <f t="shared" si="7"/>
        <v>Nov</v>
      </c>
      <c r="B251" s="5">
        <f>DATE(2018, MONTH('2024 ECRS'!$L$2), 1)</f>
        <v>43405</v>
      </c>
      <c r="C251" s="5" t="str">
        <f t="shared" si="8"/>
        <v>c. HE7-10</v>
      </c>
      <c r="D251">
        <v>10</v>
      </c>
      <c r="E251" t="s">
        <v>30</v>
      </c>
      <c r="F251" s="6">
        <v>2307.6878239353891</v>
      </c>
      <c r="G251" s="6"/>
      <c r="H251" s="6"/>
      <c r="I251" s="6"/>
    </row>
    <row r="252" spans="1:9" x14ac:dyDescent="0.3">
      <c r="A252" t="str">
        <f t="shared" si="7"/>
        <v>Nov</v>
      </c>
      <c r="B252" s="5">
        <f>DATE(2018, MONTH('2024 ECRS'!$L$2), 1)</f>
        <v>43405</v>
      </c>
      <c r="C252" s="5" t="str">
        <f t="shared" si="8"/>
        <v>d. HE11-14</v>
      </c>
      <c r="D252">
        <v>11</v>
      </c>
      <c r="E252" t="s">
        <v>30</v>
      </c>
      <c r="F252" s="6">
        <v>2091.9449621665435</v>
      </c>
      <c r="G252" s="6"/>
      <c r="H252" s="6"/>
      <c r="I252" s="6"/>
    </row>
    <row r="253" spans="1:9" x14ac:dyDescent="0.3">
      <c r="A253" t="str">
        <f t="shared" si="7"/>
        <v>Nov</v>
      </c>
      <c r="B253" s="5">
        <f>DATE(2018, MONTH('2024 ECRS'!$L$2), 1)</f>
        <v>43405</v>
      </c>
      <c r="C253" s="5" t="str">
        <f t="shared" si="8"/>
        <v>d. HE11-14</v>
      </c>
      <c r="D253">
        <v>12</v>
      </c>
      <c r="E253" t="s">
        <v>30</v>
      </c>
      <c r="F253" s="6">
        <v>1944.700839487045</v>
      </c>
      <c r="G253" s="6"/>
      <c r="H253" s="6"/>
      <c r="I253" s="6"/>
    </row>
    <row r="254" spans="1:9" x14ac:dyDescent="0.3">
      <c r="A254" t="str">
        <f t="shared" si="7"/>
        <v>Nov</v>
      </c>
      <c r="B254" s="5">
        <f>DATE(2018, MONTH('2024 ECRS'!$L$2), 1)</f>
        <v>43405</v>
      </c>
      <c r="C254" s="5" t="str">
        <f t="shared" si="8"/>
        <v>d. HE11-14</v>
      </c>
      <c r="D254">
        <v>13</v>
      </c>
      <c r="E254" t="s">
        <v>30</v>
      </c>
      <c r="F254" s="6">
        <v>1941.8720475241157</v>
      </c>
      <c r="G254" s="6"/>
      <c r="H254" s="6"/>
      <c r="I254" s="6"/>
    </row>
    <row r="255" spans="1:9" x14ac:dyDescent="0.3">
      <c r="A255" t="str">
        <f t="shared" si="7"/>
        <v>Nov</v>
      </c>
      <c r="B255" s="5">
        <f>DATE(2018, MONTH('2024 ECRS'!$L$2), 1)</f>
        <v>43405</v>
      </c>
      <c r="C255" s="5" t="str">
        <f t="shared" si="8"/>
        <v>d. HE11-14</v>
      </c>
      <c r="D255">
        <v>14</v>
      </c>
      <c r="E255" t="s">
        <v>30</v>
      </c>
      <c r="F255" s="6">
        <v>1859.4013739381012</v>
      </c>
      <c r="G255" s="6"/>
      <c r="H255" s="6"/>
      <c r="I255" s="6"/>
    </row>
    <row r="256" spans="1:9" x14ac:dyDescent="0.3">
      <c r="A256" t="str">
        <f t="shared" si="7"/>
        <v>Nov</v>
      </c>
      <c r="B256" s="5">
        <f>DATE(2018, MONTH('2024 ECRS'!$L$2), 1)</f>
        <v>43405</v>
      </c>
      <c r="C256" s="5" t="str">
        <f t="shared" si="8"/>
        <v>e. HE15-18</v>
      </c>
      <c r="D256">
        <v>15</v>
      </c>
      <c r="E256" t="s">
        <v>30</v>
      </c>
      <c r="F256" s="6">
        <v>2118.578920482501</v>
      </c>
      <c r="G256" s="6"/>
      <c r="H256" s="6"/>
      <c r="I256" s="6"/>
    </row>
    <row r="257" spans="1:9" x14ac:dyDescent="0.3">
      <c r="A257" t="str">
        <f t="shared" si="7"/>
        <v>Nov</v>
      </c>
      <c r="B257" s="5">
        <f>DATE(2018, MONTH('2024 ECRS'!$L$2), 1)</f>
        <v>43405</v>
      </c>
      <c r="C257" s="5" t="str">
        <f t="shared" si="8"/>
        <v>e. HE15-18</v>
      </c>
      <c r="D257">
        <v>16</v>
      </c>
      <c r="E257" t="s">
        <v>30</v>
      </c>
      <c r="F257" s="6">
        <v>2299.4472420110183</v>
      </c>
      <c r="G257" s="6"/>
      <c r="H257" s="6"/>
      <c r="I257" s="6"/>
    </row>
    <row r="258" spans="1:9" x14ac:dyDescent="0.3">
      <c r="A258" t="str">
        <f t="shared" si="7"/>
        <v>Nov</v>
      </c>
      <c r="B258" s="5">
        <f>DATE(2018, MONTH('2024 ECRS'!$L$2), 1)</f>
        <v>43405</v>
      </c>
      <c r="C258" s="5" t="str">
        <f t="shared" si="8"/>
        <v>e. HE15-18</v>
      </c>
      <c r="D258">
        <v>17</v>
      </c>
      <c r="E258" t="s">
        <v>30</v>
      </c>
      <c r="F258" s="6">
        <v>1956.237367652335</v>
      </c>
      <c r="G258" s="6"/>
      <c r="H258" s="6"/>
      <c r="I258" s="6"/>
    </row>
    <row r="259" spans="1:9" x14ac:dyDescent="0.3">
      <c r="A259" t="str">
        <f t="shared" ref="A259:A289" si="9">TEXT(B259, "mmm")</f>
        <v>Nov</v>
      </c>
      <c r="B259" s="5">
        <f>DATE(2018, MONTH('2024 ECRS'!$L$2), 1)</f>
        <v>43405</v>
      </c>
      <c r="C259" s="5" t="str">
        <f t="shared" ref="C259:C289" si="10">IF(OR(D259=1, D259=2, D259=23, D259=24), "a. HE1-2 &amp; HE23-24", IF(OR(D259=3, D259=4, D259=5, D259=6), "b. HE3-6", IF(OR(D259=7, D259=8, D259=9, D259=10), "c. HE7-10", IF(OR(D259=11, D259=12, D259=13, D259=14), "d. HE11-14", IF(OR(D259=15, D259=16, D259=17, D259=18), "e. HE15-18", IF(OR(D259=19, D259=20, D259=21, D259=22), "f. HE19-22", NA()))))))</f>
        <v>e. HE15-18</v>
      </c>
      <c r="D259">
        <v>18</v>
      </c>
      <c r="E259" t="s">
        <v>30</v>
      </c>
      <c r="F259" s="6">
        <v>2183.7878809100912</v>
      </c>
      <c r="G259" s="6"/>
      <c r="H259" s="6"/>
      <c r="I259" s="6"/>
    </row>
    <row r="260" spans="1:9" x14ac:dyDescent="0.3">
      <c r="A260" t="str">
        <f t="shared" si="9"/>
        <v>Nov</v>
      </c>
      <c r="B260" s="5">
        <f>DATE(2018, MONTH('2024 ECRS'!$L$2), 1)</f>
        <v>43405</v>
      </c>
      <c r="C260" s="5" t="str">
        <f t="shared" si="10"/>
        <v>f. HE19-22</v>
      </c>
      <c r="D260">
        <v>19</v>
      </c>
      <c r="E260" t="s">
        <v>30</v>
      </c>
      <c r="F260" s="6">
        <v>1263.5023882652115</v>
      </c>
      <c r="G260" s="6"/>
      <c r="H260" s="6"/>
      <c r="I260" s="6"/>
    </row>
    <row r="261" spans="1:9" x14ac:dyDescent="0.3">
      <c r="A261" t="str">
        <f t="shared" si="9"/>
        <v>Nov</v>
      </c>
      <c r="B261" s="5">
        <f>DATE(2018, MONTH('2024 ECRS'!$L$2), 1)</f>
        <v>43405</v>
      </c>
      <c r="C261" s="5" t="str">
        <f t="shared" si="10"/>
        <v>f. HE19-22</v>
      </c>
      <c r="D261">
        <v>20</v>
      </c>
      <c r="E261" t="s">
        <v>30</v>
      </c>
      <c r="F261" s="6">
        <v>1356.6085089258052</v>
      </c>
      <c r="G261" s="6"/>
      <c r="H261" s="6"/>
      <c r="I261" s="6"/>
    </row>
    <row r="262" spans="1:9" x14ac:dyDescent="0.3">
      <c r="A262" t="str">
        <f t="shared" si="9"/>
        <v>Nov</v>
      </c>
      <c r="B262" s="5">
        <f>DATE(2018, MONTH('2024 ECRS'!$L$2), 1)</f>
        <v>43405</v>
      </c>
      <c r="C262" s="5" t="str">
        <f t="shared" si="10"/>
        <v>f. HE19-22</v>
      </c>
      <c r="D262">
        <v>21</v>
      </c>
      <c r="E262" t="s">
        <v>30</v>
      </c>
      <c r="F262" s="6">
        <v>1334.3117703085502</v>
      </c>
      <c r="G262" s="6"/>
      <c r="H262" s="6"/>
      <c r="I262" s="6"/>
    </row>
    <row r="263" spans="1:9" x14ac:dyDescent="0.3">
      <c r="A263" t="str">
        <f t="shared" si="9"/>
        <v>Nov</v>
      </c>
      <c r="B263" s="5">
        <f>DATE(2018, MONTH('2024 ECRS'!$L$2), 1)</f>
        <v>43405</v>
      </c>
      <c r="C263" s="5" t="str">
        <f t="shared" si="10"/>
        <v>f. HE19-22</v>
      </c>
      <c r="D263">
        <v>22</v>
      </c>
      <c r="E263" t="s">
        <v>30</v>
      </c>
      <c r="F263" s="6">
        <v>1272.6667017396896</v>
      </c>
      <c r="G263" s="6"/>
      <c r="H263" s="6"/>
      <c r="I263" s="6"/>
    </row>
    <row r="264" spans="1:9" x14ac:dyDescent="0.3">
      <c r="A264" t="str">
        <f t="shared" si="9"/>
        <v>Nov</v>
      </c>
      <c r="B264" s="5">
        <f>DATE(2018, MONTH('2024 ECRS'!$L$2), 1)</f>
        <v>43405</v>
      </c>
      <c r="C264" s="5" t="str">
        <f t="shared" si="10"/>
        <v>a. HE1-2 &amp; HE23-24</v>
      </c>
      <c r="D264">
        <v>23</v>
      </c>
      <c r="E264" t="s">
        <v>30</v>
      </c>
      <c r="F264" s="6">
        <v>1177.4374765141251</v>
      </c>
      <c r="G264" s="6"/>
      <c r="H264" s="6"/>
      <c r="I264" s="6"/>
    </row>
    <row r="265" spans="1:9" x14ac:dyDescent="0.3">
      <c r="A265" t="str">
        <f t="shared" si="9"/>
        <v>Nov</v>
      </c>
      <c r="B265" s="5">
        <f>DATE(2018, MONTH('2024 ECRS'!$L$2), 1)</f>
        <v>43405</v>
      </c>
      <c r="C265" s="5" t="str">
        <f t="shared" si="10"/>
        <v>a. HE1-2 &amp; HE23-24</v>
      </c>
      <c r="D265">
        <v>24</v>
      </c>
      <c r="E265" t="s">
        <v>30</v>
      </c>
      <c r="F265" s="6">
        <v>1169.6996030429111</v>
      </c>
      <c r="G265" s="6"/>
      <c r="H265" s="6"/>
      <c r="I265" s="6"/>
    </row>
    <row r="266" spans="1:9" x14ac:dyDescent="0.3">
      <c r="A266" t="str">
        <f t="shared" si="9"/>
        <v>Dec</v>
      </c>
      <c r="B266" s="5">
        <f>DATE(2018, MONTH('2024 ECRS'!$M$2), 1)</f>
        <v>43435</v>
      </c>
      <c r="C266" s="5" t="str">
        <f t="shared" si="10"/>
        <v>a. HE1-2 &amp; HE23-24</v>
      </c>
      <c r="D266">
        <v>1</v>
      </c>
      <c r="E266" t="s">
        <v>30</v>
      </c>
      <c r="F266" s="6">
        <v>1332.5709906198099</v>
      </c>
      <c r="G266" s="6"/>
      <c r="H266" s="6"/>
      <c r="I266" s="6"/>
    </row>
    <row r="267" spans="1:9" x14ac:dyDescent="0.3">
      <c r="A267" t="str">
        <f t="shared" si="9"/>
        <v>Dec</v>
      </c>
      <c r="B267" s="5">
        <f>DATE(2018, MONTH('2024 ECRS'!$M$2), 1)</f>
        <v>43435</v>
      </c>
      <c r="C267" s="5" t="str">
        <f t="shared" si="10"/>
        <v>a. HE1-2 &amp; HE23-24</v>
      </c>
      <c r="D267">
        <v>2</v>
      </c>
      <c r="E267" t="s">
        <v>30</v>
      </c>
      <c r="F267" s="6">
        <v>1281.4458905968327</v>
      </c>
      <c r="G267" s="6"/>
      <c r="H267" s="6"/>
      <c r="I267" s="6"/>
    </row>
    <row r="268" spans="1:9" x14ac:dyDescent="0.3">
      <c r="A268" t="str">
        <f t="shared" si="9"/>
        <v>Dec</v>
      </c>
      <c r="B268" s="5">
        <f>DATE(2018, MONTH('2024 ECRS'!$M$2), 1)</f>
        <v>43435</v>
      </c>
      <c r="C268" s="5" t="str">
        <f t="shared" si="10"/>
        <v>b. HE3-6</v>
      </c>
      <c r="D268">
        <v>3</v>
      </c>
      <c r="E268" t="s">
        <v>30</v>
      </c>
      <c r="F268" s="6">
        <v>1406.8479549781773</v>
      </c>
      <c r="G268" s="6"/>
      <c r="H268" s="6"/>
      <c r="I268" s="6"/>
    </row>
    <row r="269" spans="1:9" x14ac:dyDescent="0.3">
      <c r="A269" t="str">
        <f t="shared" si="9"/>
        <v>Dec</v>
      </c>
      <c r="B269" s="5">
        <f>DATE(2018, MONTH('2024 ECRS'!$M$2), 1)</f>
        <v>43435</v>
      </c>
      <c r="C269" s="5" t="str">
        <f t="shared" si="10"/>
        <v>b. HE3-6</v>
      </c>
      <c r="D269">
        <v>4</v>
      </c>
      <c r="E269" t="s">
        <v>30</v>
      </c>
      <c r="F269" s="6">
        <v>1537.8220590835399</v>
      </c>
      <c r="G269" s="6"/>
      <c r="H269" s="6"/>
      <c r="I269" s="6"/>
    </row>
    <row r="270" spans="1:9" x14ac:dyDescent="0.3">
      <c r="A270" t="str">
        <f t="shared" si="9"/>
        <v>Dec</v>
      </c>
      <c r="B270" s="5">
        <f>DATE(2018, MONTH('2024 ECRS'!$M$2), 1)</f>
        <v>43435</v>
      </c>
      <c r="C270" s="5" t="str">
        <f t="shared" si="10"/>
        <v>b. HE3-6</v>
      </c>
      <c r="D270">
        <v>5</v>
      </c>
      <c r="E270" t="s">
        <v>30</v>
      </c>
      <c r="F270" s="6">
        <v>1453.1108422480909</v>
      </c>
      <c r="G270" s="6"/>
      <c r="H270" s="6"/>
      <c r="I270" s="6"/>
    </row>
    <row r="271" spans="1:9" x14ac:dyDescent="0.3">
      <c r="A271" t="str">
        <f t="shared" si="9"/>
        <v>Dec</v>
      </c>
      <c r="B271" s="5">
        <f>DATE(2018, MONTH('2024 ECRS'!$M$2), 1)</f>
        <v>43435</v>
      </c>
      <c r="C271" s="5" t="str">
        <f t="shared" si="10"/>
        <v>b. HE3-6</v>
      </c>
      <c r="D271">
        <v>6</v>
      </c>
      <c r="E271" t="s">
        <v>30</v>
      </c>
      <c r="F271" s="6">
        <v>1383.8221198011915</v>
      </c>
      <c r="G271" s="6"/>
      <c r="H271" s="6"/>
      <c r="I271" s="6"/>
    </row>
    <row r="272" spans="1:9" x14ac:dyDescent="0.3">
      <c r="A272" t="str">
        <f t="shared" si="9"/>
        <v>Dec</v>
      </c>
      <c r="B272" s="5">
        <f>DATE(2018, MONTH('2024 ECRS'!$M$2), 1)</f>
        <v>43435</v>
      </c>
      <c r="C272" s="5" t="str">
        <f t="shared" si="10"/>
        <v>c. HE7-10</v>
      </c>
      <c r="D272">
        <v>7</v>
      </c>
      <c r="E272" t="s">
        <v>30</v>
      </c>
      <c r="F272" s="6">
        <v>1596.8373133635025</v>
      </c>
      <c r="G272" s="6"/>
      <c r="H272" s="6"/>
      <c r="I272" s="6"/>
    </row>
    <row r="273" spans="1:9" x14ac:dyDescent="0.3">
      <c r="A273" t="str">
        <f t="shared" si="9"/>
        <v>Dec</v>
      </c>
      <c r="B273" s="5">
        <f>DATE(2018, MONTH('2024 ECRS'!$M$2), 1)</f>
        <v>43435</v>
      </c>
      <c r="C273" s="5" t="str">
        <f t="shared" si="10"/>
        <v>c. HE7-10</v>
      </c>
      <c r="D273">
        <v>8</v>
      </c>
      <c r="E273" t="s">
        <v>30</v>
      </c>
      <c r="F273" s="6">
        <v>1964.8208143469578</v>
      </c>
      <c r="G273" s="6"/>
      <c r="H273" s="6"/>
      <c r="I273" s="6"/>
    </row>
    <row r="274" spans="1:9" x14ac:dyDescent="0.3">
      <c r="A274" t="str">
        <f t="shared" si="9"/>
        <v>Dec</v>
      </c>
      <c r="B274" s="5">
        <f>DATE(2018, MONTH('2024 ECRS'!$M$2), 1)</f>
        <v>43435</v>
      </c>
      <c r="C274" s="5" t="str">
        <f t="shared" si="10"/>
        <v>c. HE7-10</v>
      </c>
      <c r="D274">
        <v>9</v>
      </c>
      <c r="E274" t="s">
        <v>30</v>
      </c>
      <c r="F274" s="6">
        <v>1951.596307477369</v>
      </c>
      <c r="G274" s="6"/>
      <c r="H274" s="6"/>
      <c r="I274" s="6"/>
    </row>
    <row r="275" spans="1:9" x14ac:dyDescent="0.3">
      <c r="A275" t="str">
        <f t="shared" si="9"/>
        <v>Dec</v>
      </c>
      <c r="B275" s="5">
        <f>DATE(2018, MONTH('2024 ECRS'!$M$2), 1)</f>
        <v>43435</v>
      </c>
      <c r="C275" s="5" t="str">
        <f t="shared" si="10"/>
        <v>c. HE7-10</v>
      </c>
      <c r="D275">
        <v>10</v>
      </c>
      <c r="E275" t="s">
        <v>30</v>
      </c>
      <c r="F275" s="6">
        <v>2767.7482642840641</v>
      </c>
      <c r="G275" s="6"/>
      <c r="H275" s="6"/>
      <c r="I275" s="6"/>
    </row>
    <row r="276" spans="1:9" x14ac:dyDescent="0.3">
      <c r="A276" t="str">
        <f t="shared" si="9"/>
        <v>Dec</v>
      </c>
      <c r="B276" s="5">
        <f>DATE(2018, MONTH('2024 ECRS'!$M$2), 1)</f>
        <v>43435</v>
      </c>
      <c r="C276" s="5" t="str">
        <f t="shared" si="10"/>
        <v>d. HE11-14</v>
      </c>
      <c r="D276">
        <v>11</v>
      </c>
      <c r="E276" t="s">
        <v>30</v>
      </c>
      <c r="F276" s="6">
        <v>2554.5726170924459</v>
      </c>
      <c r="G276" s="6"/>
      <c r="H276" s="6"/>
      <c r="I276" s="6"/>
    </row>
    <row r="277" spans="1:9" x14ac:dyDescent="0.3">
      <c r="A277" t="str">
        <f t="shared" si="9"/>
        <v>Dec</v>
      </c>
      <c r="B277" s="5">
        <f>DATE(2018, MONTH('2024 ECRS'!$M$2), 1)</f>
        <v>43435</v>
      </c>
      <c r="C277" s="5" t="str">
        <f t="shared" si="10"/>
        <v>d. HE11-14</v>
      </c>
      <c r="D277">
        <v>12</v>
      </c>
      <c r="E277" t="s">
        <v>30</v>
      </c>
      <c r="F277" s="6">
        <v>2325.4875919943361</v>
      </c>
      <c r="G277" s="6"/>
      <c r="H277" s="6"/>
      <c r="I277" s="6"/>
    </row>
    <row r="278" spans="1:9" x14ac:dyDescent="0.3">
      <c r="A278" t="str">
        <f t="shared" si="9"/>
        <v>Dec</v>
      </c>
      <c r="B278" s="5">
        <f>DATE(2018, MONTH('2024 ECRS'!$M$2), 1)</f>
        <v>43435</v>
      </c>
      <c r="C278" s="5" t="str">
        <f t="shared" si="10"/>
        <v>d. HE11-14</v>
      </c>
      <c r="D278">
        <v>13</v>
      </c>
      <c r="E278" t="s">
        <v>30</v>
      </c>
      <c r="F278" s="6">
        <v>2096.3814933644189</v>
      </c>
      <c r="G278" s="6"/>
      <c r="H278" s="6"/>
      <c r="I278" s="6"/>
    </row>
    <row r="279" spans="1:9" x14ac:dyDescent="0.3">
      <c r="A279" t="str">
        <f t="shared" si="9"/>
        <v>Dec</v>
      </c>
      <c r="B279" s="5">
        <f>DATE(2018, MONTH('2024 ECRS'!$M$2), 1)</f>
        <v>43435</v>
      </c>
      <c r="C279" s="5" t="str">
        <f t="shared" si="10"/>
        <v>d. HE11-14</v>
      </c>
      <c r="D279">
        <v>14</v>
      </c>
      <c r="E279" t="s">
        <v>30</v>
      </c>
      <c r="F279" s="6">
        <v>2401.3007172958824</v>
      </c>
      <c r="G279" s="6"/>
      <c r="H279" s="6"/>
      <c r="I279" s="6"/>
    </row>
    <row r="280" spans="1:9" x14ac:dyDescent="0.3">
      <c r="A280" t="str">
        <f t="shared" si="9"/>
        <v>Dec</v>
      </c>
      <c r="B280" s="5">
        <f>DATE(2018, MONTH('2024 ECRS'!$M$2), 1)</f>
        <v>43435</v>
      </c>
      <c r="C280" s="5" t="str">
        <f t="shared" si="10"/>
        <v>e. HE15-18</v>
      </c>
      <c r="D280">
        <v>15</v>
      </c>
      <c r="E280" t="s">
        <v>30</v>
      </c>
      <c r="F280" s="6">
        <v>2772.9135291761631</v>
      </c>
      <c r="G280" s="6"/>
      <c r="H280" s="6"/>
      <c r="I280" s="6"/>
    </row>
    <row r="281" spans="1:9" x14ac:dyDescent="0.3">
      <c r="A281" t="str">
        <f t="shared" si="9"/>
        <v>Dec</v>
      </c>
      <c r="B281" s="5">
        <f>DATE(2018, MONTH('2024 ECRS'!$M$2), 1)</f>
        <v>43435</v>
      </c>
      <c r="C281" s="5" t="str">
        <f t="shared" si="10"/>
        <v>e. HE15-18</v>
      </c>
      <c r="D281">
        <v>16</v>
      </c>
      <c r="E281" t="s">
        <v>30</v>
      </c>
      <c r="F281" s="6">
        <v>2490.2950959828404</v>
      </c>
      <c r="G281" s="6"/>
      <c r="H281" s="6"/>
      <c r="I281" s="6"/>
    </row>
    <row r="282" spans="1:9" x14ac:dyDescent="0.3">
      <c r="A282" t="str">
        <f t="shared" si="9"/>
        <v>Dec</v>
      </c>
      <c r="B282" s="5">
        <f>DATE(2018, MONTH('2024 ECRS'!$M$2), 1)</f>
        <v>43435</v>
      </c>
      <c r="C282" s="5" t="str">
        <f t="shared" si="10"/>
        <v>e. HE15-18</v>
      </c>
      <c r="D282">
        <v>17</v>
      </c>
      <c r="E282" t="s">
        <v>30</v>
      </c>
      <c r="F282" s="6">
        <v>2144.4746550343871</v>
      </c>
      <c r="G282" s="6"/>
      <c r="H282" s="6"/>
      <c r="I282" s="6"/>
    </row>
    <row r="283" spans="1:9" x14ac:dyDescent="0.3">
      <c r="A283" t="str">
        <f t="shared" si="9"/>
        <v>Dec</v>
      </c>
      <c r="B283" s="5">
        <f>DATE(2018, MONTH('2024 ECRS'!$M$2), 1)</f>
        <v>43435</v>
      </c>
      <c r="C283" s="5" t="str">
        <f t="shared" si="10"/>
        <v>e. HE15-18</v>
      </c>
      <c r="D283">
        <v>18</v>
      </c>
      <c r="E283" t="s">
        <v>30</v>
      </c>
      <c r="F283" s="6">
        <v>2136.0996319666101</v>
      </c>
      <c r="G283" s="6"/>
      <c r="H283" s="6"/>
      <c r="I283" s="6"/>
    </row>
    <row r="284" spans="1:9" x14ac:dyDescent="0.3">
      <c r="A284" t="str">
        <f t="shared" si="9"/>
        <v>Dec</v>
      </c>
      <c r="B284" s="5">
        <f>DATE(2018, MONTH('2024 ECRS'!$M$2), 1)</f>
        <v>43435</v>
      </c>
      <c r="C284" s="5" t="str">
        <f t="shared" si="10"/>
        <v>f. HE19-22</v>
      </c>
      <c r="D284">
        <v>19</v>
      </c>
      <c r="E284" t="s">
        <v>30</v>
      </c>
      <c r="F284" s="6">
        <v>1328.7820632086573</v>
      </c>
      <c r="G284" s="6"/>
      <c r="H284" s="6"/>
      <c r="I284" s="6"/>
    </row>
    <row r="285" spans="1:9" x14ac:dyDescent="0.3">
      <c r="A285" t="str">
        <f t="shared" si="9"/>
        <v>Dec</v>
      </c>
      <c r="B285" s="5">
        <f>DATE(2018, MONTH('2024 ECRS'!$M$2), 1)</f>
        <v>43435</v>
      </c>
      <c r="C285" s="5" t="str">
        <f t="shared" si="10"/>
        <v>f. HE19-22</v>
      </c>
      <c r="D285">
        <v>20</v>
      </c>
      <c r="E285" t="s">
        <v>30</v>
      </c>
      <c r="F285" s="6">
        <v>1599.0170158315464</v>
      </c>
      <c r="G285" s="6"/>
      <c r="H285" s="6"/>
      <c r="I285" s="6"/>
    </row>
    <row r="286" spans="1:9" x14ac:dyDescent="0.3">
      <c r="A286" t="str">
        <f t="shared" si="9"/>
        <v>Dec</v>
      </c>
      <c r="B286" s="5">
        <f>DATE(2018, MONTH('2024 ECRS'!$M$2), 1)</f>
        <v>43435</v>
      </c>
      <c r="C286" s="5" t="str">
        <f t="shared" si="10"/>
        <v>f. HE19-22</v>
      </c>
      <c r="D286">
        <v>21</v>
      </c>
      <c r="E286" t="s">
        <v>30</v>
      </c>
      <c r="F286" s="6">
        <v>1523.2593270339657</v>
      </c>
      <c r="G286" s="6"/>
      <c r="H286" s="6"/>
      <c r="I286" s="6"/>
    </row>
    <row r="287" spans="1:9" x14ac:dyDescent="0.3">
      <c r="A287" t="str">
        <f t="shared" si="9"/>
        <v>Dec</v>
      </c>
      <c r="B287" s="5">
        <f>DATE(2018, MONTH('2024 ECRS'!$M$2), 1)</f>
        <v>43435</v>
      </c>
      <c r="C287" s="5" t="str">
        <f t="shared" si="10"/>
        <v>f. HE19-22</v>
      </c>
      <c r="D287">
        <v>22</v>
      </c>
      <c r="E287" t="s">
        <v>30</v>
      </c>
      <c r="F287" s="6">
        <v>1538.5059601265455</v>
      </c>
      <c r="G287" s="6"/>
      <c r="H287" s="6"/>
      <c r="I287" s="6"/>
    </row>
    <row r="288" spans="1:9" x14ac:dyDescent="0.3">
      <c r="A288" t="str">
        <f t="shared" si="9"/>
        <v>Dec</v>
      </c>
      <c r="B288" s="5">
        <f>DATE(2018, MONTH('2024 ECRS'!$M$2), 1)</f>
        <v>43435</v>
      </c>
      <c r="C288" s="5" t="str">
        <f t="shared" si="10"/>
        <v>a. HE1-2 &amp; HE23-24</v>
      </c>
      <c r="D288">
        <v>23</v>
      </c>
      <c r="E288" t="s">
        <v>30</v>
      </c>
      <c r="F288" s="6">
        <v>1494.1507840871241</v>
      </c>
      <c r="G288" s="6"/>
      <c r="H288" s="6"/>
      <c r="I288" s="6"/>
    </row>
    <row r="289" spans="1:9" x14ac:dyDescent="0.3">
      <c r="A289" t="str">
        <f t="shared" si="9"/>
        <v>Dec</v>
      </c>
      <c r="B289" s="5">
        <f>DATE(2018, MONTH('2024 ECRS'!$M$2), 1)</f>
        <v>43435</v>
      </c>
      <c r="C289" s="5" t="str">
        <f t="shared" si="10"/>
        <v>a. HE1-2 &amp; HE23-24</v>
      </c>
      <c r="D289">
        <v>24</v>
      </c>
      <c r="E289" t="s">
        <v>30</v>
      </c>
      <c r="F289" s="6">
        <v>1239.9475185663696</v>
      </c>
      <c r="G289" s="6"/>
      <c r="H289" s="6"/>
      <c r="I289" s="6"/>
    </row>
  </sheetData>
  <conditionalFormatting sqref="AC37:AC44">
    <cfRule type="colorScale" priority="8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55:L57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64:L66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L74:L76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2:G25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6:G49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0:G73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74:G97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98:G121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22:G14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46:G169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20XX ECRS</vt:lpstr>
      <vt:lpstr>2023 ECRS</vt:lpstr>
      <vt:lpstr>2024 ECRS</vt:lpstr>
      <vt:lpstr>Charts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Du, Pengwei</dc:creator>
  <cp:lastModifiedBy>New</cp:lastModifiedBy>
  <dcterms:created xsi:type="dcterms:W3CDTF">2015-06-05T18:17:20Z</dcterms:created>
  <dcterms:modified xsi:type="dcterms:W3CDTF">2023-09-15T21:34:29Z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2023-08-11T22:43:23Z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15c898b5-a224-4fd2-b5c2-af303b32a580</vt:lpwstr>
  </property>
  <property fmtid="{D5CDD505-2E9C-101B-9397-08002B2CF9AE}" pid="8" name="MSIP_Label_7084cbda-52b8-46fb-a7b7-cb5bd465ed85_ContentBits">
    <vt:lpwstr>0</vt:lpwstr>
  </property>
</Properties>
</file>