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7" windowWidth="12390" windowHeight="688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'Vote'!$E$23:$I$31</definedName>
    <definedName name="clearIndGenVote">'Vote'!$G$23:$I$31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<sst xmlns="http://schemas.openxmlformats.org/spreadsheetml/2006/main" count="122" uniqueCount="87">
  <si>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</si>
  <si>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</si>
  <si>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</si>
  <si>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</si>
  <si>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</si>
  <si>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</si>
  <si>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</si>
  <si>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</si>
  <si>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</si>
  <si>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</si>
  <si>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</si>
  <si>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</si>
  <si>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</si>
  <si>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</si>
  <si>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</si>
  <si>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</si>
  <si>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</si>
  <si>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</si>
  <si>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</si>
  <si>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</si>
  <si>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</si>
  <si>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</si>
  <si>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</si>
  <si>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</si>
  <si>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</si>
  <si>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</si>
  <si>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</si>
  <si>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</si>
  <si>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</si>
  <si>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</si>
  <si>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</si>
  <si>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</si>
  <si>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</si>
  <si>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</si>
  <si>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</si>
  <si>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Blake Gross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</si>
  <si>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</si>
  <si>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</si>
  <si>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</si>
  <si>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</si>
  <si>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</si>
  <si>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</si>
  <si>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</si>
  <si>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</si>
  <si>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</si>
  <si>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</si>
  <si>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</si>
  <si>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</si>
  <si>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</si>
  <si>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</si>
  <si>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</si>
  <si>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</si>
  <si>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</si>
  <si>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</si>
  <si>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</si>
  <si>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</si>
  <si>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</si>
  <si>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</si>
  <si>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</si>
  <si>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September 13, 2023</t>
  </si>
  <si>
    <t>Sheri Heino</t>
  </si>
  <si>
    <t>Broad Reach Power</t>
  </si>
  <si>
    <t>Bob Wittmeyer</t>
  </si>
  <si>
    <t>Key Capture Energy</t>
  </si>
  <si>
    <t>Danny Musher</t>
  </si>
  <si>
    <t>Bob Helton</t>
  </si>
  <si>
    <t>Bryan Sams</t>
  </si>
  <si>
    <t>Jupiter Power</t>
  </si>
  <si>
    <t>Caitlin Smith</t>
  </si>
  <si>
    <t>Tom Burke</t>
  </si>
  <si>
    <t>ENGIE North America (ENGIE)</t>
  </si>
  <si>
    <t>Brazos Electric Cooperative (Brazos)</t>
  </si>
  <si>
    <t>Calpine Corporation (Calpine)</t>
  </si>
  <si>
    <t>RWE Renewables (RWE)</t>
  </si>
  <si>
    <t>CenterPoint Energy (CNP)</t>
  </si>
  <si>
    <t>Jim Lee</t>
  </si>
  <si>
    <t>GEUS</t>
  </si>
  <si>
    <t>Ashley Cotton</t>
  </si>
  <si>
    <t>Need &gt;50% to Pass</t>
  </si>
  <si>
    <t>Lower Colorado River Authority (LCRA)</t>
  </si>
  <si>
    <t>Theresa Noyes</t>
  </si>
  <si>
    <t>Eric Goff (Nabaraj Pokharel)</t>
  </si>
  <si>
    <t>Martha Henson (Ivan Velasquez)</t>
  </si>
  <si>
    <t>Fei Xie (Sathibabu Chakka)</t>
  </si>
  <si>
    <t>Motion Carries</t>
  </si>
  <si>
    <t xml:space="preserve">PRS Motion:  To endorse and forward to TAC the 7/13/23 PRS Report as amended by the 9/11/23 ERCOT comments and 9/6/23 Impact Analysis for NPRR1184 with a recommended priority of 2024 and rank of 4060 for Phase 2  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</si>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</sst>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85</v>
      </c>
      <c r="C3" s="67"/>
      <c r="D3" s="67"/>
      <c r="E3" s="6"/>
      <c r="F3" s="55" t="s">
        <v>21</v>
      </c>
      <c r="G3" s="63" t="s">
        <v>84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54</v>
      </c>
      <c r="G4" s="65"/>
      <c r="H4" s="64"/>
      <c r="I4" s="2" t="s">
        <v>30</v>
      </c>
    </row>
    <row r="5" spans="1:9" ht="23.25" customHeight="1">
      <c r="A5" s="12"/>
      <c r="B5" s="6" t="s">
        <v>59</v>
      </c>
      <c r="C5" s="15"/>
      <c r="D5" s="7"/>
      <c r="E5" s="6"/>
      <c r="F5" s="57" t="s">
        <v>19</v>
      </c>
      <c r="G5" s="58">
        <f>IF((G57+H57)=0,"",G57)</f>
        <v>6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86</v>
      </c>
      <c r="C6" s="14"/>
      <c r="D6" s="15"/>
      <c r="E6" s="16"/>
      <c r="F6" s="61" t="s">
        <v>78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43</v>
      </c>
      <c r="C11" s="33"/>
      <c r="D11" s="36" t="s">
        <v>18</v>
      </c>
      <c r="E11" s="24" t="s">
        <v>34</v>
      </c>
      <c r="F11" s="32" t="s">
        <v>14</v>
      </c>
      <c r="G11" s="50">
        <v>0.5</v>
      </c>
      <c r="H11" s="32"/>
      <c r="I11" s="20"/>
    </row>
    <row r="12" spans="2:9" ht="11.25">
      <c r="B12" s="31" t="s">
        <v>42</v>
      </c>
      <c r="C12" s="33"/>
      <c r="D12" s="36" t="s">
        <v>16</v>
      </c>
      <c r="E12" s="24" t="s">
        <v>81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41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44</v>
      </c>
      <c r="C16" s="23"/>
      <c r="D16" s="23"/>
      <c r="E16" s="24" t="s">
        <v>40</v>
      </c>
      <c r="F16" s="25" t="s">
        <v>14</v>
      </c>
      <c r="G16" s="49">
        <v>0.25</v>
      </c>
      <c r="H16" s="49"/>
      <c r="I16" s="20"/>
    </row>
    <row r="17" spans="2:9" s="22" customFormat="1" ht="11.25">
      <c r="B17" s="23" t="s">
        <v>71</v>
      </c>
      <c r="C17" s="23"/>
      <c r="D17" s="23"/>
      <c r="E17" s="24" t="s">
        <v>60</v>
      </c>
      <c r="F17" s="25" t="s">
        <v>14</v>
      </c>
      <c r="G17" s="49">
        <v>0.25</v>
      </c>
      <c r="H17" s="49"/>
      <c r="I17" s="20"/>
    </row>
    <row r="18" spans="2:9" s="22" customFormat="1" ht="11.25">
      <c r="B18" s="23" t="s">
        <v>79</v>
      </c>
      <c r="C18" s="23"/>
      <c r="D18" s="23"/>
      <c r="E18" s="24" t="s">
        <v>80</v>
      </c>
      <c r="F18" s="25" t="s">
        <v>14</v>
      </c>
      <c r="G18" s="49">
        <v>0.25</v>
      </c>
      <c r="H18" s="49"/>
      <c r="I18" s="20"/>
    </row>
    <row r="19" spans="2:9" s="22" customFormat="1" ht="11.25">
      <c r="B19" s="23" t="s">
        <v>45</v>
      </c>
      <c r="C19" s="23"/>
      <c r="D19" s="23"/>
      <c r="E19" s="24" t="s">
        <v>36</v>
      </c>
      <c r="F19" s="25" t="s">
        <v>14</v>
      </c>
      <c r="G19" s="49">
        <v>0.25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1</v>
      </c>
      <c r="H21" s="29">
        <f>SUM(H15:H20)</f>
        <v>0</v>
      </c>
      <c r="I21" s="27">
        <f>COUNTA(I15:I20)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46</v>
      </c>
      <c r="C23" s="31"/>
      <c r="D23" s="31"/>
      <c r="E23" s="51" t="s">
        <v>38</v>
      </c>
      <c r="F23" s="25" t="s">
        <v>14</v>
      </c>
      <c r="G23" s="50">
        <v>0.14285714285714285</v>
      </c>
      <c r="H23" s="50"/>
      <c r="I23" s="20"/>
    </row>
    <row r="24" spans="2:9" ht="11.25">
      <c r="B24" s="31" t="s">
        <v>61</v>
      </c>
      <c r="C24" s="31"/>
      <c r="D24" s="31"/>
      <c r="E24" s="51" t="s">
        <v>62</v>
      </c>
      <c r="F24" s="25" t="s">
        <v>14</v>
      </c>
      <c r="G24" s="50">
        <v>0.14285714285714285</v>
      </c>
      <c r="H24" s="50"/>
      <c r="I24" s="20"/>
    </row>
    <row r="25" spans="2:9" ht="11.25">
      <c r="B25" s="31" t="s">
        <v>63</v>
      </c>
      <c r="C25" s="31"/>
      <c r="D25" s="31"/>
      <c r="E25" s="51" t="s">
        <v>64</v>
      </c>
      <c r="F25" s="25" t="s">
        <v>14</v>
      </c>
      <c r="G25" s="50">
        <v>0.14285714285714285</v>
      </c>
      <c r="H25" s="50"/>
      <c r="I25" s="20"/>
    </row>
    <row r="26" spans="2:9" ht="11.25">
      <c r="B26" s="31" t="s">
        <v>70</v>
      </c>
      <c r="C26" s="31"/>
      <c r="D26" s="31"/>
      <c r="E26" s="51" t="s">
        <v>65</v>
      </c>
      <c r="F26" s="25" t="s">
        <v>14</v>
      </c>
      <c r="G26" s="50">
        <v>0.14285714285714285</v>
      </c>
      <c r="H26" s="50"/>
      <c r="I26" s="20"/>
    </row>
    <row r="27" spans="2:9" ht="11.25">
      <c r="B27" s="31" t="s">
        <v>72</v>
      </c>
      <c r="C27" s="31"/>
      <c r="D27" s="31"/>
      <c r="E27" s="51" t="s">
        <v>66</v>
      </c>
      <c r="F27" s="25" t="s">
        <v>14</v>
      </c>
      <c r="G27" s="50">
        <v>0.14285714285714285</v>
      </c>
      <c r="H27" s="50"/>
      <c r="I27" s="20"/>
    </row>
    <row r="28" spans="2:9" ht="11.25">
      <c r="B28" s="31" t="s">
        <v>67</v>
      </c>
      <c r="C28" s="31"/>
      <c r="D28" s="31"/>
      <c r="E28" s="51" t="s">
        <v>68</v>
      </c>
      <c r="F28" s="25" t="s">
        <v>14</v>
      </c>
      <c r="G28" s="50">
        <v>0.14285714285714285</v>
      </c>
      <c r="H28" s="50"/>
      <c r="I28" s="20"/>
    </row>
    <row r="29" spans="2:9" ht="11.25">
      <c r="B29" s="31" t="s">
        <v>73</v>
      </c>
      <c r="C29" s="31"/>
      <c r="D29" s="31"/>
      <c r="E29" s="51" t="s">
        <v>69</v>
      </c>
      <c r="F29" s="25"/>
      <c r="G29" s="50"/>
      <c r="H29" s="50"/>
      <c r="I29" s="20"/>
    </row>
    <row r="30" spans="2:9" ht="11.25">
      <c r="B30" s="31" t="s">
        <v>58</v>
      </c>
      <c r="C30" s="31"/>
      <c r="D30" s="31"/>
      <c r="E30" s="51" t="s">
        <v>57</v>
      </c>
      <c r="F30" s="25" t="s">
        <v>14</v>
      </c>
      <c r="G30" s="50">
        <v>0.14285714285714285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COUNTA(F22:F31)</f>
        <v>7</v>
      </c>
      <c r="G32" s="28">
        <f>SUM(G22:G31)</f>
        <v>0.9999999999999998</v>
      </c>
      <c r="H32" s="29">
        <f>SUM(H22:H31)</f>
        <v>0</v>
      </c>
      <c r="I32" s="27">
        <f>COUNTA(I22:I31)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1" t="s">
        <v>47</v>
      </c>
      <c r="C34" s="31"/>
      <c r="D34" s="31"/>
      <c r="E34" s="51" t="s">
        <v>33</v>
      </c>
      <c r="F34" s="25" t="s">
        <v>14</v>
      </c>
      <c r="G34" s="50">
        <v>0.5</v>
      </c>
      <c r="H34" s="50"/>
      <c r="I34" s="20"/>
    </row>
    <row r="35" spans="2:9" ht="11.25">
      <c r="B35" s="31" t="s">
        <v>55</v>
      </c>
      <c r="C35" s="31"/>
      <c r="D35" s="31"/>
      <c r="E35" s="51" t="s">
        <v>56</v>
      </c>
      <c r="F35" s="25" t="s">
        <v>14</v>
      </c>
      <c r="G35" s="50">
        <v>0.5</v>
      </c>
      <c r="H35" s="50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19</v>
      </c>
      <c r="F37" s="27">
        <f>COUNTA(F33:F36)</f>
        <v>2</v>
      </c>
      <c r="G37" s="28">
        <f>SUM(G33:G36)</f>
        <v>1</v>
      </c>
      <c r="H37" s="29">
        <f>SUM(H33:H36)</f>
        <v>0</v>
      </c>
      <c r="I37" s="27">
        <f>COUNTA(I33:I36)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1" t="s">
        <v>48</v>
      </c>
      <c r="C39" s="31"/>
      <c r="D39" s="31"/>
      <c r="E39" s="51" t="s">
        <v>37</v>
      </c>
      <c r="F39" s="25"/>
      <c r="G39" s="50"/>
      <c r="H39" s="32"/>
      <c r="I39" s="20"/>
    </row>
    <row r="40" spans="2:9" ht="11.25">
      <c r="B40" s="31" t="s">
        <v>51</v>
      </c>
      <c r="C40" s="31"/>
      <c r="D40" s="31"/>
      <c r="E40" s="51" t="s">
        <v>52</v>
      </c>
      <c r="F40" s="25"/>
      <c r="G40" s="50"/>
      <c r="H40" s="32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19</v>
      </c>
      <c r="F42" s="27">
        <f>COUNTA(F38:F40)</f>
        <v>0</v>
      </c>
      <c r="G42" s="28">
        <f>SUM(G38:G40)</f>
        <v>0</v>
      </c>
      <c r="H42" s="29">
        <f>SUM(H38:H40)</f>
        <v>0</v>
      </c>
      <c r="I42" s="27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1" t="s">
        <v>49</v>
      </c>
      <c r="C44" s="31"/>
      <c r="D44" s="31"/>
      <c r="E44" s="51" t="s">
        <v>82</v>
      </c>
      <c r="F44" s="25" t="s">
        <v>14</v>
      </c>
      <c r="G44" s="50">
        <v>0.3333333333333333</v>
      </c>
      <c r="H44" s="50"/>
      <c r="I44" s="20"/>
    </row>
    <row r="45" spans="2:9" ht="11.25">
      <c r="B45" s="31" t="s">
        <v>74</v>
      </c>
      <c r="C45" s="31"/>
      <c r="D45" s="31"/>
      <c r="E45" s="51" t="s">
        <v>75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50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32</v>
      </c>
      <c r="C50" s="31"/>
      <c r="D50" s="31"/>
      <c r="E50" s="51" t="s">
        <v>39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76</v>
      </c>
      <c r="C51" s="31"/>
      <c r="D51" s="31"/>
      <c r="E51" s="51" t="s">
        <v>77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53</v>
      </c>
      <c r="C52" s="31"/>
      <c r="D52" s="31"/>
      <c r="E52" s="51" t="s">
        <v>83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F14+F21+F54+F48+F32+F42+F37</f>
        <v>21</v>
      </c>
      <c r="G57" s="42">
        <f>G14+G21+G54+G48+G32+G42+G37</f>
        <v>6</v>
      </c>
      <c r="H57" s="42">
        <f>H14+H21+H54+H48+H32+H42+H37</f>
        <v>0</v>
      </c>
      <c r="I57" s="27">
        <f>I14+I21+I54+I48+I32+I42+I37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54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3:I43 F33:I33 F31:I31 F20:I20 F22:I22 F38:I38 F36:I36 F47:I47 I49 I10 F13:I13 F15:I15">
      <formula1>#REF!</formula1>
    </dataValidation>
    <dataValidation type="list" showInputMessage="1" showErrorMessage="1" sqref="F34:F35 F50:F52 F16:F19 F23:F30 F39:F41 F44:F46">
      <formula1>$B$75:$B$76</formula1>
    </dataValidation>
    <dataValidation type="list" showInputMessage="1" showErrorMessage="1" sqref="I34:I35 I50:I52 I16:I19 I23:I30 I11:I12 I39:I41 I44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2023-09-14T16:20:30Z</dcterms:modified>
  <cp:category/>
  <cp:version/>
  <cp:contentType/>
  <cp:contentStatus/>
</cp:coreProperties>
</file>