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<sst xmlns="http://schemas.openxmlformats.org/spreadsheetml/2006/main" count="144" uniqueCount="96">
  <si>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</si>
  <si>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</si>
  <si>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</si>
  <si>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</si>
  <si>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</si>
  <si>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</si>
  <si>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</si>
  <si>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</si>
  <si>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</si>
  <si>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</si>
  <si>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</si>
  <si>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</si>
  <si>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</si>
  <si>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</si>
  <si>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</si>
  <si>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</si>
  <si>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</si>
  <si>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</si>
  <si>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</si>
  <si>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</si>
  <si>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</si>
  <si>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</si>
  <si>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</si>
  <si>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</si>
  <si>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</si>
  <si>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</si>
  <si>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</si>
  <si>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</si>
  <si>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</si>
  <si>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</si>
  <si>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</si>
  <si>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</si>
  <si>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</si>
  <si>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</si>
  <si>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</si>
  <si>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</si>
  <si>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</si>
  <si>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</si>
  <si>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Bill Barnes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</si>
  <si>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</si>
  <si>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</si>
  <si>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</si>
  <si>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</si>
  <si>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</si>
  <si>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</si>
  <si>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</si>
  <si>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</si>
  <si>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</si>
  <si>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</si>
  <si>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</si>
  <si>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</si>
  <si>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</si>
  <si>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</si>
  <si>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</si>
  <si>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</si>
  <si>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</si>
  <si>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</si>
  <si>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</si>
  <si>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</si>
  <si>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</si>
  <si>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</si>
  <si>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</si>
  <si>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</si>
  <si>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</si>
  <si>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</si>
  <si>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</si>
  <si>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</si>
  <si>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</si>
  <si>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</si>
  <si>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</si>
  <si>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</si>
  <si>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</si>
  <si>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</si>
  <si>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</si>
  <si>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</si>
  <si>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</si>
  <si>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</si>
  <si>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</si>
  <si>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</si>
  <si>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</si>
  <si>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</si>
  <si>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</si>
  <si>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</si>
  <si>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</si>
  <si>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</si>
  <si>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</si>
  <si>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</si>
  <si>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Fei Xie</t>
  </si>
  <si>
    <t>Emily Jolly (Blake Holt)</t>
  </si>
  <si>
    <t>Resmi Surendran (James Okenfuss)</t>
  </si>
  <si>
    <t>Anoush Farhangi (Chris Hendrix)</t>
  </si>
  <si>
    <t>Vincent Roberts (Omar Leon)</t>
  </si>
  <si>
    <t>Date:  September 6, 2023</t>
  </si>
  <si>
    <t>Need &gt;50% to Pass</t>
  </si>
  <si>
    <t>WMS Motion:  To endorse NPRR1172 as amended by the 9/5/23 Consumers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</si>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</sst>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4</xdr:row>
      <xdr:rowOff>0</xdr:rowOff>
    </xdr:from>
    <xdr:to>
      <xdr:col>4</xdr:col>
      <xdr:colOff>1495425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</xdr:row>
      <xdr:rowOff>76200</xdr:rowOff>
    </xdr:from>
    <xdr:to>
      <xdr:col>4</xdr:col>
      <xdr:colOff>1533525</xdr:colOff>
      <xdr:row>3</xdr:row>
      <xdr:rowOff>238125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476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P7" sqref="P7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95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5.666666666666667</v>
      </c>
      <c r="H5" s="55">
        <f>IF((G61+H61)=0,"",H61)</f>
        <v>1.8333333333333333</v>
      </c>
      <c r="I5" s="56">
        <f>I61</f>
        <v>5</v>
      </c>
    </row>
    <row r="6" spans="2:9" ht="22.5" customHeight="1">
      <c r="B6" s="6" t="s">
        <v>47</v>
      </c>
      <c r="C6" s="14"/>
      <c r="D6" s="15"/>
      <c r="E6" s="16"/>
      <c r="F6" s="59" t="s">
        <v>93</v>
      </c>
      <c r="G6" s="57">
        <f>G62</f>
        <v>0.7555555555555556</v>
      </c>
      <c r="H6" s="57">
        <f>H62</f>
        <v>0.24444444444444444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17</v>
      </c>
      <c r="E11" s="48" t="s">
        <v>51</v>
      </c>
      <c r="F11" s="23" t="s">
        <v>14</v>
      </c>
      <c r="G11" s="53">
        <v>0.5</v>
      </c>
      <c r="H11" s="41"/>
      <c r="I11" s="20"/>
    </row>
    <row r="12" spans="2:9" ht="11.25">
      <c r="B12" s="26" t="s">
        <v>76</v>
      </c>
      <c r="C12" s="27"/>
      <c r="D12" s="28" t="s">
        <v>19</v>
      </c>
      <c r="E12" s="48" t="s">
        <v>40</v>
      </c>
      <c r="F12" s="23" t="s">
        <v>14</v>
      </c>
      <c r="G12" s="53">
        <v>0.25</v>
      </c>
      <c r="H12" s="41"/>
      <c r="I12" s="20"/>
    </row>
    <row r="13" spans="2:9" ht="11.25">
      <c r="B13" s="26" t="s">
        <v>55</v>
      </c>
      <c r="C13" s="27"/>
      <c r="D13" s="28" t="s">
        <v>19</v>
      </c>
      <c r="E13" s="48" t="s">
        <v>50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81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88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56</v>
      </c>
      <c r="C19" s="22"/>
      <c r="D19" s="22"/>
      <c r="E19" s="63" t="s">
        <v>73</v>
      </c>
      <c r="F19" s="23" t="s">
        <v>14</v>
      </c>
      <c r="G19" s="54"/>
      <c r="H19" s="54">
        <v>0.25</v>
      </c>
      <c r="I19" s="20"/>
    </row>
    <row r="20" spans="2:9" s="21" customFormat="1" ht="11.25">
      <c r="B20" s="22" t="s">
        <v>58</v>
      </c>
      <c r="C20" s="22"/>
      <c r="D20" s="22"/>
      <c r="E20" s="63" t="s">
        <v>80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57</v>
      </c>
      <c r="C21" s="22"/>
      <c r="D21" s="22"/>
      <c r="E21" s="63" t="s">
        <v>79</v>
      </c>
      <c r="F21" s="23" t="s">
        <v>14</v>
      </c>
      <c r="G21" s="54"/>
      <c r="H21" s="54">
        <v>0.25</v>
      </c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0.5</v>
      </c>
      <c r="H23" s="39">
        <f>SUM(H17:H22)</f>
        <v>0.5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60</v>
      </c>
      <c r="C25" s="26"/>
      <c r="D25" s="26"/>
      <c r="E25" s="48" t="s">
        <v>53</v>
      </c>
      <c r="F25" s="23" t="s">
        <v>14</v>
      </c>
      <c r="G25" s="53"/>
      <c r="H25" s="53"/>
      <c r="I25" s="20" t="s">
        <v>21</v>
      </c>
    </row>
    <row r="26" spans="2:9" ht="11.25">
      <c r="B26" s="26" t="s">
        <v>61</v>
      </c>
      <c r="C26" s="26"/>
      <c r="D26" s="26"/>
      <c r="E26" s="48" t="s">
        <v>42</v>
      </c>
      <c r="F26" s="23" t="s">
        <v>14</v>
      </c>
      <c r="G26" s="53"/>
      <c r="H26" s="53"/>
      <c r="I26" s="20" t="s">
        <v>21</v>
      </c>
    </row>
    <row r="27" spans="2:9" ht="11.25">
      <c r="B27" s="26" t="s">
        <v>75</v>
      </c>
      <c r="C27" s="26"/>
      <c r="D27" s="26"/>
      <c r="E27" s="48" t="s">
        <v>74</v>
      </c>
      <c r="F27" s="23" t="s">
        <v>14</v>
      </c>
      <c r="G27" s="53"/>
      <c r="H27" s="53">
        <v>0.5</v>
      </c>
      <c r="I27" s="20"/>
    </row>
    <row r="28" spans="2:9" ht="11.25">
      <c r="B28" s="22" t="s">
        <v>82</v>
      </c>
      <c r="C28" s="26"/>
      <c r="D28" s="26"/>
      <c r="E28" s="48" t="s">
        <v>83</v>
      </c>
      <c r="F28" s="23" t="s">
        <v>14</v>
      </c>
      <c r="G28" s="53"/>
      <c r="H28" s="53">
        <v>0.5</v>
      </c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0</v>
      </c>
      <c r="H30" s="39">
        <f>SUM(H24:H29)</f>
        <v>1</v>
      </c>
      <c r="I30" s="25">
        <f>COUNTA(I24:I29)</f>
        <v>2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43</v>
      </c>
      <c r="C32" s="26"/>
      <c r="D32" s="26"/>
      <c r="E32" s="48" t="s">
        <v>44</v>
      </c>
      <c r="F32" s="23" t="s">
        <v>14</v>
      </c>
      <c r="G32" s="53">
        <v>0.5</v>
      </c>
      <c r="H32" s="53"/>
      <c r="I32" s="20"/>
    </row>
    <row r="33" spans="2:9" ht="11.25">
      <c r="B33" s="26" t="s">
        <v>62</v>
      </c>
      <c r="C33" s="26"/>
      <c r="D33" s="26"/>
      <c r="E33" s="48" t="s">
        <v>54</v>
      </c>
      <c r="F33" s="23" t="s">
        <v>14</v>
      </c>
      <c r="G33" s="53"/>
      <c r="H33" s="53"/>
      <c r="I33" s="20" t="s">
        <v>21</v>
      </c>
    </row>
    <row r="34" spans="2:9" ht="11.25">
      <c r="B34" s="26" t="s">
        <v>71</v>
      </c>
      <c r="C34" s="26"/>
      <c r="D34" s="26"/>
      <c r="E34" s="48" t="s">
        <v>72</v>
      </c>
      <c r="F34" s="23" t="s">
        <v>14</v>
      </c>
      <c r="G34" s="53">
        <v>0.5</v>
      </c>
      <c r="H34" s="53"/>
      <c r="I34" s="20"/>
    </row>
    <row r="35" spans="2:9" ht="11.25">
      <c r="B35" s="26" t="s">
        <v>70</v>
      </c>
      <c r="C35" s="26"/>
      <c r="D35" s="26"/>
      <c r="E35" s="48" t="s">
        <v>89</v>
      </c>
      <c r="F35" s="23" t="s">
        <v>14</v>
      </c>
      <c r="G35" s="53"/>
      <c r="H35" s="53"/>
      <c r="I35" s="20" t="s">
        <v>21</v>
      </c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2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63</v>
      </c>
      <c r="C39" s="26"/>
      <c r="D39" s="26"/>
      <c r="E39" s="48" t="s">
        <v>38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45</v>
      </c>
      <c r="C40" s="26"/>
      <c r="D40" s="26"/>
      <c r="E40" s="48" t="s">
        <v>90</v>
      </c>
      <c r="F40" s="49" t="s">
        <v>14</v>
      </c>
      <c r="G40" s="53">
        <v>0.3333333333333333</v>
      </c>
      <c r="H40" s="53"/>
      <c r="I40" s="20"/>
    </row>
    <row r="41" spans="2:9" ht="11.25">
      <c r="B41" s="26" t="s">
        <v>41</v>
      </c>
      <c r="C41" s="26"/>
      <c r="D41" s="26"/>
      <c r="E41" s="48" t="s">
        <v>84</v>
      </c>
      <c r="F41" s="49"/>
      <c r="G41" s="53"/>
      <c r="H41" s="53"/>
      <c r="I41" s="20"/>
    </row>
    <row r="42" spans="2:9" ht="11.25">
      <c r="B42" s="26" t="s">
        <v>85</v>
      </c>
      <c r="C42" s="26"/>
      <c r="D42" s="26"/>
      <c r="E42" s="48" t="s">
        <v>86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64</v>
      </c>
      <c r="C46" s="26"/>
      <c r="D46" s="26"/>
      <c r="E46" s="48" t="s">
        <v>36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39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6"/>
      <c r="D48" s="26"/>
      <c r="E48" s="48" t="s">
        <v>77</v>
      </c>
      <c r="F48" s="49" t="s">
        <v>14</v>
      </c>
      <c r="G48" s="53">
        <v>0.25</v>
      </c>
      <c r="H48" s="53"/>
      <c r="I48" s="20"/>
    </row>
    <row r="49" spans="2:9" ht="11.25">
      <c r="B49" s="26" t="s">
        <v>65</v>
      </c>
      <c r="C49" s="27"/>
      <c r="D49" s="27"/>
      <c r="E49" s="48" t="s">
        <v>91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46</v>
      </c>
      <c r="F53" s="49" t="s">
        <v>14</v>
      </c>
      <c r="G53" s="53"/>
      <c r="H53" s="53"/>
      <c r="I53" s="20" t="s">
        <v>21</v>
      </c>
    </row>
    <row r="54" spans="2:9" ht="11.25">
      <c r="B54" s="26" t="s">
        <v>68</v>
      </c>
      <c r="C54" s="26"/>
      <c r="D54" s="26"/>
      <c r="E54" s="48" t="s">
        <v>37</v>
      </c>
      <c r="F54" s="49" t="s">
        <v>14</v>
      </c>
      <c r="G54" s="53">
        <v>0.3333333333333333</v>
      </c>
      <c r="H54" s="53"/>
      <c r="I54" s="20"/>
    </row>
    <row r="55" spans="2:9" ht="11.25">
      <c r="B55" s="26" t="s">
        <v>69</v>
      </c>
      <c r="C55" s="26"/>
      <c r="D55" s="26"/>
      <c r="E55" s="48" t="s">
        <v>78</v>
      </c>
      <c r="F55" s="23" t="s">
        <v>14</v>
      </c>
      <c r="G55" s="53"/>
      <c r="H55" s="53">
        <v>0.3333333333333333</v>
      </c>
      <c r="I55" s="20"/>
    </row>
    <row r="56" spans="2:9" ht="11.25">
      <c r="B56" s="26" t="s">
        <v>32</v>
      </c>
      <c r="C56" s="26"/>
      <c r="D56" s="26"/>
      <c r="E56" s="48" t="s">
        <v>87</v>
      </c>
      <c r="F56" s="23" t="s">
        <v>14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0.6666666666666666</v>
      </c>
      <c r="H58" s="39">
        <f>SUM(H52:H57)</f>
        <v>0.3333333333333333</v>
      </c>
      <c r="I58" s="25">
        <f>COUNTA(I52:I57)</f>
        <v>1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27</v>
      </c>
      <c r="G61" s="47">
        <f>G16+G23+G30+G37+G44+G51+G58</f>
        <v>5.666666666666667</v>
      </c>
      <c r="H61" s="47">
        <f>H16+H23+H30+H37+H44+H51+H58</f>
        <v>1.8333333333333333</v>
      </c>
      <c r="I61" s="25">
        <f>I16+countCoopAbstain+countIndGenAbstain+I37+countIndREPAbstain+I51+I58</f>
        <v>5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0.7555555555555556</v>
      </c>
      <c r="H62" s="32">
        <f>IF((G61+H61)=0,"",H61/(G61+H61))</f>
        <v>0.24444444444444444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2023-09-07T19:43:49Z</dcterms:modified>
  <cp:category/>
  <cp:version/>
  <cp:contentType/>
  <cp:contentStatus/>
</cp:coreProperties>
</file>