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<sst xmlns="http://schemas.openxmlformats.org/spreadsheetml/2006/main" count="153" uniqueCount="103">
  <si>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</si>
  <si>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</si>
  <si>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</si>
  <si>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</si>
  <si>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</si>
  <si>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</si>
  <si>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</si>
  <si>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</si>
  <si>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</si>
  <si>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</si>
  <si>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</si>
  <si>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</si>
  <si>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</si>
  <si>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</si>
  <si>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</si>
  <si>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</si>
  <si>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</si>
  <si>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</si>
  <si>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</si>
  <si>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</si>
  <si>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</si>
  <si>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</si>
  <si>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</si>
  <si>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</si>
  <si>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</si>
  <si>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</si>
  <si>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</si>
  <si>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</si>
  <si>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</si>
  <si>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</si>
  <si>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</si>
  <si>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</si>
  <si>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</si>
  <si>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</si>
  <si>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</si>
  <si>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</si>
  <si>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</si>
  <si>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</si>
  <si>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</si>
  <si>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</si>
  <si>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</si>
  <si>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</si>
  <si>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</si>
  <si>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>Bill Barnes</t>
  </si>
  <si>
    <t>Bob Helton</t>
  </si>
  <si>
    <t>Collin Martin</t>
  </si>
  <si>
    <t>Jose Gaytan</t>
  </si>
  <si>
    <t>ENGIE</t>
  </si>
  <si>
    <t>Keith Nix</t>
  </si>
  <si>
    <t>Jeremy Carpenter</t>
  </si>
  <si>
    <t xml:space="preserve">Alicia Loving </t>
  </si>
  <si>
    <t>Garret Kent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</si>
  <si>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</si>
  <si>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</si>
  <si>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</si>
  <si>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</si>
  <si>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</si>
  <si>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</si>
  <si>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</si>
  <si>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</si>
  <si>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</si>
  <si>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</si>
  <si>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</si>
  <si>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</si>
  <si>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</si>
  <si>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</si>
  <si>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</si>
  <si>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</si>
  <si>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</si>
  <si>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</si>
  <si>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</si>
  <si>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</si>
  <si>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</si>
  <si>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</si>
  <si>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</si>
  <si>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</si>
  <si>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</si>
  <si>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</si>
  <si>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</si>
  <si>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</si>
  <si>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</si>
  <si>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</si>
  <si>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</si>
  <si>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</si>
  <si>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</si>
  <si>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</si>
  <si>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</si>
  <si>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</si>
  <si>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</si>
  <si>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</si>
  <si>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</si>
  <si>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</si>
  <si>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</si>
  <si>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</si>
  <si>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</si>
  <si>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</si>
  <si>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</si>
  <si>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Date:   August 22, 2023</t>
  </si>
  <si>
    <t>Clif Lange (John Packard)</t>
  </si>
  <si>
    <t>Eric Goff (Nabaraj Pokharel)</t>
  </si>
  <si>
    <t>TAC Motion:  To recommend approval of NPRR1186 as recommended by PRS in the 8/10/23 PRS Report; with a recommended effective date of upon system implementation for all sections except grey-boxed paragraph (4) of Section 8.1, which will be effective no earlier than three months after system implementation of NPRR1186</t>
  </si>
  <si>
    <t>Motion Passes</t>
  </si>
  <si>
    <t>2/3 of non-abst TAC Votes = 17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</si>
</sst>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1914525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4287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1285875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8953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657225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447800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281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28125" style="1" customWidth="1"/>
  </cols>
  <sheetData>
    <row r="1" ht="11.25" customHeight="1">
      <c r="I1" s="3" t="s">
        <v>36</v>
      </c>
    </row>
    <row r="2" spans="2:9" ht="59.25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102</v>
      </c>
      <c r="H4" s="55"/>
      <c r="I4" s="41" t="s">
        <v>31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32</v>
      </c>
      <c r="G5" s="51">
        <f>IF((G63+H63)=0,"",G63)</f>
        <v>22</v>
      </c>
      <c r="H5" s="51">
        <f>IF((G63+H63)=0,"",H63)</f>
        <v>3</v>
      </c>
      <c r="I5" s="51">
        <f>I63</f>
        <v>5</v>
      </c>
    </row>
    <row r="6" spans="2:9" ht="22.5" customHeight="1">
      <c r="B6" s="39" t="s">
        <v>53</v>
      </c>
      <c r="C6" s="4"/>
      <c r="D6" s="8"/>
      <c r="E6" s="4"/>
      <c r="F6" s="6"/>
      <c r="G6" s="50">
        <f>_xlfn.IFERROR(SegmentVoteYes/(SegmentVoteYes+SegmentVoteNo),"")</f>
        <v>0.88</v>
      </c>
      <c r="H6" s="50">
        <f>_xlfn.IFERROR(SegmentVoteNo/(SegmentVoteYes+SegmentVoteNo),"")</f>
        <v>0.12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59</v>
      </c>
      <c r="F11" s="17" t="s">
        <v>13</v>
      </c>
      <c r="G11" s="26">
        <v>1</v>
      </c>
      <c r="H11" s="26"/>
      <c r="I11" s="12"/>
    </row>
    <row r="12" spans="2:9" ht="12.75">
      <c r="B12" s="24" t="s">
        <v>67</v>
      </c>
      <c r="C12" s="24"/>
      <c r="D12" s="31" t="s">
        <v>17</v>
      </c>
      <c r="E12" s="25" t="s">
        <v>61</v>
      </c>
      <c r="F12" s="17" t="s">
        <v>13</v>
      </c>
      <c r="G12" s="26"/>
      <c r="H12" s="26">
        <v>1</v>
      </c>
      <c r="I12" s="12"/>
    </row>
    <row r="13" spans="2:9" ht="12.75">
      <c r="B13" s="24" t="s">
        <v>68</v>
      </c>
      <c r="C13" s="24"/>
      <c r="D13" s="31" t="s">
        <v>18</v>
      </c>
      <c r="E13" s="25" t="s">
        <v>51</v>
      </c>
      <c r="F13" s="17" t="s">
        <v>13</v>
      </c>
      <c r="G13" s="26"/>
      <c r="H13" s="26"/>
      <c r="I13" s="12" t="s">
        <v>20</v>
      </c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/>
      <c r="H14" s="26"/>
      <c r="I14" s="12" t="s">
        <v>20</v>
      </c>
    </row>
    <row r="15" spans="2:9" ht="12.75">
      <c r="B15" s="24" t="s">
        <v>54</v>
      </c>
      <c r="C15" s="24"/>
      <c r="D15" s="31" t="s">
        <v>16</v>
      </c>
      <c r="E15" s="25" t="s">
        <v>99</v>
      </c>
      <c r="F15" s="17" t="s">
        <v>13</v>
      </c>
      <c r="G15" s="26">
        <v>1</v>
      </c>
      <c r="H15" s="26"/>
      <c r="I15" s="12"/>
    </row>
    <row r="16" spans="2:9" ht="12.75">
      <c r="B16" s="24" t="s">
        <v>69</v>
      </c>
      <c r="C16" s="24"/>
      <c r="D16" s="31" t="s">
        <v>16</v>
      </c>
      <c r="E16" s="25" t="s">
        <v>93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3</v>
      </c>
      <c r="H18" s="22">
        <f>SUM(H10:H17)</f>
        <v>1</v>
      </c>
      <c r="I18" s="20">
        <f>COUNTA(I10:I17)</f>
        <v>2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71</v>
      </c>
      <c r="C20" s="15"/>
      <c r="D20" s="15"/>
      <c r="E20" s="16" t="s">
        <v>89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72</v>
      </c>
      <c r="C21" s="15"/>
      <c r="D21" s="15"/>
      <c r="E21" s="16" t="s">
        <v>62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73</v>
      </c>
      <c r="C22" s="15"/>
      <c r="D22" s="15"/>
      <c r="E22" s="16" t="s">
        <v>63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70</v>
      </c>
      <c r="C23" s="15"/>
      <c r="D23" s="15"/>
      <c r="E23" s="16" t="s">
        <v>98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60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74</v>
      </c>
      <c r="C27" s="24"/>
      <c r="D27" s="24"/>
      <c r="E27" s="25" t="s">
        <v>52</v>
      </c>
      <c r="F27" s="17" t="s">
        <v>13</v>
      </c>
      <c r="G27" s="26">
        <v>1</v>
      </c>
      <c r="H27" s="26"/>
      <c r="I27" s="12"/>
    </row>
    <row r="28" spans="2:9" ht="12.75">
      <c r="B28" s="24" t="s">
        <v>64</v>
      </c>
      <c r="C28" s="24"/>
      <c r="D28" s="24"/>
      <c r="E28" s="25" t="s">
        <v>65</v>
      </c>
      <c r="F28" s="17" t="s">
        <v>13</v>
      </c>
      <c r="G28" s="26"/>
      <c r="H28" s="26">
        <v>1</v>
      </c>
      <c r="I28" s="12"/>
    </row>
    <row r="29" spans="2:9" ht="12.75">
      <c r="B29" s="24" t="s">
        <v>47</v>
      </c>
      <c r="C29" s="24"/>
      <c r="D29" s="24"/>
      <c r="E29" s="25" t="s">
        <v>44</v>
      </c>
      <c r="F29" s="17" t="s">
        <v>13</v>
      </c>
      <c r="G29" s="26">
        <v>1</v>
      </c>
      <c r="H29" s="26"/>
      <c r="I29" s="12"/>
    </row>
    <row r="30" spans="2:9" ht="12.75">
      <c r="B30" s="24" t="s">
        <v>75</v>
      </c>
      <c r="C30" s="24"/>
      <c r="D30" s="24"/>
      <c r="E30" s="25" t="s">
        <v>96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3</v>
      </c>
      <c r="H32" s="22">
        <f>SUM(H26:H31)</f>
        <v>1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76</v>
      </c>
      <c r="C34" s="24"/>
      <c r="D34" s="24"/>
      <c r="E34" s="25" t="s">
        <v>49</v>
      </c>
      <c r="F34" s="17" t="s">
        <v>13</v>
      </c>
      <c r="G34" s="26"/>
      <c r="H34" s="26"/>
      <c r="I34" s="12" t="s">
        <v>20</v>
      </c>
    </row>
    <row r="35" spans="2:9" ht="12.75">
      <c r="B35" s="24" t="s">
        <v>84</v>
      </c>
      <c r="C35" s="24"/>
      <c r="D35" s="24"/>
      <c r="E35" s="25" t="s">
        <v>86</v>
      </c>
      <c r="F35" s="17" t="s">
        <v>13</v>
      </c>
      <c r="G35" s="26">
        <v>1</v>
      </c>
      <c r="H35" s="26"/>
      <c r="I35" s="12"/>
    </row>
    <row r="36" spans="2:9" ht="12.75">
      <c r="B36" s="24" t="s">
        <v>87</v>
      </c>
      <c r="C36" s="24"/>
      <c r="D36" s="24"/>
      <c r="E36" s="25" t="s">
        <v>88</v>
      </c>
      <c r="F36" s="17" t="s">
        <v>13</v>
      </c>
      <c r="G36" s="26">
        <v>1</v>
      </c>
      <c r="H36" s="26"/>
      <c r="I36" s="12"/>
    </row>
    <row r="37" spans="2:9" ht="12.75">
      <c r="B37" s="24" t="s">
        <v>55</v>
      </c>
      <c r="C37" s="24"/>
      <c r="D37" s="24"/>
      <c r="E37" s="25" t="s">
        <v>56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3</v>
      </c>
      <c r="H39" s="22">
        <f>SUM(H33:H38)</f>
        <v>0</v>
      </c>
      <c r="I39" s="20">
        <f>COUNTA(I33:I38)</f>
        <v>1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77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57</v>
      </c>
      <c r="C42" s="24"/>
      <c r="D42" s="24"/>
      <c r="E42" s="25" t="s">
        <v>58</v>
      </c>
      <c r="F42" s="17" t="s">
        <v>13</v>
      </c>
      <c r="G42" s="26"/>
      <c r="H42" s="26">
        <v>1</v>
      </c>
      <c r="I42" s="12"/>
    </row>
    <row r="43" spans="2:9" ht="12.75">
      <c r="B43" s="24" t="s">
        <v>90</v>
      </c>
      <c r="C43" s="24"/>
      <c r="D43" s="24"/>
      <c r="E43" s="25" t="s">
        <v>91</v>
      </c>
      <c r="F43" s="17" t="s">
        <v>13</v>
      </c>
      <c r="G43" s="26"/>
      <c r="H43" s="26"/>
      <c r="I43" s="12" t="s">
        <v>20</v>
      </c>
    </row>
    <row r="44" spans="2:9" ht="12.75">
      <c r="B44" s="24" t="s">
        <v>78</v>
      </c>
      <c r="C44" s="24"/>
      <c r="D44" s="24"/>
      <c r="E44" s="25" t="s">
        <v>66</v>
      </c>
      <c r="F44" s="17" t="s">
        <v>13</v>
      </c>
      <c r="G44" s="26"/>
      <c r="H44" s="26"/>
      <c r="I44" s="12" t="s">
        <v>20</v>
      </c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1</v>
      </c>
      <c r="H46" s="22">
        <f>SUM(H40:H45)</f>
        <v>1</v>
      </c>
      <c r="I46" s="20">
        <f>COUNTA(I40:I45)</f>
        <v>2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79</v>
      </c>
      <c r="C48" s="24"/>
      <c r="D48" s="24"/>
      <c r="E48" s="25" t="s">
        <v>48</v>
      </c>
      <c r="F48" s="17" t="s">
        <v>13</v>
      </c>
      <c r="G48" s="26">
        <v>1</v>
      </c>
      <c r="H48" s="26"/>
      <c r="I48" s="12"/>
    </row>
    <row r="49" spans="2:9" ht="12.75">
      <c r="B49" s="24" t="s">
        <v>80</v>
      </c>
      <c r="C49" s="24"/>
      <c r="D49" s="24"/>
      <c r="E49" s="25" t="s">
        <v>45</v>
      </c>
      <c r="F49" s="17" t="s">
        <v>13</v>
      </c>
      <c r="G49" s="26">
        <v>1</v>
      </c>
      <c r="H49" s="26"/>
      <c r="I49" s="12"/>
    </row>
    <row r="50" spans="2:9" ht="12.75">
      <c r="B50" s="24" t="s">
        <v>82</v>
      </c>
      <c r="C50" s="24"/>
      <c r="D50" s="24"/>
      <c r="E50" s="25" t="s">
        <v>94</v>
      </c>
      <c r="F50" s="17" t="s">
        <v>13</v>
      </c>
      <c r="G50" s="26">
        <v>1</v>
      </c>
      <c r="H50" s="26"/>
      <c r="I50" s="12"/>
    </row>
    <row r="51" spans="2:9" ht="12.75">
      <c r="B51" s="24" t="s">
        <v>81</v>
      </c>
      <c r="C51" s="24"/>
      <c r="D51" s="24"/>
      <c r="E51" s="25" t="s">
        <v>42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85</v>
      </c>
      <c r="C55" s="24"/>
      <c r="D55" s="24"/>
      <c r="E55" s="25" t="s">
        <v>46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92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50</v>
      </c>
      <c r="F57" s="17" t="s">
        <v>13</v>
      </c>
      <c r="G57" s="26">
        <v>1</v>
      </c>
      <c r="H57" s="26"/>
      <c r="I57" s="12"/>
    </row>
    <row r="58" spans="2:9" ht="12.75">
      <c r="B58" s="24" t="s">
        <v>83</v>
      </c>
      <c r="C58" s="24"/>
      <c r="D58" s="24"/>
      <c r="E58" s="25" t="s">
        <v>95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22</v>
      </c>
      <c r="H63" s="34">
        <f>H25+H60+H53+H32+H18+H46+H39</f>
        <v>3</v>
      </c>
      <c r="I63" s="20">
        <f>I25+I60+I53+I32+I18+I46+I39</f>
        <v>5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2023-08-22T16:57:41Z</dcterms:modified>
  <cp:category/>
  <cp:version/>
  <cp:contentType/>
  <cp:contentStatus/>
</cp:coreProperties>
</file>