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7556" activeTab="0"/>
  </bookViews>
  <sheets>
    <sheet name="Vote" sheetId="1" r:id="rId1"/>
    <sheet name="Ballot Details" sheetId="2" r:id="rId2"/>
  </sheets>
  <definedNames>
    <definedName name="clearCoop">'Vote'!$F$16:$J$18</definedName>
    <definedName name="clearCoopVote">'Vote'!$H$16:$J$18</definedName>
    <definedName name="clearIndGen">'Vote'!$F$21:$J$23</definedName>
    <definedName name="clearIndGenVote">'Vote'!$H$21:$J$23</definedName>
    <definedName name="clearIndREP">'Vote'!$F$32:$J$34</definedName>
    <definedName name="clearIndREPVote">'Vote'!$H$32:$J$34</definedName>
    <definedName name="clearIOU">'Vote'!$F$37:$J$39</definedName>
    <definedName name="clearIOUVote">'Vote'!$H$37:$J$39</definedName>
    <definedName name="clearMarketers">'Vote'!$F$26:$J$29</definedName>
    <definedName name="clearMarketersVote">'Vote'!$H$26:$J$29</definedName>
    <definedName name="clearMuni">'Vote'!$F$42:$J$45</definedName>
    <definedName name="clearMuniVote">'Vote'!$H$42:$J$45</definedName>
    <definedName name="clearResidential">'Vote'!$F$11:$J$13</definedName>
    <definedName name="clearResidentialVote">'Vote'!$H$11:$J$13</definedName>
    <definedName name="Coop">'Vote'!$H$15:$J$19</definedName>
    <definedName name="countCoop">'Vote'!$G$19</definedName>
    <definedName name="countCoopAbstain">'Vote'!$J$19</definedName>
    <definedName name="countIndGen">'Vote'!$G$24</definedName>
    <definedName name="countIndGenAbstain">'Vote'!$J$24</definedName>
    <definedName name="countIndREP">'Vote'!$G$35</definedName>
    <definedName name="countIndREPAbstain">'Vote'!$J$35</definedName>
    <definedName name="countIOU">'Vote'!$G$40</definedName>
    <definedName name="countIOUAbstain">'Vote'!$J$40</definedName>
    <definedName name="countMarketers">'Vote'!$G$30</definedName>
    <definedName name="countMarketersAbstain">'Vote'!$J$30</definedName>
    <definedName name="countMuni">'Vote'!$G$46</definedName>
    <definedName name="countMuniAbstain">'Vote'!$J$46</definedName>
    <definedName name="countRes">'Vote'!$G$14</definedName>
    <definedName name="countResAbstain">'Vote'!$J$14</definedName>
    <definedName name="Divide_Cons_Votes">'Vote'!$E$10</definedName>
    <definedName name="FailReason">'Vote'!$H$4</definedName>
    <definedName name="IndGen">'Vote'!$H$20:$J$24</definedName>
    <definedName name="IndREP">'Vote'!$H$31:$J$35</definedName>
    <definedName name="IOU">'Vote'!$H$36:$J$40</definedName>
    <definedName name="Marketers">'Vote'!$H$25:$J$30</definedName>
    <definedName name="MotionStatus">'Vote'!$H$3</definedName>
    <definedName name="muni">'Vote'!$H$41:$J$46</definedName>
    <definedName name="Output_Area">'Vote'!$H$3:$I$4</definedName>
    <definedName name="PercentageVote">'Vote'!$G$6</definedName>
    <definedName name="_xlnm.Print_Area" localSheetId="0">'Vote'!$A$1:$K$53</definedName>
    <definedName name="Residential">'Vote'!$H$10:$J$14</definedName>
    <definedName name="SegmentOrTAC">'Vote'!$G$5</definedName>
    <definedName name="SegmentVoteNo">'Vote'!$I$5</definedName>
    <definedName name="SegmentVoteYes">'Vote'!$H$5</definedName>
    <definedName name="Total_Cons_Votes">'Vote'!$G$10</definedName>
    <definedName name="TotalMembers">'Vote'!$G$49</definedName>
    <definedName name="VoteNumberFormat">'Vote'!$H$15:$I$49</definedName>
    <definedName name="VotingStructure">'Vote'!$G$4</definedName>
  </definedNames>
  <calcPr fullCalcOnLoad="1"/>
</workbook>
</file>

<file path=xl/sharedStrings.xml><?xml version="1.0" encoding="utf-8"?>
<sst xmlns="http://schemas.openxmlformats.org/spreadsheetml/2006/main" count="87" uniqueCount="67">
  <si>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</si>
  <si>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</si>
  <si>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</si>
  <si>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</si>
  <si>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</si>
  <si>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</si>
  <si>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</si>
  <si>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</si>
  <si>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</si>
  <si>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</si>
  <si>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</si>
  <si>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</si>
  <si>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</si>
  <si>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</si>
  <si>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</si>
  <si>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</si>
  <si>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</si>
  <si>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</si>
  <si>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</si>
  <si>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</si>
  <si>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</si>
  <si>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</si>
  <si>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</si>
  <si>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</si>
  <si>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</si>
  <si>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</si>
  <si>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</si>
  <si>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</si>
  <si>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</si>
  <si>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</si>
  <si>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</si>
  <si>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</si>
  <si>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</si>
  <si>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Cooperatives</t>
  </si>
  <si>
    <t xml:space="preserve">Residential Consumer </t>
  </si>
  <si>
    <t>Golden Spread Electric Cooperative (GSEC)</t>
  </si>
  <si>
    <t>Tenaska Power Services (Tenaska)</t>
  </si>
  <si>
    <t>Reliant Energy Retail Services (Reliant)</t>
  </si>
  <si>
    <t>AEP Service Corporation (AEPSC)</t>
  </si>
  <si>
    <t>Austin Energy</t>
  </si>
  <si>
    <t>PRS</t>
  </si>
  <si>
    <t>Lower Colorado River Authority (LCRA)</t>
  </si>
  <si>
    <t>Need &gt;50% to Pass</t>
  </si>
  <si>
    <t>Nabaraj Pokharel</t>
  </si>
  <si>
    <t>Jett Price</t>
  </si>
  <si>
    <t>Patrick Bhirdo</t>
  </si>
  <si>
    <t>Mark Holler</t>
  </si>
  <si>
    <t>DC Energy Management</t>
  </si>
  <si>
    <t>Seth Cochran</t>
  </si>
  <si>
    <t>Loretto Martin</t>
  </si>
  <si>
    <t>Just Energy</t>
  </si>
  <si>
    <t>Amir Andani</t>
  </si>
  <si>
    <t>Nicholas Butler</t>
  </si>
  <si>
    <t>Brenden Sager</t>
  </si>
  <si>
    <t>Garland Power &amp; Light</t>
  </si>
  <si>
    <t>Don Daugherty</t>
  </si>
  <si>
    <t>National Grid Renewables</t>
  </si>
  <si>
    <t>Jacqui Runholt</t>
  </si>
  <si>
    <t>Jimmy Kuo</t>
  </si>
  <si>
    <t>Prepared by:  Cory Phillips</t>
  </si>
  <si>
    <t>CFSG Motion:  To approve the Combined Ballot as presented (detailed on the "Ballot Details" tab)</t>
  </si>
  <si>
    <t>Constellation Energy Generation (Constellation)</t>
  </si>
  <si>
    <t>Anthony Lerch</t>
  </si>
  <si>
    <t>To approve the July 19, 2023, CFSG meeting minutes as presented</t>
  </si>
  <si>
    <t>NPRR1186 - ERCOT Credit Staff and CFSG have reviewed NPRR1186 and do not believe that it requires changes to credit monitoring activity or the calculation of liability</t>
  </si>
  <si>
    <t>Motion Carries</t>
  </si>
  <si>
    <t>Date:  August 16, 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</si>
</sst>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4</xdr:row>
      <xdr:rowOff>95250</xdr:rowOff>
    </xdr:from>
    <xdr:to>
      <xdr:col>5</xdr:col>
      <xdr:colOff>1352550</xdr:colOff>
      <xdr:row>5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04775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</xdr:row>
      <xdr:rowOff>47625</xdr:rowOff>
    </xdr:from>
    <xdr:to>
      <xdr:col>5</xdr:col>
      <xdr:colOff>1381125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41910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</xdr:row>
      <xdr:rowOff>95250</xdr:rowOff>
    </xdr:from>
    <xdr:to>
      <xdr:col>5</xdr:col>
      <xdr:colOff>142875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0" y="1047750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7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E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11.7109375" style="3" customWidth="1"/>
    <col min="5" max="5" width="7.28125" style="3" customWidth="1"/>
    <col min="6" max="6" width="22.140625" style="3" customWidth="1"/>
    <col min="7" max="7" width="10.421875" style="4" customWidth="1"/>
    <col min="8" max="8" width="12.28125" style="4" customWidth="1"/>
    <col min="9" max="9" width="11.57421875" style="4" customWidth="1"/>
    <col min="10" max="10" width="10.8515625" style="45" customWidth="1"/>
    <col min="11" max="11" width="4.421875" style="3" customWidth="1"/>
    <col min="12" max="16384" width="9.140625" style="3" customWidth="1"/>
  </cols>
  <sheetData>
    <row r="1" ht="11.25" customHeight="1">
      <c r="J1" s="5" t="s">
        <v>31</v>
      </c>
    </row>
    <row r="2" spans="2:10" ht="18" customHeight="1">
      <c r="B2" s="6"/>
      <c r="C2" s="67"/>
      <c r="D2" s="67"/>
      <c r="E2" s="67"/>
      <c r="F2" s="6"/>
      <c r="G2" s="8"/>
      <c r="H2" s="9" t="s">
        <v>5</v>
      </c>
      <c r="I2" s="10"/>
      <c r="J2" s="11"/>
    </row>
    <row r="3" spans="1:10" ht="22.5" customHeight="1">
      <c r="A3" s="12"/>
      <c r="B3" s="68" t="s">
        <v>60</v>
      </c>
      <c r="C3" s="68"/>
      <c r="D3" s="68"/>
      <c r="E3" s="68"/>
      <c r="F3" s="6"/>
      <c r="G3" s="55" t="s">
        <v>21</v>
      </c>
      <c r="H3" s="64" t="s">
        <v>65</v>
      </c>
      <c r="I3" s="65"/>
      <c r="J3" s="11"/>
    </row>
    <row r="4" spans="1:10" ht="23.25" customHeight="1">
      <c r="A4" s="12"/>
      <c r="B4" s="68"/>
      <c r="C4" s="68"/>
      <c r="D4" s="68"/>
      <c r="E4" s="68"/>
      <c r="F4" s="6"/>
      <c r="G4" s="13" t="s">
        <v>40</v>
      </c>
      <c r="H4" s="66"/>
      <c r="I4" s="65"/>
      <c r="J4" s="2" t="s">
        <v>30</v>
      </c>
    </row>
    <row r="5" spans="1:10" ht="23.25" customHeight="1">
      <c r="A5" s="12"/>
      <c r="B5" s="6" t="s">
        <v>66</v>
      </c>
      <c r="C5" s="15"/>
      <c r="D5" s="15"/>
      <c r="E5" s="7"/>
      <c r="F5" s="6"/>
      <c r="G5" s="57" t="s">
        <v>19</v>
      </c>
      <c r="H5" s="58">
        <f>IF((H49+I49)=0,"",H49)</f>
        <v>5</v>
      </c>
      <c r="I5" s="58">
        <f>IF((H49+I49)=0,"",I49)</f>
        <v>0</v>
      </c>
      <c r="J5" s="59">
        <f>J49</f>
        <v>0</v>
      </c>
    </row>
    <row r="6" spans="2:10" ht="22.5" customHeight="1">
      <c r="B6" s="6" t="s">
        <v>59</v>
      </c>
      <c r="C6" s="14"/>
      <c r="D6" s="14"/>
      <c r="E6" s="15"/>
      <c r="F6" s="16"/>
      <c r="G6" s="61" t="s">
        <v>42</v>
      </c>
      <c r="H6" s="60">
        <f>H50</f>
        <v>1</v>
      </c>
      <c r="I6" s="60">
        <f>I50</f>
        <v>0</v>
      </c>
      <c r="J6" s="17"/>
    </row>
    <row r="7" spans="2:10" ht="15.75" customHeight="1">
      <c r="B7" s="16"/>
      <c r="C7" s="16"/>
      <c r="D7" s="16"/>
      <c r="E7" s="16"/>
      <c r="F7" s="16"/>
      <c r="G7" s="8"/>
      <c r="H7" s="18"/>
      <c r="I7" s="18"/>
      <c r="J7" s="17"/>
    </row>
    <row r="8" spans="2:10" ht="9.75">
      <c r="B8" s="6" t="s">
        <v>4</v>
      </c>
      <c r="C8" s="6"/>
      <c r="D8" s="6"/>
      <c r="E8" s="6"/>
      <c r="F8" s="19" t="s">
        <v>3</v>
      </c>
      <c r="G8" s="19" t="s">
        <v>1</v>
      </c>
      <c r="H8" s="19" t="s">
        <v>12</v>
      </c>
      <c r="I8" s="19" t="s">
        <v>13</v>
      </c>
      <c r="J8" s="19" t="s">
        <v>6</v>
      </c>
    </row>
    <row r="9" spans="2:10" ht="9" customHeight="1">
      <c r="B9" s="14"/>
      <c r="C9" s="14"/>
      <c r="D9" s="14"/>
      <c r="E9" s="14"/>
      <c r="F9" s="14"/>
      <c r="G9" s="8"/>
      <c r="H9" s="19"/>
      <c r="I9" s="8"/>
      <c r="J9" s="11"/>
    </row>
    <row r="10" spans="2:10" ht="9.75">
      <c r="B10" s="6" t="s">
        <v>2</v>
      </c>
      <c r="C10" s="54"/>
      <c r="D10" s="54"/>
      <c r="E10" s="56"/>
      <c r="F10" s="53" t="s">
        <v>15</v>
      </c>
      <c r="G10" s="52">
        <v>1</v>
      </c>
      <c r="H10" s="34"/>
      <c r="I10" s="35"/>
      <c r="J10" s="20"/>
    </row>
    <row r="11" spans="2:10" ht="9.75">
      <c r="B11" s="31" t="s">
        <v>34</v>
      </c>
      <c r="C11" s="33"/>
      <c r="D11" s="31" t="s">
        <v>43</v>
      </c>
      <c r="E11" s="36" t="s">
        <v>16</v>
      </c>
      <c r="F11" s="24"/>
      <c r="G11" s="32" t="s">
        <v>14</v>
      </c>
      <c r="H11" s="50">
        <v>1</v>
      </c>
      <c r="I11" s="32"/>
      <c r="J11" s="20"/>
    </row>
    <row r="12" spans="2:10" ht="9.75">
      <c r="B12" s="31"/>
      <c r="C12" s="33"/>
      <c r="D12" s="31"/>
      <c r="E12" s="36"/>
      <c r="F12" s="24"/>
      <c r="G12" s="50"/>
      <c r="H12" s="50"/>
      <c r="I12" s="50"/>
      <c r="J12" s="20"/>
    </row>
    <row r="13" spans="2:10" ht="9" customHeight="1">
      <c r="B13" s="14"/>
      <c r="C13" s="6"/>
      <c r="D13" s="14"/>
      <c r="E13" s="6"/>
      <c r="F13" s="16"/>
      <c r="G13" s="20"/>
      <c r="H13" s="21"/>
      <c r="I13" s="21"/>
      <c r="J13" s="20"/>
    </row>
    <row r="14" spans="2:10" ht="9" customHeight="1">
      <c r="B14" s="16"/>
      <c r="C14" s="14"/>
      <c r="D14" s="14"/>
      <c r="E14" s="14"/>
      <c r="F14" s="1" t="s">
        <v>19</v>
      </c>
      <c r="G14" s="27">
        <f>COUNTA(G11:G13)</f>
        <v>1</v>
      </c>
      <c r="H14" s="28">
        <f>SUM(H10:H13)</f>
        <v>1</v>
      </c>
      <c r="I14" s="29">
        <f>SUM(I10:I13)</f>
        <v>0</v>
      </c>
      <c r="J14" s="27">
        <f>COUNTA(J10:J13)</f>
        <v>0</v>
      </c>
    </row>
    <row r="15" spans="2:10" ht="9.75">
      <c r="B15" s="6" t="s">
        <v>33</v>
      </c>
      <c r="C15" s="6"/>
      <c r="D15" s="14"/>
      <c r="E15" s="6"/>
      <c r="F15" s="16"/>
      <c r="G15" s="20"/>
      <c r="H15" s="21"/>
      <c r="I15" s="21"/>
      <c r="J15" s="20"/>
    </row>
    <row r="16" spans="2:10" s="22" customFormat="1" ht="9.75">
      <c r="B16" s="23" t="s">
        <v>35</v>
      </c>
      <c r="C16" s="23"/>
      <c r="D16" s="23" t="s">
        <v>44</v>
      </c>
      <c r="E16" s="23"/>
      <c r="F16" s="24"/>
      <c r="G16" s="25" t="s">
        <v>14</v>
      </c>
      <c r="H16" s="49">
        <v>1</v>
      </c>
      <c r="I16" s="49"/>
      <c r="J16" s="20"/>
    </row>
    <row r="17" spans="2:10" s="22" customFormat="1" ht="9.75">
      <c r="B17" s="23" t="s">
        <v>41</v>
      </c>
      <c r="C17" s="23"/>
      <c r="D17" s="23" t="s">
        <v>45</v>
      </c>
      <c r="E17" s="23"/>
      <c r="F17" s="24"/>
      <c r="G17" s="63"/>
      <c r="H17" s="49"/>
      <c r="I17" s="49"/>
      <c r="J17" s="20"/>
    </row>
    <row r="18" spans="2:10" s="22" customFormat="1" ht="6.75" customHeight="1">
      <c r="B18" s="26"/>
      <c r="C18" s="26"/>
      <c r="D18" s="26"/>
      <c r="E18" s="26"/>
      <c r="F18" s="16"/>
      <c r="G18" s="20"/>
      <c r="H18" s="21"/>
      <c r="I18" s="21"/>
      <c r="J18" s="20"/>
    </row>
    <row r="19" spans="2:10" ht="9.75">
      <c r="B19" s="14"/>
      <c r="C19" s="14"/>
      <c r="D19" s="14"/>
      <c r="E19" s="14"/>
      <c r="F19" s="1" t="s">
        <v>19</v>
      </c>
      <c r="G19" s="27">
        <f>COUNTA(G15:G18)</f>
        <v>1</v>
      </c>
      <c r="H19" s="28">
        <f>SUM(H15:H18)</f>
        <v>1</v>
      </c>
      <c r="I19" s="29">
        <f>SUM(I15:I18)</f>
        <v>0</v>
      </c>
      <c r="J19" s="27">
        <f>COUNTA(J15:J18)</f>
        <v>0</v>
      </c>
    </row>
    <row r="20" spans="2:10" ht="9.75">
      <c r="B20" s="6" t="s">
        <v>29</v>
      </c>
      <c r="C20" s="6"/>
      <c r="D20" s="14"/>
      <c r="E20" s="6"/>
      <c r="F20" s="16"/>
      <c r="G20" s="20"/>
      <c r="H20" s="21"/>
      <c r="I20" s="21"/>
      <c r="J20" s="20"/>
    </row>
    <row r="21" spans="2:10" ht="9.75">
      <c r="B21" s="31" t="s">
        <v>61</v>
      </c>
      <c r="C21" s="31"/>
      <c r="D21" s="31" t="s">
        <v>62</v>
      </c>
      <c r="E21" s="31"/>
      <c r="F21" s="51"/>
      <c r="G21" s="63"/>
      <c r="H21" s="50"/>
      <c r="I21" s="50"/>
      <c r="J21" s="20"/>
    </row>
    <row r="22" spans="2:10" ht="9.75">
      <c r="B22" s="31"/>
      <c r="C22" s="31"/>
      <c r="D22" s="31"/>
      <c r="E22" s="31"/>
      <c r="F22" s="51"/>
      <c r="G22" s="25"/>
      <c r="H22" s="50"/>
      <c r="I22" s="50"/>
      <c r="J22" s="20"/>
    </row>
    <row r="23" spans="2:10" ht="8.25" customHeight="1">
      <c r="B23" s="14"/>
      <c r="C23" s="14"/>
      <c r="D23" s="14"/>
      <c r="E23" s="14"/>
      <c r="F23" s="16"/>
      <c r="G23" s="20"/>
      <c r="H23" s="21"/>
      <c r="I23" s="21"/>
      <c r="J23" s="20"/>
    </row>
    <row r="24" spans="2:10" ht="9.75">
      <c r="B24" s="14"/>
      <c r="C24" s="14"/>
      <c r="D24" s="14"/>
      <c r="E24" s="14"/>
      <c r="F24" s="1" t="s">
        <v>19</v>
      </c>
      <c r="G24" s="27">
        <f>COUNTA(G20:G23)</f>
        <v>0</v>
      </c>
      <c r="H24" s="28">
        <f>SUM(H20:H23)</f>
        <v>0</v>
      </c>
      <c r="I24" s="29">
        <f>SUM(I20:I23)</f>
        <v>0</v>
      </c>
      <c r="J24" s="27">
        <f>COUNTA(J20:J23)</f>
        <v>0</v>
      </c>
    </row>
    <row r="25" spans="2:10" ht="9.75">
      <c r="B25" s="6" t="s">
        <v>11</v>
      </c>
      <c r="C25" s="6"/>
      <c r="D25" s="14"/>
      <c r="E25" s="6"/>
      <c r="F25" s="16"/>
      <c r="G25" s="20"/>
      <c r="H25" s="21"/>
      <c r="I25" s="21"/>
      <c r="J25" s="20"/>
    </row>
    <row r="26" spans="2:10" ht="9.75">
      <c r="B26" s="31" t="s">
        <v>36</v>
      </c>
      <c r="C26" s="31"/>
      <c r="D26" s="31" t="s">
        <v>46</v>
      </c>
      <c r="E26" s="31"/>
      <c r="F26" s="51"/>
      <c r="G26" s="25" t="s">
        <v>14</v>
      </c>
      <c r="H26" s="50">
        <v>0.3333333333333333</v>
      </c>
      <c r="I26" s="50"/>
      <c r="J26" s="20"/>
    </row>
    <row r="27" spans="2:10" ht="9.75">
      <c r="B27" s="31" t="s">
        <v>47</v>
      </c>
      <c r="C27" s="31"/>
      <c r="D27" s="31" t="s">
        <v>48</v>
      </c>
      <c r="E27" s="31"/>
      <c r="F27" s="51"/>
      <c r="G27" s="25" t="s">
        <v>14</v>
      </c>
      <c r="H27" s="50">
        <v>0.3333333333333333</v>
      </c>
      <c r="I27" s="50"/>
      <c r="J27" s="20"/>
    </row>
    <row r="28" spans="2:10" ht="9.75">
      <c r="B28" s="31" t="s">
        <v>56</v>
      </c>
      <c r="C28" s="31"/>
      <c r="D28" s="31" t="s">
        <v>57</v>
      </c>
      <c r="E28" s="31"/>
      <c r="F28" s="51"/>
      <c r="G28" s="25" t="s">
        <v>14</v>
      </c>
      <c r="H28" s="50">
        <v>0.3333333333333333</v>
      </c>
      <c r="I28" s="50"/>
      <c r="J28" s="20"/>
    </row>
    <row r="29" spans="2:10" ht="7.5" customHeight="1">
      <c r="B29" s="14"/>
      <c r="C29" s="14"/>
      <c r="D29" s="14"/>
      <c r="E29" s="14"/>
      <c r="F29" s="16"/>
      <c r="G29" s="20"/>
      <c r="H29" s="21"/>
      <c r="I29" s="21"/>
      <c r="J29" s="20"/>
    </row>
    <row r="30" spans="2:10" ht="9.75">
      <c r="B30" s="14"/>
      <c r="C30" s="14"/>
      <c r="D30" s="14"/>
      <c r="E30" s="14"/>
      <c r="F30" s="1" t="s">
        <v>19</v>
      </c>
      <c r="G30" s="27">
        <f>COUNTA(G25:G29)</f>
        <v>3</v>
      </c>
      <c r="H30" s="28">
        <f>SUM(H25:H29)</f>
        <v>1</v>
      </c>
      <c r="I30" s="29">
        <f>SUM(I25:I29)</f>
        <v>0</v>
      </c>
      <c r="J30" s="27">
        <f>COUNTA(J25:J29)</f>
        <v>0</v>
      </c>
    </row>
    <row r="31" spans="2:10" ht="9.75">
      <c r="B31" s="6" t="s">
        <v>9</v>
      </c>
      <c r="C31" s="14"/>
      <c r="D31" s="14"/>
      <c r="E31" s="14"/>
      <c r="F31" s="16"/>
      <c r="G31" s="20"/>
      <c r="H31" s="21"/>
      <c r="I31" s="21"/>
      <c r="J31" s="20"/>
    </row>
    <row r="32" spans="2:10" ht="9.75">
      <c r="B32" s="31" t="s">
        <v>37</v>
      </c>
      <c r="C32" s="31"/>
      <c r="D32" s="31" t="s">
        <v>49</v>
      </c>
      <c r="E32" s="31"/>
      <c r="F32" s="51"/>
      <c r="G32" s="63" t="s">
        <v>14</v>
      </c>
      <c r="H32" s="50">
        <v>1</v>
      </c>
      <c r="I32" s="32"/>
      <c r="J32" s="20"/>
    </row>
    <row r="33" spans="2:10" ht="9.75">
      <c r="B33" s="31" t="s">
        <v>50</v>
      </c>
      <c r="C33" s="31"/>
      <c r="D33" s="31" t="s">
        <v>51</v>
      </c>
      <c r="E33" s="31"/>
      <c r="F33" s="51"/>
      <c r="G33" s="63"/>
      <c r="H33" s="50"/>
      <c r="I33" s="32"/>
      <c r="J33" s="20"/>
    </row>
    <row r="34" spans="2:10" ht="7.5" customHeight="1">
      <c r="B34" s="14"/>
      <c r="C34" s="14"/>
      <c r="D34" s="14"/>
      <c r="E34" s="14"/>
      <c r="F34" s="16"/>
      <c r="G34" s="20"/>
      <c r="H34" s="21"/>
      <c r="I34" s="21"/>
      <c r="J34" s="20"/>
    </row>
    <row r="35" spans="2:10" ht="9.75">
      <c r="B35" s="16"/>
      <c r="C35" s="14"/>
      <c r="D35" s="14"/>
      <c r="E35" s="14"/>
      <c r="F35" s="1" t="s">
        <v>19</v>
      </c>
      <c r="G35" s="27">
        <f>COUNTA(G31:G33)</f>
        <v>1</v>
      </c>
      <c r="H35" s="28">
        <f>SUM(H31:H33)</f>
        <v>1</v>
      </c>
      <c r="I35" s="29">
        <f>SUM(I31:I33)</f>
        <v>0</v>
      </c>
      <c r="J35" s="27">
        <f>COUNTA(J31:J33)</f>
        <v>0</v>
      </c>
    </row>
    <row r="36" spans="2:10" ht="9.75">
      <c r="B36" s="6" t="s">
        <v>0</v>
      </c>
      <c r="C36" s="6"/>
      <c r="D36" s="14"/>
      <c r="E36" s="6"/>
      <c r="F36" s="16"/>
      <c r="G36" s="20"/>
      <c r="H36" s="21"/>
      <c r="I36" s="21"/>
      <c r="J36" s="20"/>
    </row>
    <row r="37" spans="2:10" ht="9.75">
      <c r="B37" s="31" t="s">
        <v>38</v>
      </c>
      <c r="C37" s="31"/>
      <c r="D37" s="31" t="s">
        <v>52</v>
      </c>
      <c r="E37" s="31"/>
      <c r="F37" s="51"/>
      <c r="G37" s="25"/>
      <c r="H37" s="50"/>
      <c r="I37" s="50"/>
      <c r="J37" s="20"/>
    </row>
    <row r="38" spans="2:10" ht="9.75">
      <c r="B38" s="31"/>
      <c r="C38" s="31"/>
      <c r="D38" s="31"/>
      <c r="E38" s="31"/>
      <c r="F38" s="51"/>
      <c r="G38" s="25"/>
      <c r="H38" s="50"/>
      <c r="I38" s="50"/>
      <c r="J38" s="20"/>
    </row>
    <row r="39" spans="2:10" ht="6" customHeight="1">
      <c r="B39" s="14"/>
      <c r="C39" s="14"/>
      <c r="D39" s="14"/>
      <c r="E39" s="14"/>
      <c r="F39" s="16"/>
      <c r="G39" s="20"/>
      <c r="H39" s="21"/>
      <c r="I39" s="21"/>
      <c r="J39" s="20"/>
    </row>
    <row r="40" spans="2:10" ht="9.75">
      <c r="B40" s="14"/>
      <c r="C40" s="14"/>
      <c r="D40" s="14"/>
      <c r="E40" s="14"/>
      <c r="F40" s="1" t="s">
        <v>19</v>
      </c>
      <c r="G40" s="27">
        <f>COUNTA(G36:G39)</f>
        <v>0</v>
      </c>
      <c r="H40" s="28">
        <f>SUM(H36:H39)</f>
        <v>0</v>
      </c>
      <c r="I40" s="29">
        <f>SUM(I36:I39)</f>
        <v>0</v>
      </c>
      <c r="J40" s="27">
        <f>COUNTA(J36:J39)</f>
        <v>0</v>
      </c>
    </row>
    <row r="41" spans="2:10" ht="9.75">
      <c r="B41" s="6" t="s">
        <v>10</v>
      </c>
      <c r="C41" s="6"/>
      <c r="D41" s="14"/>
      <c r="E41" s="6"/>
      <c r="F41" s="6"/>
      <c r="G41" s="6"/>
      <c r="H41" s="30"/>
      <c r="I41" s="30"/>
      <c r="J41" s="20"/>
    </row>
    <row r="42" spans="2:10" ht="9.75">
      <c r="B42" s="31" t="s">
        <v>39</v>
      </c>
      <c r="C42" s="31"/>
      <c r="D42" s="31" t="s">
        <v>53</v>
      </c>
      <c r="E42" s="31"/>
      <c r="F42" s="51"/>
      <c r="G42" s="25" t="s">
        <v>14</v>
      </c>
      <c r="H42" s="50">
        <v>0.5</v>
      </c>
      <c r="I42" s="50"/>
      <c r="J42" s="20"/>
    </row>
    <row r="43" spans="2:10" ht="9.75">
      <c r="B43" s="31" t="s">
        <v>54</v>
      </c>
      <c r="C43" s="31"/>
      <c r="D43" s="31" t="s">
        <v>55</v>
      </c>
      <c r="E43" s="31"/>
      <c r="F43" s="51"/>
      <c r="G43" s="25"/>
      <c r="H43" s="50"/>
      <c r="I43" s="50"/>
      <c r="J43" s="20"/>
    </row>
    <row r="44" spans="2:10" ht="9.75">
      <c r="B44" s="31" t="s">
        <v>32</v>
      </c>
      <c r="C44" s="31"/>
      <c r="D44" s="31" t="s">
        <v>58</v>
      </c>
      <c r="E44" s="31"/>
      <c r="F44" s="51"/>
      <c r="G44" s="25" t="s">
        <v>14</v>
      </c>
      <c r="H44" s="50">
        <v>0.5</v>
      </c>
      <c r="I44" s="50"/>
      <c r="J44" s="20"/>
    </row>
    <row r="45" spans="2:10" ht="7.5" customHeight="1">
      <c r="B45" s="14"/>
      <c r="C45" s="14"/>
      <c r="D45" s="14"/>
      <c r="E45" s="14"/>
      <c r="F45" s="16"/>
      <c r="G45" s="20"/>
      <c r="H45" s="21"/>
      <c r="I45" s="21"/>
      <c r="J45" s="20"/>
    </row>
    <row r="46" spans="2:10" ht="9.75">
      <c r="B46" s="14"/>
      <c r="C46" s="14"/>
      <c r="D46" s="14"/>
      <c r="E46" s="14"/>
      <c r="F46" s="1" t="s">
        <v>19</v>
      </c>
      <c r="G46" s="27">
        <f>COUNTA(G41:G45)</f>
        <v>2</v>
      </c>
      <c r="H46" s="28">
        <f>SUM(H41:H45)</f>
        <v>1</v>
      </c>
      <c r="I46" s="29">
        <f>SUM(I41:I45)</f>
        <v>0</v>
      </c>
      <c r="J46" s="27">
        <f>COUNTA(J41:J45)</f>
        <v>0</v>
      </c>
    </row>
    <row r="47" spans="2:10" ht="9.75">
      <c r="B47" s="6" t="s">
        <v>8</v>
      </c>
      <c r="C47" s="14"/>
      <c r="D47" s="14"/>
      <c r="E47" s="14"/>
      <c r="F47" s="37"/>
      <c r="G47" s="8"/>
      <c r="H47" s="38"/>
      <c r="I47" s="39"/>
      <c r="J47" s="11"/>
    </row>
    <row r="48" spans="2:10" ht="9.75">
      <c r="B48" s="16"/>
      <c r="C48" s="14"/>
      <c r="D48" s="14"/>
      <c r="E48" s="14"/>
      <c r="F48" s="16"/>
      <c r="G48" s="8"/>
      <c r="H48" s="40"/>
      <c r="I48" s="40"/>
      <c r="J48" s="41" t="s">
        <v>7</v>
      </c>
    </row>
    <row r="49" spans="2:10" ht="10.5" thickBot="1">
      <c r="B49" s="16"/>
      <c r="C49" s="6"/>
      <c r="D49" s="6"/>
      <c r="E49" s="6"/>
      <c r="F49" s="1" t="s">
        <v>19</v>
      </c>
      <c r="G49" s="27">
        <f>G14+G19+G46+G40+G24+G35+G30</f>
        <v>8</v>
      </c>
      <c r="H49" s="42">
        <f>H14+H19+H46+H40+H24+H35+H30</f>
        <v>5</v>
      </c>
      <c r="I49" s="42">
        <f>I14+I19+I46+I40+I24+I35+I30</f>
        <v>0</v>
      </c>
      <c r="J49" s="27">
        <f>J14+J19+J46+J40+J24+J35+J30</f>
        <v>0</v>
      </c>
    </row>
    <row r="50" spans="2:10" ht="11.25" thickBot="1" thickTop="1">
      <c r="B50" s="43"/>
      <c r="C50" s="16"/>
      <c r="D50" s="16"/>
      <c r="E50" s="16"/>
      <c r="F50" s="16"/>
      <c r="G50" s="1" t="s">
        <v>5</v>
      </c>
      <c r="H50" s="44">
        <f>IF((H49+I49)=0,"",H49/(H49+I49))</f>
        <v>1</v>
      </c>
      <c r="I50" s="44">
        <f>IF((H49+I49)=0,"",I49/(H49+I49))</f>
        <v>0</v>
      </c>
      <c r="J50" s="19"/>
    </row>
    <row r="51" spans="2:10" ht="10.5" thickTop="1">
      <c r="B51" s="43"/>
      <c r="C51" s="16"/>
      <c r="D51" s="16"/>
      <c r="E51" s="16"/>
      <c r="F51" s="16"/>
      <c r="G51" s="8"/>
      <c r="H51" s="8"/>
      <c r="I51" s="8"/>
      <c r="J51" s="11"/>
    </row>
    <row r="53" ht="10.5" hidden="1" thickBot="1">
      <c r="B53" s="46" t="s">
        <v>23</v>
      </c>
    </row>
    <row r="54" ht="10.5" hidden="1" thickTop="1">
      <c r="B54" s="47" t="s">
        <v>17</v>
      </c>
    </row>
    <row r="55" ht="9.75" hidden="1">
      <c r="B55" s="47" t="s">
        <v>16</v>
      </c>
    </row>
    <row r="56" ht="9.75" hidden="1">
      <c r="B56" s="48" t="s">
        <v>18</v>
      </c>
    </row>
    <row r="57" ht="9.75" hidden="1"/>
    <row r="58" ht="10.5" hidden="1" thickBot="1">
      <c r="B58" s="46" t="s">
        <v>24</v>
      </c>
    </row>
    <row r="59" ht="10.5" hidden="1" thickTop="1">
      <c r="B59" s="47" t="s">
        <v>22</v>
      </c>
    </row>
    <row r="60" ht="9.75" hidden="1">
      <c r="B60" s="62" t="s">
        <v>40</v>
      </c>
    </row>
    <row r="61" ht="9.75" hidden="1"/>
    <row r="62" ht="10.5" hidden="1" thickBot="1">
      <c r="B62" s="46" t="s">
        <v>25</v>
      </c>
    </row>
    <row r="63" ht="10.5" hidden="1" thickTop="1">
      <c r="B63" s="47" t="s">
        <v>20</v>
      </c>
    </row>
    <row r="64" ht="9.75" hidden="1">
      <c r="B64" s="48"/>
    </row>
    <row r="65" ht="9.75" hidden="1"/>
    <row r="66" ht="10.5" hidden="1" thickBot="1">
      <c r="B66" s="46" t="s">
        <v>26</v>
      </c>
    </row>
    <row r="67" ht="10.5" hidden="1" thickTop="1">
      <c r="B67" s="47" t="s">
        <v>14</v>
      </c>
    </row>
    <row r="68" ht="9.75" hidden="1">
      <c r="B68" s="48"/>
    </row>
    <row r="69" ht="9.75" hidden="1"/>
    <row r="70" ht="10.5" hidden="1" thickBot="1">
      <c r="B70" s="46" t="s">
        <v>27</v>
      </c>
    </row>
    <row r="71" ht="10.5" hidden="1" thickTop="1">
      <c r="B71" s="47" t="s">
        <v>14</v>
      </c>
    </row>
    <row r="72" ht="9.75" hidden="1">
      <c r="B72" s="48"/>
    </row>
    <row r="73" ht="9.75" hidden="1"/>
    <row r="74" ht="10.5" hidden="1" thickBot="1">
      <c r="B74" s="46" t="s">
        <v>28</v>
      </c>
    </row>
    <row r="75" ht="10.5" hidden="1" thickTop="1">
      <c r="B75" s="47">
        <v>1</v>
      </c>
    </row>
    <row r="76" ht="9.75" hidden="1">
      <c r="B76" s="48">
        <v>1.5</v>
      </c>
    </row>
  </sheetData>
  <sheetProtection/>
  <mergeCells count="2">
    <mergeCell ref="C2:E2"/>
    <mergeCell ref="B3:E4"/>
  </mergeCells>
  <dataValidations count="8">
    <dataValidation type="list" allowBlank="1" showInputMessage="1" showErrorMessage="1" sqref="G45:J45 G36:J36 G25:J25 G23:J23 G18:J18 G20:J20 G31:J31 G29:J29 G39:J39 J41 J10 G13:J13 G15:J15">
      <formula1>#REF!</formula1>
    </dataValidation>
    <dataValidation type="list" showInputMessage="1" showErrorMessage="1" sqref="G26:G28 G37:G38 G32:G34 G42:G44 G16:G17 G21:G22">
      <formula1>$B$67:$B$68</formula1>
    </dataValidation>
    <dataValidation type="list" showInputMessage="1" showErrorMessage="1" sqref="J26:J28 J37:J38 J32:J34 J11:J12 J21:J22 J16:J17 J42:J44">
      <formula1>$B$63:$B$64</formula1>
    </dataValidation>
    <dataValidation type="list" showInputMessage="1" showErrorMessage="1" sqref="G10">
      <formula1>$B$75:$B$76</formula1>
    </dataValidation>
    <dataValidation type="list" allowBlank="1" showInputMessage="1" showErrorMessage="1" sqref="G6">
      <formula1>"Need &gt;50% to Pass,Need 2/3 to Pass"</formula1>
    </dataValidation>
    <dataValidation type="list" showInputMessage="1" showErrorMessage="1" sqref="G4">
      <formula1>$B$59:$B$60</formula1>
    </dataValidation>
    <dataValidation type="list" showInputMessage="1" showErrorMessage="1" sqref="E11:E12">
      <formula1>$B$54:$B$56</formula1>
    </dataValidation>
    <dataValidation type="list" allowBlank="1" showInputMessage="1" showErrorMessage="1" sqref="G11:G12">
      <formula1>$B$67:$B$68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63</v>
      </c>
    </row>
    <row r="2" ht="12.75">
      <c r="A2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2023-08-16T21:55:09Z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