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  <sheet name="Ballot Details" sheetId="2" r:id="rId2"/>
  </sheets>
  <definedNames>
    <definedName name="clearCoop">'Vote'!$E$17:$I$20</definedName>
    <definedName name="clearCoopVote">'Vote'!$G$17:$I$20</definedName>
    <definedName name="clearIndGen">'Vote'!$E$23:$I$33</definedName>
    <definedName name="clearIndGenVote">'Vote'!$G$23:$I$33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<sst xmlns="http://schemas.openxmlformats.org/spreadsheetml/2006/main" count="139" uniqueCount="101">
  <si>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</si>
  <si>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</si>
  <si>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</si>
  <si>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</si>
  <si>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</si>
  <si>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</si>
  <si>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</si>
  <si>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</si>
  <si>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</si>
  <si>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</si>
  <si>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</si>
  <si>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</si>
  <si>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</si>
  <si>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</si>
  <si>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</si>
  <si>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</si>
  <si>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</si>
  <si>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</si>
  <si>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</si>
  <si>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</si>
  <si>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</si>
  <si>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</si>
  <si>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</si>
  <si>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</si>
  <si>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</si>
  <si>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</si>
  <si>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</si>
  <si>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</si>
  <si>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</si>
  <si>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</si>
  <si>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</si>
  <si>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</si>
  <si>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</si>
  <si>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</si>
  <si>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</si>
  <si>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Martha Henson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</si>
  <si>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</si>
  <si>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</si>
  <si>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</si>
  <si>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</si>
  <si>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</si>
  <si>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</si>
  <si>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</si>
  <si>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</si>
  <si>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>Eric Goff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</si>
  <si>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</si>
  <si>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</si>
  <si>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</si>
  <si>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</si>
  <si>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</si>
  <si>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</si>
  <si>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</si>
  <si>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</si>
  <si>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</si>
  <si>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</si>
  <si>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</si>
  <si>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</si>
  <si>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</si>
  <si>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</si>
  <si>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</si>
  <si>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</si>
  <si>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</si>
  <si>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</si>
  <si>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August 10, 2023</t>
  </si>
  <si>
    <t>City of Eastland</t>
  </si>
  <si>
    <t>Mark Dreyfus</t>
  </si>
  <si>
    <t>Lower Colorado River Authority (LCRA)</t>
  </si>
  <si>
    <t>Blake Holt</t>
  </si>
  <si>
    <t>Broad Reach Power</t>
  </si>
  <si>
    <t>Key Capture Energy</t>
  </si>
  <si>
    <t>Jupiter Power</t>
  </si>
  <si>
    <t>Tesla</t>
  </si>
  <si>
    <t>Eolian LP</t>
  </si>
  <si>
    <t>Bob Wittmeyer</t>
  </si>
  <si>
    <t>Danny Musher</t>
  </si>
  <si>
    <t>Randy Jones</t>
  </si>
  <si>
    <t>Arushi Sharma Frank</t>
  </si>
  <si>
    <t>Chien Si Harriman</t>
  </si>
  <si>
    <t>CenterPoint Energy</t>
  </si>
  <si>
    <t>Jim Lee</t>
  </si>
  <si>
    <t>GEUS</t>
  </si>
  <si>
    <t>Ashley Cotton</t>
  </si>
  <si>
    <t>ENGIE</t>
  </si>
  <si>
    <t>Bob Helton</t>
  </si>
  <si>
    <t xml:space="preserve">PRS Motion:  To approve the Combined Ballot as presented (detailed on the "Ballot Details" tab)  </t>
  </si>
  <si>
    <t>Need &gt;50% to Pass</t>
  </si>
  <si>
    <t>To approve the June 14, 2023, PRS Meeting Minutes as presented</t>
  </si>
  <si>
    <t>NPRR1164 - To endorse and forward to TAC the 7/13/23 PRS Report and 2/21/23 Impact Analysis for NPRR1164 with a recommended priority of 2023 and rank of 3810</t>
  </si>
  <si>
    <t>NPRR1171 - To endorse and forward to TAC the 7/13/23 PRS Report and 3/29/23 Impact Analysis for NPRR1171 with a recommended priority of 2024 and rank of 4050</t>
  </si>
  <si>
    <t>NPRR1174 - To endorse and forward to TAC the 7/13/23 PRS Report and 4/24/23 Impact Analysis for NPRR1174</t>
  </si>
  <si>
    <t>NPRR1175 - To endorse and forward to TAC the 7/13/23 PRS Report and 4/25/23 Impact Analysis for NPRR1175</t>
  </si>
  <si>
    <t>NPRR1185 - To endorse and forward to TAC the 7/13/23 PRS Report and 7/18/23 Impact Analysis for NPRR1185</t>
  </si>
  <si>
    <t>NPRR1189 - To endorse and forward to TAC the 7/13/23 PRS Report and 6/28/23 Impact Analysis for NPRR1189</t>
  </si>
  <si>
    <t>SCR824 - To table SCR824</t>
  </si>
  <si>
    <t>NOGRR215 - To endorse the ROS-recommended priority of 2026 and rank of 4700 for NOGRR215</t>
  </si>
  <si>
    <t>Calpine</t>
  </si>
  <si>
    <t>Bryan Sams</t>
  </si>
  <si>
    <t>Plus Power</t>
  </si>
  <si>
    <t>Ken McIntyre</t>
  </si>
  <si>
    <t>NPRR1190 - To table NPRR1190 and refer the issue to WMS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</si>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</sst>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85725</xdr:rowOff>
    </xdr:from>
    <xdr:to>
      <xdr:col>4</xdr:col>
      <xdr:colOff>1304925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103822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38100</xdr:rowOff>
    </xdr:from>
    <xdr:to>
      <xdr:col>4</xdr:col>
      <xdr:colOff>1371600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409575"/>
          <a:ext cx="1323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85725</xdr:rowOff>
    </xdr:from>
    <xdr:to>
      <xdr:col>4</xdr:col>
      <xdr:colOff>142875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38225"/>
          <a:ext cx="609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84</v>
      </c>
      <c r="C3" s="70"/>
      <c r="D3" s="70"/>
      <c r="E3" s="6"/>
      <c r="F3" s="55" t="s">
        <v>21</v>
      </c>
      <c r="G3" s="66" t="s">
        <v>100</v>
      </c>
      <c r="H3" s="67"/>
      <c r="I3" s="11"/>
    </row>
    <row r="4" spans="1:9" ht="23.25" customHeight="1">
      <c r="A4" s="12"/>
      <c r="B4" s="70"/>
      <c r="C4" s="70"/>
      <c r="D4" s="70"/>
      <c r="E4" s="6"/>
      <c r="F4" s="13" t="s">
        <v>58</v>
      </c>
      <c r="G4" s="68"/>
      <c r="H4" s="67"/>
      <c r="I4" s="2" t="s">
        <v>30</v>
      </c>
    </row>
    <row r="5" spans="1:9" ht="23.25" customHeight="1">
      <c r="A5" s="12"/>
      <c r="B5" s="6" t="s">
        <v>63</v>
      </c>
      <c r="C5" s="15"/>
      <c r="D5" s="7"/>
      <c r="E5" s="6"/>
      <c r="F5" s="57" t="s">
        <v>19</v>
      </c>
      <c r="G5" s="58">
        <f>IF((G59+H59)=0,"",G59)</f>
        <v>7</v>
      </c>
      <c r="H5" s="58">
        <f>IF((G59+H59)=0,"",H59)</f>
        <v>0</v>
      </c>
      <c r="I5" s="59">
        <f>I59</f>
        <v>0</v>
      </c>
    </row>
    <row r="6" spans="2:9" ht="22.5" customHeight="1">
      <c r="B6" s="6" t="s">
        <v>41</v>
      </c>
      <c r="C6" s="14"/>
      <c r="D6" s="15"/>
      <c r="E6" s="16"/>
      <c r="F6" s="61" t="s">
        <v>85</v>
      </c>
      <c r="G6" s="60">
        <f>G60</f>
        <v>1</v>
      </c>
      <c r="H6" s="60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46</v>
      </c>
      <c r="C11" s="33"/>
      <c r="D11" s="36" t="s">
        <v>18</v>
      </c>
      <c r="E11" s="24" t="s">
        <v>34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64</v>
      </c>
      <c r="C12" s="33"/>
      <c r="D12" s="36" t="s">
        <v>17</v>
      </c>
      <c r="E12" s="24" t="s">
        <v>65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45</v>
      </c>
      <c r="C13" s="33"/>
      <c r="D13" s="36" t="s">
        <v>16</v>
      </c>
      <c r="E13" s="24" t="s">
        <v>44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43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47</v>
      </c>
      <c r="C17" s="23"/>
      <c r="D17" s="23"/>
      <c r="E17" s="24" t="s">
        <v>42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66</v>
      </c>
      <c r="C18" s="23"/>
      <c r="D18" s="23"/>
      <c r="E18" s="24" t="s">
        <v>67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48</v>
      </c>
      <c r="C19" s="23"/>
      <c r="D19" s="23"/>
      <c r="E19" s="24" t="s">
        <v>37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49</v>
      </c>
      <c r="C23" s="31"/>
      <c r="D23" s="31"/>
      <c r="E23" s="51" t="s">
        <v>39</v>
      </c>
      <c r="F23" s="25" t="s">
        <v>14</v>
      </c>
      <c r="G23" s="50">
        <v>0.14285714285714285</v>
      </c>
      <c r="H23" s="50"/>
      <c r="I23" s="20"/>
    </row>
    <row r="24" spans="2:9" ht="9.75">
      <c r="B24" s="31" t="s">
        <v>68</v>
      </c>
      <c r="C24" s="31"/>
      <c r="D24" s="31"/>
      <c r="E24" s="51" t="s">
        <v>73</v>
      </c>
      <c r="F24" s="25" t="s">
        <v>14</v>
      </c>
      <c r="G24" s="50">
        <v>0.14285714285714285</v>
      </c>
      <c r="H24" s="50"/>
      <c r="I24" s="20"/>
    </row>
    <row r="25" spans="2:9" ht="9.75">
      <c r="B25" s="31" t="s">
        <v>69</v>
      </c>
      <c r="C25" s="31"/>
      <c r="D25" s="31"/>
      <c r="E25" s="51" t="s">
        <v>74</v>
      </c>
      <c r="F25" s="25"/>
      <c r="G25" s="50"/>
      <c r="H25" s="50"/>
      <c r="I25" s="20"/>
    </row>
    <row r="26" spans="2:9" ht="9.75">
      <c r="B26" s="31" t="s">
        <v>70</v>
      </c>
      <c r="C26" s="31"/>
      <c r="D26" s="31"/>
      <c r="E26" s="51" t="s">
        <v>75</v>
      </c>
      <c r="F26" s="25" t="s">
        <v>14</v>
      </c>
      <c r="G26" s="50">
        <v>0.14285714285714285</v>
      </c>
      <c r="H26" s="50"/>
      <c r="I26" s="20"/>
    </row>
    <row r="27" spans="2:9" ht="9.75">
      <c r="B27" s="31" t="s">
        <v>95</v>
      </c>
      <c r="C27" s="31"/>
      <c r="D27" s="31"/>
      <c r="E27" s="51" t="s">
        <v>96</v>
      </c>
      <c r="F27" s="63" t="s">
        <v>14</v>
      </c>
      <c r="G27" s="50">
        <v>0.14285714285714285</v>
      </c>
      <c r="H27" s="50"/>
      <c r="I27" s="20"/>
    </row>
    <row r="28" spans="2:9" ht="9.75">
      <c r="B28" s="31" t="s">
        <v>71</v>
      </c>
      <c r="C28" s="31"/>
      <c r="D28" s="31"/>
      <c r="E28" s="51" t="s">
        <v>76</v>
      </c>
      <c r="F28" s="25" t="s">
        <v>14</v>
      </c>
      <c r="G28" s="50">
        <v>0.14285714285714285</v>
      </c>
      <c r="H28" s="50"/>
      <c r="I28" s="20"/>
    </row>
    <row r="29" spans="2:9" ht="9.75">
      <c r="B29" s="31" t="s">
        <v>97</v>
      </c>
      <c r="C29" s="31"/>
      <c r="D29" s="31"/>
      <c r="E29" s="51" t="s">
        <v>98</v>
      </c>
      <c r="F29" s="63"/>
      <c r="G29" s="50"/>
      <c r="H29" s="50"/>
      <c r="I29" s="20"/>
    </row>
    <row r="30" spans="2:9" ht="9.75">
      <c r="B30" s="31" t="s">
        <v>72</v>
      </c>
      <c r="C30" s="31"/>
      <c r="D30" s="31"/>
      <c r="E30" s="51" t="s">
        <v>77</v>
      </c>
      <c r="F30" s="25" t="s">
        <v>14</v>
      </c>
      <c r="G30" s="50">
        <v>0.14285714285714285</v>
      </c>
      <c r="H30" s="50"/>
      <c r="I30" s="20"/>
    </row>
    <row r="31" spans="2:9" ht="9.75">
      <c r="B31" s="31" t="s">
        <v>82</v>
      </c>
      <c r="C31" s="31"/>
      <c r="D31" s="31"/>
      <c r="E31" s="51" t="s">
        <v>83</v>
      </c>
      <c r="F31" s="25" t="s">
        <v>14</v>
      </c>
      <c r="G31" s="50">
        <v>0.14285714285714285</v>
      </c>
      <c r="H31" s="50"/>
      <c r="I31" s="20"/>
    </row>
    <row r="32" spans="2:9" ht="9.75">
      <c r="B32" s="31" t="s">
        <v>62</v>
      </c>
      <c r="C32" s="31"/>
      <c r="D32" s="31"/>
      <c r="E32" s="51" t="s">
        <v>61</v>
      </c>
      <c r="F32" s="25"/>
      <c r="G32" s="50"/>
      <c r="H32" s="50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9.75">
      <c r="B34" s="14"/>
      <c r="C34" s="14"/>
      <c r="D34" s="14"/>
      <c r="E34" s="1" t="s">
        <v>19</v>
      </c>
      <c r="F34" s="27">
        <f>COUNTA(F22:F33)</f>
        <v>7</v>
      </c>
      <c r="G34" s="28">
        <f>SUM(G22:G33)</f>
        <v>0.9999999999999998</v>
      </c>
      <c r="H34" s="29">
        <f>SUM(H22:H33)</f>
        <v>0</v>
      </c>
      <c r="I34" s="27">
        <f>COUNTA(I22:I33)</f>
        <v>0</v>
      </c>
    </row>
    <row r="35" spans="2:9" ht="9.7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9.75">
      <c r="B36" s="31" t="s">
        <v>50</v>
      </c>
      <c r="C36" s="31"/>
      <c r="D36" s="31"/>
      <c r="E36" s="51" t="s">
        <v>33</v>
      </c>
      <c r="F36" s="25" t="s">
        <v>14</v>
      </c>
      <c r="G36" s="50">
        <v>0.5</v>
      </c>
      <c r="H36" s="50"/>
      <c r="I36" s="20"/>
    </row>
    <row r="37" spans="2:9" ht="9.75">
      <c r="B37" s="31" t="s">
        <v>59</v>
      </c>
      <c r="C37" s="31"/>
      <c r="D37" s="31"/>
      <c r="E37" s="51" t="s">
        <v>60</v>
      </c>
      <c r="F37" s="25" t="s">
        <v>14</v>
      </c>
      <c r="G37" s="50">
        <v>0.5</v>
      </c>
      <c r="H37" s="50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9.75">
      <c r="B39" s="14"/>
      <c r="C39" s="14"/>
      <c r="D39" s="14"/>
      <c r="E39" s="1" t="s">
        <v>19</v>
      </c>
      <c r="F39" s="27">
        <f>COUNTA(F35:F38)</f>
        <v>2</v>
      </c>
      <c r="G39" s="28">
        <f>SUM(G35:G38)</f>
        <v>1</v>
      </c>
      <c r="H39" s="29">
        <f>SUM(H35:H38)</f>
        <v>0</v>
      </c>
      <c r="I39" s="27">
        <f>COUNTA(I35:I38)</f>
        <v>0</v>
      </c>
    </row>
    <row r="40" spans="2:9" ht="9.7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9.75">
      <c r="B41" s="31" t="s">
        <v>51</v>
      </c>
      <c r="C41" s="31"/>
      <c r="D41" s="31"/>
      <c r="E41" s="51" t="s">
        <v>38</v>
      </c>
      <c r="F41" s="25" t="s">
        <v>14</v>
      </c>
      <c r="G41" s="50">
        <v>0.5</v>
      </c>
      <c r="H41" s="32"/>
      <c r="I41" s="20"/>
    </row>
    <row r="42" spans="2:9" ht="9.75">
      <c r="B42" s="31" t="s">
        <v>54</v>
      </c>
      <c r="C42" s="31"/>
      <c r="D42" s="31"/>
      <c r="E42" s="51" t="s">
        <v>55</v>
      </c>
      <c r="F42" s="25" t="s">
        <v>14</v>
      </c>
      <c r="G42" s="50">
        <v>0.5</v>
      </c>
      <c r="H42" s="32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9.75">
      <c r="B44" s="16"/>
      <c r="C44" s="14"/>
      <c r="D44" s="14"/>
      <c r="E44" s="1" t="s">
        <v>19</v>
      </c>
      <c r="F44" s="27">
        <f>COUNTA(F40:F42)</f>
        <v>2</v>
      </c>
      <c r="G44" s="28">
        <f>SUM(G40:G42)</f>
        <v>1</v>
      </c>
      <c r="H44" s="29">
        <f>SUM(H40:H42)</f>
        <v>0</v>
      </c>
      <c r="I44" s="27">
        <f>COUNTA(I40:I42)</f>
        <v>0</v>
      </c>
    </row>
    <row r="45" spans="2:9" ht="9.7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9.75">
      <c r="B46" s="31" t="s">
        <v>52</v>
      </c>
      <c r="C46" s="31"/>
      <c r="D46" s="31"/>
      <c r="E46" s="51" t="s">
        <v>35</v>
      </c>
      <c r="F46" s="25" t="s">
        <v>14</v>
      </c>
      <c r="G46" s="50">
        <v>0.3333333333333333</v>
      </c>
      <c r="H46" s="50"/>
      <c r="I46" s="20"/>
    </row>
    <row r="47" spans="2:9" ht="9.75">
      <c r="B47" s="31" t="s">
        <v>78</v>
      </c>
      <c r="C47" s="31"/>
      <c r="D47" s="31"/>
      <c r="E47" s="51" t="s">
        <v>79</v>
      </c>
      <c r="F47" s="25" t="s">
        <v>14</v>
      </c>
      <c r="G47" s="50">
        <v>0.3333333333333333</v>
      </c>
      <c r="H47" s="50"/>
      <c r="I47" s="20"/>
    </row>
    <row r="48" spans="2:9" ht="9.75">
      <c r="B48" s="31" t="s">
        <v>53</v>
      </c>
      <c r="C48" s="31"/>
      <c r="D48" s="31"/>
      <c r="E48" s="51" t="s">
        <v>36</v>
      </c>
      <c r="F48" s="25" t="s">
        <v>14</v>
      </c>
      <c r="G48" s="50">
        <v>0.3333333333333333</v>
      </c>
      <c r="H48" s="50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9.75">
      <c r="B50" s="14"/>
      <c r="C50" s="14"/>
      <c r="D50" s="14"/>
      <c r="E50" s="1" t="s">
        <v>19</v>
      </c>
      <c r="F50" s="27">
        <f>COUNTA(F45:F49)</f>
        <v>3</v>
      </c>
      <c r="G50" s="28">
        <f>SUM(G45:G49)</f>
        <v>1</v>
      </c>
      <c r="H50" s="29">
        <f>SUM(H45:H49)</f>
        <v>0</v>
      </c>
      <c r="I50" s="27">
        <f>COUNTA(I45:I49)</f>
        <v>0</v>
      </c>
    </row>
    <row r="51" spans="2:9" ht="9.75">
      <c r="B51" s="6" t="s">
        <v>10</v>
      </c>
      <c r="C51" s="6"/>
      <c r="D51" s="6"/>
      <c r="E51" s="6"/>
      <c r="F51" s="6"/>
      <c r="G51" s="30"/>
      <c r="H51" s="30"/>
      <c r="I51" s="20"/>
    </row>
    <row r="52" spans="2:9" ht="9.75">
      <c r="B52" s="31" t="s">
        <v>32</v>
      </c>
      <c r="C52" s="31"/>
      <c r="D52" s="31"/>
      <c r="E52" s="51" t="s">
        <v>40</v>
      </c>
      <c r="F52" s="25" t="s">
        <v>14</v>
      </c>
      <c r="G52" s="50">
        <v>0.3333333333333333</v>
      </c>
      <c r="H52" s="50"/>
      <c r="I52" s="20"/>
    </row>
    <row r="53" spans="2:9" ht="9.75">
      <c r="B53" s="31" t="s">
        <v>80</v>
      </c>
      <c r="C53" s="31"/>
      <c r="D53" s="31"/>
      <c r="E53" s="51" t="s">
        <v>81</v>
      </c>
      <c r="F53" s="25" t="s">
        <v>14</v>
      </c>
      <c r="G53" s="50">
        <v>0.3333333333333333</v>
      </c>
      <c r="H53" s="50"/>
      <c r="I53" s="20"/>
    </row>
    <row r="54" spans="2:9" ht="9.75">
      <c r="B54" s="31" t="s">
        <v>57</v>
      </c>
      <c r="C54" s="31"/>
      <c r="D54" s="31"/>
      <c r="E54" s="51" t="s">
        <v>56</v>
      </c>
      <c r="F54" s="25" t="s">
        <v>14</v>
      </c>
      <c r="G54" s="50">
        <v>0.3333333333333333</v>
      </c>
      <c r="H54" s="50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9.75">
      <c r="B56" s="14"/>
      <c r="C56" s="14"/>
      <c r="D56" s="14"/>
      <c r="E56" s="1" t="s">
        <v>19</v>
      </c>
      <c r="F56" s="27">
        <f>COUNTA(F51:F55)</f>
        <v>3</v>
      </c>
      <c r="G56" s="28">
        <f>SUM(G51:G55)</f>
        <v>1</v>
      </c>
      <c r="H56" s="29">
        <f>SUM(H51:H55)</f>
        <v>0</v>
      </c>
      <c r="I56" s="27">
        <f>COUNTA(I51:I55)</f>
        <v>0</v>
      </c>
    </row>
    <row r="57" spans="2:9" ht="9.75">
      <c r="B57" s="6" t="s">
        <v>8</v>
      </c>
      <c r="C57" s="14"/>
      <c r="D57" s="14"/>
      <c r="E57" s="37"/>
      <c r="F57" s="8"/>
      <c r="G57" s="38"/>
      <c r="H57" s="39"/>
      <c r="I57" s="11"/>
    </row>
    <row r="58" spans="2:9" ht="9.75">
      <c r="B58" s="16"/>
      <c r="C58" s="14"/>
      <c r="D58" s="14"/>
      <c r="E58" s="16"/>
      <c r="F58" s="8"/>
      <c r="G58" s="40"/>
      <c r="H58" s="40"/>
      <c r="I58" s="41" t="s">
        <v>7</v>
      </c>
    </row>
    <row r="59" spans="2:9" ht="10.5" thickBot="1">
      <c r="B59" s="16"/>
      <c r="C59" s="6"/>
      <c r="D59" s="6"/>
      <c r="E59" s="1" t="s">
        <v>19</v>
      </c>
      <c r="F59" s="27">
        <f>F15+F21+F56+F50+F34+F44+F39</f>
        <v>23</v>
      </c>
      <c r="G59" s="42">
        <f>G15+G21+G56+G50+G34+G44+G39</f>
        <v>7</v>
      </c>
      <c r="H59" s="42">
        <f>H15+H21+H56+H50+H34+H44+H39</f>
        <v>0</v>
      </c>
      <c r="I59" s="27">
        <f>I15+I21+I56+I50+I34+I44+I39</f>
        <v>0</v>
      </c>
    </row>
    <row r="60" spans="2:9" ht="11.25" thickBot="1" thickTop="1">
      <c r="B60" s="43"/>
      <c r="C60" s="16"/>
      <c r="D60" s="16"/>
      <c r="E60" s="16"/>
      <c r="F60" s="1" t="s">
        <v>5</v>
      </c>
      <c r="G60" s="44">
        <f>IF((G59+H59)=0,"",G59/(G59+H59))</f>
        <v>1</v>
      </c>
      <c r="H60" s="44">
        <f>IF((G59+H59)=0,"",H59/(G59+H59))</f>
        <v>0</v>
      </c>
      <c r="I60" s="19"/>
    </row>
    <row r="61" spans="2:9" ht="10.5" thickTop="1">
      <c r="B61" s="43"/>
      <c r="C61" s="16"/>
      <c r="D61" s="16"/>
      <c r="E61" s="16"/>
      <c r="F61" s="8"/>
      <c r="G61" s="8"/>
      <c r="H61" s="8"/>
      <c r="I61" s="11"/>
    </row>
    <row r="63" ht="10.5" hidden="1" thickBot="1">
      <c r="B63" s="46" t="s">
        <v>23</v>
      </c>
    </row>
    <row r="64" ht="10.5" hidden="1" thickTop="1">
      <c r="B64" s="47" t="s">
        <v>17</v>
      </c>
    </row>
    <row r="65" ht="9.75" hidden="1">
      <c r="B65" s="47" t="s">
        <v>16</v>
      </c>
    </row>
    <row r="66" ht="9.75" hidden="1">
      <c r="B66" s="48" t="s">
        <v>18</v>
      </c>
    </row>
    <row r="67" ht="9.75" hidden="1"/>
    <row r="68" ht="10.5" hidden="1" thickBot="1">
      <c r="B68" s="46" t="s">
        <v>24</v>
      </c>
    </row>
    <row r="69" ht="10.5" hidden="1" thickTop="1">
      <c r="B69" s="47" t="s">
        <v>22</v>
      </c>
    </row>
    <row r="70" ht="9.75" hidden="1">
      <c r="B70" s="62" t="s">
        <v>58</v>
      </c>
    </row>
    <row r="71" ht="9.75" hidden="1"/>
    <row r="72" ht="10.5" hidden="1" thickBot="1">
      <c r="B72" s="46" t="s">
        <v>25</v>
      </c>
    </row>
    <row r="73" ht="10.5" hidden="1" thickTop="1">
      <c r="B73" s="47" t="s">
        <v>20</v>
      </c>
    </row>
    <row r="74" ht="9.75" hidden="1">
      <c r="B74" s="48"/>
    </row>
    <row r="75" ht="9.75" hidden="1"/>
    <row r="76" ht="10.5" hidden="1" thickBot="1">
      <c r="B76" s="46" t="s">
        <v>26</v>
      </c>
    </row>
    <row r="77" ht="10.5" hidden="1" thickTop="1">
      <c r="B77" s="47" t="s">
        <v>14</v>
      </c>
    </row>
    <row r="78" ht="9.75" hidden="1">
      <c r="B78" s="48"/>
    </row>
    <row r="79" ht="9.75" hidden="1"/>
    <row r="80" ht="10.5" hidden="1" thickBot="1">
      <c r="B80" s="46" t="s">
        <v>27</v>
      </c>
    </row>
    <row r="81" ht="10.5" hidden="1" thickTop="1">
      <c r="B81" s="47" t="s">
        <v>14</v>
      </c>
    </row>
    <row r="82" ht="9.75" hidden="1">
      <c r="B82" s="48"/>
    </row>
    <row r="83" ht="9.75" hidden="1"/>
    <row r="84" ht="10.5" hidden="1" thickBot="1">
      <c r="B84" s="46" t="s">
        <v>28</v>
      </c>
    </row>
    <row r="85" ht="10.5" hidden="1" thickTop="1">
      <c r="B85" s="47">
        <v>1</v>
      </c>
    </row>
    <row r="86" ht="9.75" hidden="1">
      <c r="B86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0:I20 F22:I22 F40:I40 F38:I38 F49:I49 I51 I10 F14:I14 F16:I16">
      <formula1>#REF!</formula1>
    </dataValidation>
    <dataValidation type="list" showInputMessage="1" showErrorMessage="1" sqref="F36:F37 F46:F48 F41:F43 F23:F32 F17:F19 F52:F54">
      <formula1>$B$77:$B$78</formula1>
    </dataValidation>
    <dataValidation type="list" showInputMessage="1" showErrorMessage="1" sqref="I36:I37 I46:I48 I41:I43 I11:I13 I23:I32 I17:I19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3">
      <formula1>$B$64:$B$66</formula1>
    </dataValidation>
    <dataValidation type="list" allowBlank="1" showInputMessage="1" showErrorMessage="1" sqref="F11:F13">
      <formula1>$B$77:$B$78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95.421875" style="65" customWidth="1"/>
  </cols>
  <sheetData>
    <row r="1" ht="12.75">
      <c r="A1" s="64" t="s">
        <v>86</v>
      </c>
    </row>
    <row r="2" ht="26.25">
      <c r="A2" s="64" t="s">
        <v>87</v>
      </c>
    </row>
    <row r="3" ht="26.25">
      <c r="A3" s="64" t="s">
        <v>88</v>
      </c>
    </row>
    <row r="4" ht="12.75">
      <c r="A4" s="64" t="s">
        <v>89</v>
      </c>
    </row>
    <row r="5" ht="12.75">
      <c r="A5" s="64" t="s">
        <v>90</v>
      </c>
    </row>
    <row r="6" ht="12.75">
      <c r="A6" s="64" t="s">
        <v>91</v>
      </c>
    </row>
    <row r="7" ht="12.75">
      <c r="A7" s="64" t="s">
        <v>92</v>
      </c>
    </row>
    <row r="8" ht="12.75">
      <c r="A8" s="64" t="s">
        <v>93</v>
      </c>
    </row>
    <row r="9" ht="12.75">
      <c r="A9" s="64" t="s">
        <v>94</v>
      </c>
    </row>
    <row r="10" ht="12.75">
      <c r="A10" s="64" t="s">
        <v>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Board Conference Room</cp:lastModifiedBy>
  <cp:lastPrinted>2001-05-29T14:33:52Z</cp:lastPrinted>
  <dcterms:created xsi:type="dcterms:W3CDTF">2000-03-13T15:50:20Z</dcterms:created>
  <dcterms:modified xsi:type="dcterms:W3CDTF">2023-08-10T17:12:58Z</dcterms:modified>
  <cp:category/>
  <cp:version/>
  <cp:contentType/>
  <cp:contentStatus/>
</cp:coreProperties>
</file>