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45" yWindow="32760" windowWidth="12390" windowHeight="8655" activeTab="0"/>
  </bookViews>
  <sheets>
    <sheet name="Vote" sheetId="1" r:id="rId1"/>
    <sheet name="Ballot Details" sheetId="2" r:id="rId2"/>
  </sheets>
  <definedNames>
    <definedName name="clearCoop">'Vote'!$E$17:$I$20</definedName>
    <definedName name="clearCoopVote">'Vote'!$G$17:$I$20</definedName>
    <definedName name="clearIndGen">'Vote'!$E$23:$I$32</definedName>
    <definedName name="clearIndGenVote">'Vote'!$G$23:$I$32</definedName>
    <definedName name="clearIndREP">'Vote'!$E$40:$I$42</definedName>
    <definedName name="clearIndREPVote">'Vote'!$G$40:$I$42</definedName>
    <definedName name="clearIOU">'Vote'!$E$45:$I$48</definedName>
    <definedName name="clearIOUVote">'Vote'!$G$45:$I$48</definedName>
    <definedName name="clearMarketers">'Vote'!$E$35:$I$37</definedName>
    <definedName name="clearMarketersVote">'Vote'!$G$35:$I$37</definedName>
    <definedName name="clearMuni">'Vote'!$E$51:$I$54</definedName>
    <definedName name="clearMuniVote">'Vote'!$G$51:$I$54</definedName>
    <definedName name="clearResidential">'Vote'!$E$11:$I$14</definedName>
    <definedName name="clearResidentialVote">'Vote'!$G$11:$I$14</definedName>
    <definedName name="Coop">'Vote'!$G$16:$I$21</definedName>
    <definedName name="countCoop">'Vote'!$F$21</definedName>
    <definedName name="countCoopAbstain">'Vote'!$I$21</definedName>
    <definedName name="countIndGen">'Vote'!$F$33</definedName>
    <definedName name="countIndGenAbstain">'Vote'!$I$33</definedName>
    <definedName name="countIndREP">'Vote'!$F$43</definedName>
    <definedName name="countIndREPAbstain">'Vote'!$I$43</definedName>
    <definedName name="countIOU">'Vote'!$F$49</definedName>
    <definedName name="countIOUAbstain">'Vote'!$I$49</definedName>
    <definedName name="countMarketers">'Vote'!$F$38</definedName>
    <definedName name="countMarketersAbstain">'Vote'!$I$38</definedName>
    <definedName name="countMuni">'Vote'!$F$55</definedName>
    <definedName name="countMuniAbstain">'Vote'!$I$55</definedName>
    <definedName name="countRes">'Vote'!$F$15</definedName>
    <definedName name="countResAbstain">'Vote'!$I$15</definedName>
    <definedName name="Divide_Cons_Votes">'Vote'!$D$10</definedName>
    <definedName name="FailReason">'Vote'!$G$4</definedName>
    <definedName name="IndGen">'Vote'!$G$22:$I$33</definedName>
    <definedName name="IndREP">'Vote'!$G$39:$I$43</definedName>
    <definedName name="IOU">'Vote'!$G$44:$I$49</definedName>
    <definedName name="Marketers">'Vote'!$G$34:$I$38</definedName>
    <definedName name="MotionStatus">'Vote'!$G$3</definedName>
    <definedName name="muni">'Vote'!$G$50:$I$55</definedName>
    <definedName name="Output_Area">'Vote'!$G$3:$H$4</definedName>
    <definedName name="PercentageVote">'Vote'!$F$6</definedName>
    <definedName name="_xlnm.Print_Area" localSheetId="0">'Vote'!$A$1:$J$62</definedName>
    <definedName name="Residential">'Vote'!$G$10:$I$15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'Vote'!$F$58</definedName>
    <definedName name="VoteNumberFormat">'Vote'!$G$16:$H$58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<sst xmlns="http://schemas.openxmlformats.org/spreadsheetml/2006/main" count="136" uniqueCount="102">
  <si>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</si>
  <si>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</si>
  <si>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</si>
  <si>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</si>
  <si>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</si>
  <si>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</si>
  <si>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</si>
  <si>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</si>
  <si>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</si>
  <si>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</si>
  <si>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Municipal </t>
  </si>
  <si>
    <t>Independent Power Marketers</t>
  </si>
  <si>
    <t>Yes</t>
  </si>
  <si>
    <t>No</t>
  </si>
  <si>
    <t>y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</si>
  <si>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</si>
  <si>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</si>
  <si>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</si>
  <si>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</si>
  <si>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</si>
  <si>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</si>
  <si>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</si>
  <si>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</si>
  <si>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</si>
  <si>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</si>
  <si>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</si>
  <si>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</si>
  <si>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</si>
  <si>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</si>
  <si>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Independent Generator</t>
  </si>
  <si>
    <t>Total Abstentions</t>
  </si>
  <si>
    <t>Version 2.2</t>
  </si>
  <si>
    <t>CPS Energy</t>
  </si>
  <si>
    <t>John Varnell</t>
  </si>
  <si>
    <t>Melissa Trevino</t>
  </si>
  <si>
    <t>Martha Henson</t>
  </si>
  <si>
    <t>Lucas Turner</t>
  </si>
  <si>
    <t>Bill Barnes</t>
  </si>
  <si>
    <t>David Mindham</t>
  </si>
  <si>
    <t>Diana Coleman</t>
  </si>
  <si>
    <t>Prepared by: Cory Phillips</t>
  </si>
  <si>
    <t xml:space="preserve">Katie Rich </t>
  </si>
  <si>
    <t>Cooperatives</t>
  </si>
  <si>
    <t>Eric Goff</t>
  </si>
  <si>
    <t xml:space="preserve">Residential Consumer </t>
  </si>
  <si>
    <t>Occidental Chemical Corporation (Occidental)</t>
  </si>
  <si>
    <t>Golden Spread Electric Cooperative (GSEC)</t>
  </si>
  <si>
    <t>South Texas Electric Cooperative (STEC)</t>
  </si>
  <si>
    <t>EDP Renewables North America (EDP Renewables)</t>
  </si>
  <si>
    <t>Tenaska Power Services (Tenaska)</t>
  </si>
  <si>
    <t>Reliant Energy Retail Services (Reliant)</t>
  </si>
  <si>
    <t>Oncor Electric Delivery (Oncor)</t>
  </si>
  <si>
    <t>AEP Service Corporation (AEPSC)</t>
  </si>
  <si>
    <t>Chariot Energy</t>
  </si>
  <si>
    <t>Tim Richmond</t>
  </si>
  <si>
    <t>Fei Xie</t>
  </si>
  <si>
    <t>Austin Energy</t>
  </si>
  <si>
    <t>PRS</t>
  </si>
  <si>
    <t>National Grid Renewables (NG Reneweables)</t>
  </si>
  <si>
    <t>Kevin Hanson</t>
  </si>
  <si>
    <t>Andy Nguyen</t>
  </si>
  <si>
    <t>Date:  July 13, 2023</t>
  </si>
  <si>
    <t>City of Eastland</t>
  </si>
  <si>
    <t>Mark Dreyfus</t>
  </si>
  <si>
    <t>Lower Colorado River Authority (LCRA)</t>
  </si>
  <si>
    <t>Blake Holt</t>
  </si>
  <si>
    <t>Broad Reach Power</t>
  </si>
  <si>
    <t>Key Capture Energy</t>
  </si>
  <si>
    <t>Jupiter Power</t>
  </si>
  <si>
    <t>Plus Power</t>
  </si>
  <si>
    <t>Calpine</t>
  </si>
  <si>
    <t>Eolian, LP</t>
  </si>
  <si>
    <t>Bob Wittmeyer</t>
  </si>
  <si>
    <t>Danny Musher</t>
  </si>
  <si>
    <t>Randy Jones</t>
  </si>
  <si>
    <t>Ken McIntyre</t>
  </si>
  <si>
    <t>Bryan Sams</t>
  </si>
  <si>
    <t>Stephanie Smith</t>
  </si>
  <si>
    <t>CenterPoint Energy</t>
  </si>
  <si>
    <t>Constellation Energy Generation (Constellation)</t>
  </si>
  <si>
    <t>Jim Lee</t>
  </si>
  <si>
    <t>GEUS</t>
  </si>
  <si>
    <t>Ashley Cotton</t>
  </si>
  <si>
    <t xml:space="preserve">PRS Motion:  To approve the Combined Ballot as presented (detailed on the "Ballot Details" tab)  </t>
  </si>
  <si>
    <t>Need &gt;50% to Pass</t>
  </si>
  <si>
    <t>NPRR1182 - To endorse and forward to TAC the 6/14/23 PRS Report and 5/22/23 Impact Analysis for NPRR1182 with a recommended priority of 2024 and rank of 4030</t>
  </si>
  <si>
    <t>NPRR1183 - To endorse and forward to TAC the 6/14/23 PRS Report and 5/24/23 Impact Analysis for NPRR1183 with a recommended priority of 2024 and rank of 4040</t>
  </si>
  <si>
    <t>NPRR1184 - To table NPRR1184</t>
  </si>
  <si>
    <t>NPRR1164 - To recommend approval of NPRR1164 as submitted</t>
  </si>
  <si>
    <t>NPRR1171 - To recommend approval of NPRR1171 as submitted</t>
  </si>
  <si>
    <t>NPRR1174 - To recommend approval of NPRR1174 as amended by the 6/9/23 TPS comments</t>
  </si>
  <si>
    <t>NPRR1175 - To recommend approval of NPRR1175 as amended by the 6/26/23 CFSG comments</t>
  </si>
  <si>
    <t>Tesla</t>
  </si>
  <si>
    <t>Arushi Sharma Frank</t>
  </si>
  <si>
    <t>SCR824 - To recommend approval of SCR824 as submitted</t>
  </si>
  <si>
    <t>NPRR1170 - To table NPRR1170 and refer the issue to WMS</t>
  </si>
  <si>
    <t>NPRR1185 - To recommend approval of NPRR1185 as submitted</t>
  </si>
  <si>
    <t>NPRR1188 - To table NPRR1188</t>
  </si>
  <si>
    <t>NPRR1189 - To recommend approval of NPRR1189 as submitted</t>
  </si>
  <si>
    <t>To recommend approval of the Other Binding Documents List as presented</t>
  </si>
  <si>
    <t>Blake Gross</t>
  </si>
  <si>
    <t>Motion Carries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</si>
</sst>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165" fontId="2" fillId="33" borderId="0" xfId="0" applyNumberFormat="1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165" fontId="4" fillId="38" borderId="11" xfId="0" applyNumberFormat="1" applyFont="1" applyFill="1" applyBorder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0" fontId="2" fillId="36" borderId="0" xfId="0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0" fontId="1" fillId="36" borderId="0" xfId="0" applyFont="1" applyFill="1" applyAlignment="1">
      <alignment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0" fontId="2" fillId="36" borderId="13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0" fontId="1" fillId="33" borderId="0" xfId="0" applyFont="1" applyFill="1" applyBorder="1" applyAlignment="1">
      <alignment horizontal="center"/>
    </xf>
    <xf numFmtId="165" fontId="4" fillId="39" borderId="14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9" borderId="14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5" xfId="0" applyFont="1" applyFill="1" applyBorder="1" applyAlignment="1">
      <alignment/>
    </xf>
    <xf numFmtId="0" fontId="2" fillId="34" borderId="16" xfId="0" applyFont="1" applyFill="1" applyBorder="1" applyAlignment="1">
      <alignment/>
    </xf>
    <xf numFmtId="0" fontId="2" fillId="34" borderId="17" xfId="0" applyFont="1" applyFill="1" applyBorder="1" applyAlignment="1">
      <alignment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2" fillId="37" borderId="0" xfId="0" applyNumberFormat="1" applyFont="1" applyFill="1" applyAlignment="1">
      <alignment horizontal="center"/>
    </xf>
    <xf numFmtId="0" fontId="2" fillId="37" borderId="0" xfId="0" applyFont="1" applyFill="1" applyAlignment="1">
      <alignment/>
    </xf>
    <xf numFmtId="0" fontId="2" fillId="33" borderId="12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vertical="center"/>
    </xf>
    <xf numFmtId="0" fontId="1" fillId="33" borderId="0" xfId="0" applyFont="1" applyFill="1" applyAlignment="1">
      <alignment horizontal="right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horizontal="center" vertical="center" wrapText="1"/>
    </xf>
    <xf numFmtId="165" fontId="4" fillId="8" borderId="10" xfId="57" applyNumberFormat="1" applyFont="1" applyFill="1" applyBorder="1" applyAlignment="1">
      <alignment horizontal="center" vertical="center"/>
    </xf>
    <xf numFmtId="1" fontId="4" fillId="8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1" fillId="16" borderId="10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11" xfId="0" applyFont="1" applyFill="1" applyBorder="1" applyAlignment="1">
      <alignment horizontal="centerContinuous" vertical="center"/>
    </xf>
    <xf numFmtId="0" fontId="2" fillId="0" borderId="12" xfId="0" applyFont="1" applyFill="1" applyBorder="1" applyAlignment="1">
      <alignment horizontal="centerContinuous"/>
    </xf>
    <xf numFmtId="0" fontId="1" fillId="0" borderId="11" xfId="0" applyFont="1" applyFill="1" applyBorder="1" applyAlignment="1">
      <alignment horizontal="centerContinuous" vertical="center" wrapText="1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285750</xdr:colOff>
      <xdr:row>4</xdr:row>
      <xdr:rowOff>123825</xdr:rowOff>
    </xdr:from>
    <xdr:to>
      <xdr:col>4</xdr:col>
      <xdr:colOff>1438275</xdr:colOff>
      <xdr:row>5</xdr:row>
      <xdr:rowOff>200025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71925" y="1076325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85725</xdr:colOff>
      <xdr:row>2</xdr:row>
      <xdr:rowOff>57150</xdr:rowOff>
    </xdr:from>
    <xdr:to>
      <xdr:col>4</xdr:col>
      <xdr:colOff>1438275</xdr:colOff>
      <xdr:row>3</xdr:row>
      <xdr:rowOff>219075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71900" y="428625"/>
          <a:ext cx="13525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4</xdr:row>
      <xdr:rowOff>123825</xdr:rowOff>
    </xdr:from>
    <xdr:to>
      <xdr:col>4</xdr:col>
      <xdr:colOff>171450</xdr:colOff>
      <xdr:row>5</xdr:row>
      <xdr:rowOff>190500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28975" y="10763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5"/>
  <sheetViews>
    <sheetView showGridLines="0" tabSelected="1" zoomScale="205" zoomScaleNormal="205" zoomScalePageLayoutView="0" workbookViewId="0" topLeftCell="A1">
      <pane ySplit="8" topLeftCell="A36" activePane="bottomLeft" state="frozen"/>
      <selection pane="topLeft" activeCell="A1" sqref="A1"/>
      <selection pane="bottomLeft" activeCell="B3" sqref="B3:D4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45" customWidth="1"/>
    <col min="10" max="10" width="4.421875" style="3" customWidth="1"/>
    <col min="11" max="16384" width="9.140625" style="3" customWidth="1"/>
  </cols>
  <sheetData>
    <row r="1" ht="11.25" customHeight="1">
      <c r="I1" s="5" t="s">
        <v>31</v>
      </c>
    </row>
    <row r="2" spans="2:9" ht="18" customHeight="1">
      <c r="B2" s="6"/>
      <c r="C2" s="67"/>
      <c r="D2" s="67"/>
      <c r="E2" s="6"/>
      <c r="F2" s="8"/>
      <c r="G2" s="9" t="s">
        <v>5</v>
      </c>
      <c r="H2" s="10"/>
      <c r="I2" s="11"/>
    </row>
    <row r="3" spans="1:9" ht="22.5" customHeight="1">
      <c r="A3" s="12"/>
      <c r="B3" s="68" t="s">
        <v>83</v>
      </c>
      <c r="C3" s="68"/>
      <c r="D3" s="68"/>
      <c r="E3" s="6"/>
      <c r="F3" s="55" t="s">
        <v>21</v>
      </c>
      <c r="G3" s="64" t="s">
        <v>101</v>
      </c>
      <c r="H3" s="65"/>
      <c r="I3" s="11"/>
    </row>
    <row r="4" spans="1:9" ht="23.25" customHeight="1">
      <c r="A4" s="12"/>
      <c r="B4" s="68"/>
      <c r="C4" s="68"/>
      <c r="D4" s="68"/>
      <c r="E4" s="6"/>
      <c r="F4" s="13" t="s">
        <v>57</v>
      </c>
      <c r="G4" s="66"/>
      <c r="H4" s="65"/>
      <c r="I4" s="2" t="s">
        <v>30</v>
      </c>
    </row>
    <row r="5" spans="1:9" ht="23.25" customHeight="1">
      <c r="A5" s="12"/>
      <c r="B5" s="6" t="s">
        <v>61</v>
      </c>
      <c r="C5" s="15"/>
      <c r="D5" s="7"/>
      <c r="E5" s="6"/>
      <c r="F5" s="57" t="s">
        <v>19</v>
      </c>
      <c r="G5" s="58">
        <f>IF((G58+H58)=0,"",G58)</f>
        <v>7</v>
      </c>
      <c r="H5" s="58">
        <f>IF((G58+H58)=0,"",H58)</f>
        <v>0</v>
      </c>
      <c r="I5" s="59">
        <f>I58</f>
        <v>0</v>
      </c>
    </row>
    <row r="6" spans="2:9" ht="22.5" customHeight="1">
      <c r="B6" s="6" t="s">
        <v>40</v>
      </c>
      <c r="C6" s="14"/>
      <c r="D6" s="15"/>
      <c r="E6" s="16"/>
      <c r="F6" s="61" t="s">
        <v>84</v>
      </c>
      <c r="G6" s="60">
        <f>G59</f>
        <v>1</v>
      </c>
      <c r="H6" s="60">
        <f>H59</f>
        <v>0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12</v>
      </c>
      <c r="H8" s="19" t="s">
        <v>13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1.25">
      <c r="B10" s="6" t="s">
        <v>2</v>
      </c>
      <c r="C10" s="54"/>
      <c r="D10" s="56" t="s">
        <v>14</v>
      </c>
      <c r="E10" s="53" t="s">
        <v>15</v>
      </c>
      <c r="F10" s="52">
        <v>1</v>
      </c>
      <c r="G10" s="34"/>
      <c r="H10" s="35"/>
      <c r="I10" s="20"/>
    </row>
    <row r="11" spans="2:9" ht="11.25">
      <c r="B11" s="31" t="s">
        <v>45</v>
      </c>
      <c r="C11" s="33"/>
      <c r="D11" s="36" t="s">
        <v>18</v>
      </c>
      <c r="E11" s="24" t="s">
        <v>34</v>
      </c>
      <c r="F11" s="32" t="s">
        <v>14</v>
      </c>
      <c r="G11" s="50">
        <v>0.3333333333333333</v>
      </c>
      <c r="H11" s="32"/>
      <c r="I11" s="20"/>
    </row>
    <row r="12" spans="2:9" ht="11.25">
      <c r="B12" s="31" t="s">
        <v>62</v>
      </c>
      <c r="C12" s="33"/>
      <c r="D12" s="36" t="s">
        <v>17</v>
      </c>
      <c r="E12" s="24" t="s">
        <v>63</v>
      </c>
      <c r="F12" s="32" t="s">
        <v>14</v>
      </c>
      <c r="G12" s="50">
        <v>0.3333333333333333</v>
      </c>
      <c r="H12" s="32"/>
      <c r="I12" s="20"/>
    </row>
    <row r="13" spans="2:9" ht="11.25">
      <c r="B13" s="31" t="s">
        <v>44</v>
      </c>
      <c r="C13" s="33"/>
      <c r="D13" s="36" t="s">
        <v>16</v>
      </c>
      <c r="E13" s="24" t="s">
        <v>43</v>
      </c>
      <c r="F13" s="50" t="s">
        <v>14</v>
      </c>
      <c r="G13" s="50">
        <v>0.3333333333333333</v>
      </c>
      <c r="H13" s="50"/>
      <c r="I13" s="20"/>
    </row>
    <row r="14" spans="2:9" ht="9" customHeight="1">
      <c r="B14" s="14"/>
      <c r="C14" s="6"/>
      <c r="D14" s="6"/>
      <c r="E14" s="16"/>
      <c r="F14" s="20"/>
      <c r="G14" s="21"/>
      <c r="H14" s="21"/>
      <c r="I14" s="20"/>
    </row>
    <row r="15" spans="2:9" ht="9" customHeight="1">
      <c r="B15" s="16"/>
      <c r="C15" s="14"/>
      <c r="D15" s="14"/>
      <c r="E15" s="1" t="s">
        <v>19</v>
      </c>
      <c r="F15" s="27">
        <f>COUNTA(F11:F14)</f>
        <v>3</v>
      </c>
      <c r="G15" s="28">
        <f>SUM(G10:G14)</f>
        <v>1</v>
      </c>
      <c r="H15" s="29">
        <f>SUM(H10:H14)</f>
        <v>0</v>
      </c>
      <c r="I15" s="27">
        <f>COUNTA(I10:I14)</f>
        <v>0</v>
      </c>
    </row>
    <row r="16" spans="2:9" ht="11.25">
      <c r="B16" s="6" t="s">
        <v>42</v>
      </c>
      <c r="C16" s="6"/>
      <c r="D16" s="6"/>
      <c r="E16" s="16"/>
      <c r="F16" s="20"/>
      <c r="G16" s="21"/>
      <c r="H16" s="21"/>
      <c r="I16" s="20"/>
    </row>
    <row r="17" spans="2:9" s="22" customFormat="1" ht="11.25">
      <c r="B17" s="23" t="s">
        <v>46</v>
      </c>
      <c r="C17" s="23"/>
      <c r="D17" s="23"/>
      <c r="E17" s="24" t="s">
        <v>41</v>
      </c>
      <c r="F17" s="25" t="s">
        <v>14</v>
      </c>
      <c r="G17" s="49">
        <v>0.3333333333333333</v>
      </c>
      <c r="H17" s="49"/>
      <c r="I17" s="20"/>
    </row>
    <row r="18" spans="2:9" s="22" customFormat="1" ht="11.25">
      <c r="B18" s="23" t="s">
        <v>64</v>
      </c>
      <c r="C18" s="23"/>
      <c r="D18" s="23"/>
      <c r="E18" s="24" t="s">
        <v>65</v>
      </c>
      <c r="F18" s="25" t="s">
        <v>14</v>
      </c>
      <c r="G18" s="49">
        <v>0.3333333333333333</v>
      </c>
      <c r="H18" s="49"/>
      <c r="I18" s="20"/>
    </row>
    <row r="19" spans="2:9" s="22" customFormat="1" ht="11.25">
      <c r="B19" s="23" t="s">
        <v>47</v>
      </c>
      <c r="C19" s="23"/>
      <c r="D19" s="23"/>
      <c r="E19" s="24" t="s">
        <v>36</v>
      </c>
      <c r="F19" s="25" t="s">
        <v>14</v>
      </c>
      <c r="G19" s="49">
        <v>0.3333333333333333</v>
      </c>
      <c r="H19" s="49"/>
      <c r="I19" s="20"/>
    </row>
    <row r="20" spans="2:9" s="22" customFormat="1" ht="6.75" customHeight="1">
      <c r="B20" s="26"/>
      <c r="C20" s="26"/>
      <c r="D20" s="26"/>
      <c r="E20" s="16"/>
      <c r="F20" s="20"/>
      <c r="G20" s="21"/>
      <c r="H20" s="21"/>
      <c r="I20" s="20"/>
    </row>
    <row r="21" spans="2:9" ht="11.25">
      <c r="B21" s="14"/>
      <c r="C21" s="14"/>
      <c r="D21" s="14"/>
      <c r="E21" s="1" t="s">
        <v>19</v>
      </c>
      <c r="F21" s="27">
        <f>COUNTA(F16:F20)</f>
        <v>3</v>
      </c>
      <c r="G21" s="28">
        <f>SUM(G16:G20)</f>
        <v>1</v>
      </c>
      <c r="H21" s="29">
        <f>SUM(H16:H20)</f>
        <v>0</v>
      </c>
      <c r="I21" s="27">
        <f>COUNTA(I16:I20)</f>
        <v>0</v>
      </c>
    </row>
    <row r="22" spans="2:9" ht="11.25">
      <c r="B22" s="6" t="s">
        <v>29</v>
      </c>
      <c r="C22" s="6"/>
      <c r="D22" s="6"/>
      <c r="E22" s="16"/>
      <c r="F22" s="20"/>
      <c r="G22" s="21"/>
      <c r="H22" s="21"/>
      <c r="I22" s="20"/>
    </row>
    <row r="23" spans="2:9" ht="11.25">
      <c r="B23" s="31" t="s">
        <v>48</v>
      </c>
      <c r="C23" s="31"/>
      <c r="D23" s="31"/>
      <c r="E23" s="51" t="s">
        <v>38</v>
      </c>
      <c r="F23" s="25" t="s">
        <v>14</v>
      </c>
      <c r="G23" s="50">
        <v>0.2</v>
      </c>
      <c r="H23" s="50"/>
      <c r="I23" s="20"/>
    </row>
    <row r="24" spans="2:9" ht="11.25">
      <c r="B24" s="31" t="s">
        <v>66</v>
      </c>
      <c r="C24" s="31"/>
      <c r="D24" s="31"/>
      <c r="E24" s="51" t="s">
        <v>72</v>
      </c>
      <c r="F24" s="25" t="s">
        <v>14</v>
      </c>
      <c r="G24" s="50">
        <v>0.2</v>
      </c>
      <c r="H24" s="50"/>
      <c r="I24" s="20"/>
    </row>
    <row r="25" spans="2:9" ht="11.25">
      <c r="B25" s="31" t="s">
        <v>67</v>
      </c>
      <c r="C25" s="31"/>
      <c r="D25" s="31"/>
      <c r="E25" s="51" t="s">
        <v>73</v>
      </c>
      <c r="F25" s="25"/>
      <c r="G25" s="50"/>
      <c r="H25" s="50"/>
      <c r="I25" s="20"/>
    </row>
    <row r="26" spans="2:9" ht="11.25">
      <c r="B26" s="31" t="s">
        <v>68</v>
      </c>
      <c r="C26" s="31"/>
      <c r="D26" s="31"/>
      <c r="E26" s="51" t="s">
        <v>74</v>
      </c>
      <c r="F26" s="25"/>
      <c r="G26" s="50"/>
      <c r="H26" s="50"/>
      <c r="I26" s="20"/>
    </row>
    <row r="27" spans="2:9" ht="11.25">
      <c r="B27" s="31" t="s">
        <v>69</v>
      </c>
      <c r="C27" s="31"/>
      <c r="D27" s="31"/>
      <c r="E27" s="51" t="s">
        <v>75</v>
      </c>
      <c r="F27" s="25"/>
      <c r="G27" s="50"/>
      <c r="H27" s="50"/>
      <c r="I27" s="20"/>
    </row>
    <row r="28" spans="2:9" ht="11.25">
      <c r="B28" s="31" t="s">
        <v>70</v>
      </c>
      <c r="C28" s="31"/>
      <c r="D28" s="31"/>
      <c r="E28" s="51" t="s">
        <v>76</v>
      </c>
      <c r="F28" s="25" t="s">
        <v>14</v>
      </c>
      <c r="G28" s="50">
        <v>0.2</v>
      </c>
      <c r="H28" s="50"/>
      <c r="I28" s="20"/>
    </row>
    <row r="29" spans="2:9" ht="11.25">
      <c r="B29" s="31" t="s">
        <v>71</v>
      </c>
      <c r="C29" s="31"/>
      <c r="D29" s="31"/>
      <c r="E29" s="51" t="s">
        <v>77</v>
      </c>
      <c r="F29" s="25"/>
      <c r="G29" s="50"/>
      <c r="H29" s="50"/>
      <c r="I29" s="20"/>
    </row>
    <row r="30" spans="2:9" ht="11.25">
      <c r="B30" s="31" t="s">
        <v>92</v>
      </c>
      <c r="C30" s="31"/>
      <c r="D30" s="31"/>
      <c r="E30" s="51" t="s">
        <v>93</v>
      </c>
      <c r="F30" s="25" t="s">
        <v>14</v>
      </c>
      <c r="G30" s="50">
        <v>0.2</v>
      </c>
      <c r="H30" s="50"/>
      <c r="I30" s="20"/>
    </row>
    <row r="31" spans="2:9" ht="11.25">
      <c r="B31" s="31" t="s">
        <v>79</v>
      </c>
      <c r="C31" s="31"/>
      <c r="D31" s="31"/>
      <c r="E31" s="51" t="s">
        <v>60</v>
      </c>
      <c r="F31" s="25" t="s">
        <v>14</v>
      </c>
      <c r="G31" s="50">
        <v>0.2</v>
      </c>
      <c r="H31" s="50"/>
      <c r="I31" s="20"/>
    </row>
    <row r="32" spans="2:9" ht="8.25" customHeight="1">
      <c r="B32" s="14"/>
      <c r="C32" s="14"/>
      <c r="D32" s="14"/>
      <c r="E32" s="16"/>
      <c r="F32" s="20"/>
      <c r="G32" s="21"/>
      <c r="H32" s="21"/>
      <c r="I32" s="20"/>
    </row>
    <row r="33" spans="2:9" ht="11.25">
      <c r="B33" s="14"/>
      <c r="C33" s="14"/>
      <c r="D33" s="14"/>
      <c r="E33" s="1" t="s">
        <v>19</v>
      </c>
      <c r="F33" s="27">
        <f>COUNTA(F22:F32)</f>
        <v>5</v>
      </c>
      <c r="G33" s="28">
        <f>SUM(G22:G32)</f>
        <v>1</v>
      </c>
      <c r="H33" s="29">
        <f>SUM(H22:H32)</f>
        <v>0</v>
      </c>
      <c r="I33" s="27">
        <f>COUNTA(I22:I32)</f>
        <v>0</v>
      </c>
    </row>
    <row r="34" spans="2:9" ht="11.25">
      <c r="B34" s="6" t="s">
        <v>11</v>
      </c>
      <c r="C34" s="6"/>
      <c r="D34" s="6"/>
      <c r="E34" s="16"/>
      <c r="F34" s="20"/>
      <c r="G34" s="21"/>
      <c r="H34" s="21"/>
      <c r="I34" s="20"/>
    </row>
    <row r="35" spans="2:9" ht="11.25">
      <c r="B35" s="31" t="s">
        <v>49</v>
      </c>
      <c r="C35" s="31"/>
      <c r="D35" s="31"/>
      <c r="E35" s="51" t="s">
        <v>33</v>
      </c>
      <c r="F35" s="25" t="s">
        <v>14</v>
      </c>
      <c r="G35" s="50">
        <v>0.5</v>
      </c>
      <c r="H35" s="50"/>
      <c r="I35" s="20"/>
    </row>
    <row r="36" spans="2:9" ht="11.25">
      <c r="B36" s="31" t="s">
        <v>58</v>
      </c>
      <c r="C36" s="31"/>
      <c r="D36" s="31"/>
      <c r="E36" s="51" t="s">
        <v>59</v>
      </c>
      <c r="F36" s="25" t="s">
        <v>14</v>
      </c>
      <c r="G36" s="50">
        <v>0.5</v>
      </c>
      <c r="H36" s="50"/>
      <c r="I36" s="20"/>
    </row>
    <row r="37" spans="2:9" ht="7.5" customHeight="1">
      <c r="B37" s="14"/>
      <c r="C37" s="14"/>
      <c r="D37" s="14"/>
      <c r="E37" s="16"/>
      <c r="F37" s="20"/>
      <c r="G37" s="21"/>
      <c r="H37" s="21"/>
      <c r="I37" s="20"/>
    </row>
    <row r="38" spans="2:9" ht="11.25">
      <c r="B38" s="14"/>
      <c r="C38" s="14"/>
      <c r="D38" s="14"/>
      <c r="E38" s="1" t="s">
        <v>19</v>
      </c>
      <c r="F38" s="27">
        <f>COUNTA(F34:F37)</f>
        <v>2</v>
      </c>
      <c r="G38" s="28">
        <f>SUM(G34:G37)</f>
        <v>1</v>
      </c>
      <c r="H38" s="29">
        <f>SUM(H34:H37)</f>
        <v>0</v>
      </c>
      <c r="I38" s="27">
        <f>COUNTA(I34:I37)</f>
        <v>0</v>
      </c>
    </row>
    <row r="39" spans="2:9" ht="11.25">
      <c r="B39" s="6" t="s">
        <v>9</v>
      </c>
      <c r="C39" s="14"/>
      <c r="D39" s="14"/>
      <c r="E39" s="16"/>
      <c r="F39" s="20"/>
      <c r="G39" s="21"/>
      <c r="H39" s="21"/>
      <c r="I39" s="20"/>
    </row>
    <row r="40" spans="2:9" ht="11.25">
      <c r="B40" s="31" t="s">
        <v>50</v>
      </c>
      <c r="C40" s="31"/>
      <c r="D40" s="31"/>
      <c r="E40" s="51" t="s">
        <v>37</v>
      </c>
      <c r="F40" s="25"/>
      <c r="G40" s="50"/>
      <c r="H40" s="32"/>
      <c r="I40" s="20"/>
    </row>
    <row r="41" spans="2:9" ht="11.25">
      <c r="B41" s="31" t="s">
        <v>53</v>
      </c>
      <c r="C41" s="31"/>
      <c r="D41" s="31"/>
      <c r="E41" s="51" t="s">
        <v>54</v>
      </c>
      <c r="F41" s="25" t="s">
        <v>14</v>
      </c>
      <c r="G41" s="50">
        <v>1</v>
      </c>
      <c r="H41" s="32"/>
      <c r="I41" s="20"/>
    </row>
    <row r="42" spans="2:9" ht="7.5" customHeight="1">
      <c r="B42" s="14"/>
      <c r="C42" s="14"/>
      <c r="D42" s="14"/>
      <c r="E42" s="16"/>
      <c r="F42" s="20"/>
      <c r="G42" s="21"/>
      <c r="H42" s="21"/>
      <c r="I42" s="20"/>
    </row>
    <row r="43" spans="2:9" ht="11.25">
      <c r="B43" s="16"/>
      <c r="C43" s="14"/>
      <c r="D43" s="14"/>
      <c r="E43" s="1" t="s">
        <v>19</v>
      </c>
      <c r="F43" s="27">
        <f>COUNTA(F39:F41)</f>
        <v>1</v>
      </c>
      <c r="G43" s="28">
        <f>SUM(G39:G41)</f>
        <v>1</v>
      </c>
      <c r="H43" s="29">
        <f>SUM(H39:H41)</f>
        <v>0</v>
      </c>
      <c r="I43" s="27">
        <f>COUNTA(I39:I41)</f>
        <v>0</v>
      </c>
    </row>
    <row r="44" spans="2:9" ht="11.25">
      <c r="B44" s="6" t="s">
        <v>0</v>
      </c>
      <c r="C44" s="6"/>
      <c r="D44" s="6"/>
      <c r="E44" s="16"/>
      <c r="F44" s="20"/>
      <c r="G44" s="21"/>
      <c r="H44" s="21"/>
      <c r="I44" s="20"/>
    </row>
    <row r="45" spans="2:9" ht="11.25">
      <c r="B45" s="31" t="s">
        <v>51</v>
      </c>
      <c r="C45" s="31"/>
      <c r="D45" s="31"/>
      <c r="E45" s="51" t="s">
        <v>35</v>
      </c>
      <c r="F45" s="25" t="s">
        <v>14</v>
      </c>
      <c r="G45" s="50">
        <v>0.5</v>
      </c>
      <c r="H45" s="50"/>
      <c r="I45" s="20"/>
    </row>
    <row r="46" spans="2:9" ht="11.25">
      <c r="B46" s="31" t="s">
        <v>78</v>
      </c>
      <c r="C46" s="31"/>
      <c r="D46" s="31"/>
      <c r="E46" s="51" t="s">
        <v>80</v>
      </c>
      <c r="F46" s="25" t="s">
        <v>14</v>
      </c>
      <c r="G46" s="50">
        <v>0.5</v>
      </c>
      <c r="H46" s="50"/>
      <c r="I46" s="20"/>
    </row>
    <row r="47" spans="2:9" ht="11.25">
      <c r="B47" s="31" t="s">
        <v>52</v>
      </c>
      <c r="C47" s="31"/>
      <c r="D47" s="31"/>
      <c r="E47" s="51" t="s">
        <v>100</v>
      </c>
      <c r="F47" s="25"/>
      <c r="G47" s="50"/>
      <c r="H47" s="50"/>
      <c r="I47" s="20"/>
    </row>
    <row r="48" spans="2:9" ht="6" customHeight="1">
      <c r="B48" s="14"/>
      <c r="C48" s="14"/>
      <c r="D48" s="14"/>
      <c r="E48" s="16"/>
      <c r="F48" s="20"/>
      <c r="G48" s="21"/>
      <c r="H48" s="21"/>
      <c r="I48" s="20"/>
    </row>
    <row r="49" spans="2:9" ht="11.25">
      <c r="B49" s="14"/>
      <c r="C49" s="14"/>
      <c r="D49" s="14"/>
      <c r="E49" s="1" t="s">
        <v>19</v>
      </c>
      <c r="F49" s="27">
        <f>COUNTA(F44:F48)</f>
        <v>2</v>
      </c>
      <c r="G49" s="28">
        <f>SUM(G44:G48)</f>
        <v>1</v>
      </c>
      <c r="H49" s="29">
        <f>SUM(H44:H48)</f>
        <v>0</v>
      </c>
      <c r="I49" s="27">
        <f>COUNTA(I44:I48)</f>
        <v>0</v>
      </c>
    </row>
    <row r="50" spans="2:9" ht="11.25">
      <c r="B50" s="6" t="s">
        <v>10</v>
      </c>
      <c r="C50" s="6"/>
      <c r="D50" s="6"/>
      <c r="E50" s="6"/>
      <c r="F50" s="6"/>
      <c r="G50" s="30"/>
      <c r="H50" s="30"/>
      <c r="I50" s="20"/>
    </row>
    <row r="51" spans="2:9" ht="11.25">
      <c r="B51" s="31" t="s">
        <v>32</v>
      </c>
      <c r="C51" s="31"/>
      <c r="D51" s="31"/>
      <c r="E51" s="51" t="s">
        <v>39</v>
      </c>
      <c r="F51" s="25" t="s">
        <v>14</v>
      </c>
      <c r="G51" s="50">
        <v>0.3333333333333333</v>
      </c>
      <c r="H51" s="50"/>
      <c r="I51" s="20"/>
    </row>
    <row r="52" spans="2:9" ht="11.25">
      <c r="B52" s="31" t="s">
        <v>81</v>
      </c>
      <c r="C52" s="31"/>
      <c r="D52" s="31"/>
      <c r="E52" s="51" t="s">
        <v>82</v>
      </c>
      <c r="F52" s="25" t="s">
        <v>14</v>
      </c>
      <c r="G52" s="50">
        <v>0.3333333333333333</v>
      </c>
      <c r="H52" s="50"/>
      <c r="I52" s="20"/>
    </row>
    <row r="53" spans="2:9" ht="11.25">
      <c r="B53" s="31" t="s">
        <v>56</v>
      </c>
      <c r="C53" s="31"/>
      <c r="D53" s="31"/>
      <c r="E53" s="51" t="s">
        <v>55</v>
      </c>
      <c r="F53" s="25" t="s">
        <v>14</v>
      </c>
      <c r="G53" s="50">
        <v>0.3333333333333333</v>
      </c>
      <c r="H53" s="50"/>
      <c r="I53" s="20"/>
    </row>
    <row r="54" spans="2:9" ht="7.5" customHeight="1">
      <c r="B54" s="14"/>
      <c r="C54" s="14"/>
      <c r="D54" s="14"/>
      <c r="E54" s="16"/>
      <c r="F54" s="20"/>
      <c r="G54" s="21"/>
      <c r="H54" s="21"/>
      <c r="I54" s="20"/>
    </row>
    <row r="55" spans="2:9" ht="11.25">
      <c r="B55" s="14"/>
      <c r="C55" s="14"/>
      <c r="D55" s="14"/>
      <c r="E55" s="1" t="s">
        <v>19</v>
      </c>
      <c r="F55" s="27">
        <f>COUNTA(F50:F54)</f>
        <v>3</v>
      </c>
      <c r="G55" s="28">
        <f>SUM(G50:G54)</f>
        <v>1</v>
      </c>
      <c r="H55" s="29">
        <f>SUM(H50:H54)</f>
        <v>0</v>
      </c>
      <c r="I55" s="27">
        <f>COUNTA(I50:I54)</f>
        <v>0</v>
      </c>
    </row>
    <row r="56" spans="2:9" ht="11.25">
      <c r="B56" s="6" t="s">
        <v>8</v>
      </c>
      <c r="C56" s="14"/>
      <c r="D56" s="14"/>
      <c r="E56" s="37"/>
      <c r="F56" s="8"/>
      <c r="G56" s="38"/>
      <c r="H56" s="39"/>
      <c r="I56" s="11"/>
    </row>
    <row r="57" spans="2:9" ht="11.25">
      <c r="B57" s="16"/>
      <c r="C57" s="14"/>
      <c r="D57" s="14"/>
      <c r="E57" s="16"/>
      <c r="F57" s="8"/>
      <c r="G57" s="40"/>
      <c r="H57" s="40"/>
      <c r="I57" s="41" t="s">
        <v>7</v>
      </c>
    </row>
    <row r="58" spans="2:9" ht="12" thickBot="1">
      <c r="B58" s="16"/>
      <c r="C58" s="6"/>
      <c r="D58" s="6"/>
      <c r="E58" s="1" t="s">
        <v>19</v>
      </c>
      <c r="F58" s="27">
        <f>F15+F21+F55+F49+F33+F43+F38</f>
        <v>19</v>
      </c>
      <c r="G58" s="42">
        <f>G15+G21+G55+G49+G33+G43+G38</f>
        <v>7</v>
      </c>
      <c r="H58" s="42">
        <f>H15+H21+H55+H49+H33+H43+H38</f>
        <v>0</v>
      </c>
      <c r="I58" s="27">
        <f>I15+I21+I55+I49+I33+I43+I38</f>
        <v>0</v>
      </c>
    </row>
    <row r="59" spans="2:9" ht="12.75" thickBot="1" thickTop="1">
      <c r="B59" s="43"/>
      <c r="C59" s="16"/>
      <c r="D59" s="16"/>
      <c r="E59" s="16"/>
      <c r="F59" s="1" t="s">
        <v>5</v>
      </c>
      <c r="G59" s="44">
        <f>IF((G58+H58)=0,"",G58/(G58+H58))</f>
        <v>1</v>
      </c>
      <c r="H59" s="44">
        <f>IF((G58+H58)=0,"",H58/(G58+H58))</f>
        <v>0</v>
      </c>
      <c r="I59" s="19"/>
    </row>
    <row r="60" spans="2:9" ht="12" thickTop="1">
      <c r="B60" s="43"/>
      <c r="C60" s="16"/>
      <c r="D60" s="16"/>
      <c r="E60" s="16"/>
      <c r="F60" s="8"/>
      <c r="G60" s="8"/>
      <c r="H60" s="8"/>
      <c r="I60" s="11"/>
    </row>
    <row r="62" ht="12" hidden="1" thickBot="1">
      <c r="B62" s="46" t="s">
        <v>23</v>
      </c>
    </row>
    <row r="63" ht="12" hidden="1" thickTop="1">
      <c r="B63" s="47" t="s">
        <v>17</v>
      </c>
    </row>
    <row r="64" ht="11.25" hidden="1">
      <c r="B64" s="47" t="s">
        <v>16</v>
      </c>
    </row>
    <row r="65" ht="11.25" hidden="1">
      <c r="B65" s="48" t="s">
        <v>18</v>
      </c>
    </row>
    <row r="66" ht="11.25" hidden="1"/>
    <row r="67" ht="12" hidden="1" thickBot="1">
      <c r="B67" s="46" t="s">
        <v>24</v>
      </c>
    </row>
    <row r="68" ht="12" hidden="1" thickTop="1">
      <c r="B68" s="47" t="s">
        <v>22</v>
      </c>
    </row>
    <row r="69" ht="11.25" hidden="1">
      <c r="B69" s="62" t="s">
        <v>57</v>
      </c>
    </row>
    <row r="70" ht="11.25" hidden="1"/>
    <row r="71" ht="12" hidden="1" thickBot="1">
      <c r="B71" s="46" t="s">
        <v>25</v>
      </c>
    </row>
    <row r="72" ht="12" hidden="1" thickTop="1">
      <c r="B72" s="47" t="s">
        <v>20</v>
      </c>
    </row>
    <row r="73" ht="11.25" hidden="1">
      <c r="B73" s="48"/>
    </row>
    <row r="74" ht="11.25" hidden="1"/>
    <row r="75" ht="12" hidden="1" thickBot="1">
      <c r="B75" s="46" t="s">
        <v>26</v>
      </c>
    </row>
    <row r="76" ht="12" hidden="1" thickTop="1">
      <c r="B76" s="47" t="s">
        <v>14</v>
      </c>
    </row>
    <row r="77" ht="11.25" hidden="1">
      <c r="B77" s="48"/>
    </row>
    <row r="78" ht="11.25" hidden="1"/>
    <row r="79" ht="12" hidden="1" thickBot="1">
      <c r="B79" s="46" t="s">
        <v>27</v>
      </c>
    </row>
    <row r="80" ht="12" hidden="1" thickTop="1">
      <c r="B80" s="47" t="s">
        <v>14</v>
      </c>
    </row>
    <row r="81" ht="11.25" hidden="1">
      <c r="B81" s="48"/>
    </row>
    <row r="82" ht="11.25" hidden="1"/>
    <row r="83" ht="12" hidden="1" thickBot="1">
      <c r="B83" s="46" t="s">
        <v>28</v>
      </c>
    </row>
    <row r="84" ht="12" hidden="1" thickTop="1">
      <c r="B84" s="47">
        <v>1</v>
      </c>
    </row>
    <row r="85" ht="11.25" hidden="1">
      <c r="B85" s="48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54:I54 F44:I44 F34:I34 F32:I32 F20:I20 F22:I22 F39:I39 F37:I37 F48:I48 I50 I10 F14:I14 F16:I16">
      <formula1>#REF!</formula1>
    </dataValidation>
    <dataValidation type="list" showInputMessage="1" showErrorMessage="1" sqref="F35:F36 F45:F47 F40:F42 F23:F31 F17:F19 F51:F53">
      <formula1>$B$76:$B$77</formula1>
    </dataValidation>
    <dataValidation type="list" showInputMessage="1" showErrorMessage="1" sqref="I35:I36 I45:I47 I40:I42 I11:I13 I23:I31 I17:I19 I51:I53">
      <formula1>$B$72:$B$73</formula1>
    </dataValidation>
    <dataValidation type="list" showInputMessage="1" showErrorMessage="1" sqref="F10">
      <formula1>$B$84:$B$85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$B$68:$B$69</formula1>
    </dataValidation>
    <dataValidation type="list" showInputMessage="1" showErrorMessage="1" sqref="D11:D13">
      <formula1>$B$63:$B$65</formula1>
    </dataValidation>
    <dataValidation type="list" allowBlank="1" showInputMessage="1" showErrorMessage="1" sqref="F11:F13">
      <formula1>$B$76:$B$77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3"/>
  <sheetViews>
    <sheetView zoomScale="175" zoomScaleNormal="175" zoomScalePageLayoutView="0" workbookViewId="0" topLeftCell="A1">
      <selection activeCell="F14" sqref="F14"/>
    </sheetView>
  </sheetViews>
  <sheetFormatPr defaultColWidth="9.140625" defaultRowHeight="12.75"/>
  <sheetData>
    <row r="1" ht="12.75">
      <c r="A1" t="s">
        <v>94</v>
      </c>
    </row>
    <row r="2" ht="12.75">
      <c r="A2" s="63" t="s">
        <v>85</v>
      </c>
    </row>
    <row r="3" ht="12.75">
      <c r="A3" s="63" t="s">
        <v>86</v>
      </c>
    </row>
    <row r="4" ht="12.75">
      <c r="A4" s="63" t="s">
        <v>87</v>
      </c>
    </row>
    <row r="5" ht="12.75">
      <c r="A5" s="63" t="s">
        <v>88</v>
      </c>
    </row>
    <row r="6" ht="12.75">
      <c r="A6" s="63" t="s">
        <v>95</v>
      </c>
    </row>
    <row r="7" ht="12.75">
      <c r="A7" s="63" t="s">
        <v>89</v>
      </c>
    </row>
    <row r="8" ht="12.75">
      <c r="A8" s="63" t="s">
        <v>90</v>
      </c>
    </row>
    <row r="9" ht="12.75">
      <c r="A9" s="63" t="s">
        <v>91</v>
      </c>
    </row>
    <row r="10" ht="12.75">
      <c r="A10" s="63" t="s">
        <v>96</v>
      </c>
    </row>
    <row r="11" ht="12.75">
      <c r="A11" s="63" t="s">
        <v>97</v>
      </c>
    </row>
    <row r="12" ht="12.75">
      <c r="A12" s="63" t="s">
        <v>98</v>
      </c>
    </row>
    <row r="13" ht="12.75">
      <c r="A13" s="63" t="s">
        <v>99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Coleman, Diana</cp:lastModifiedBy>
  <cp:lastPrinted>2001-05-29T14:33:52Z</cp:lastPrinted>
  <dcterms:created xsi:type="dcterms:W3CDTF">2000-03-13T15:50:20Z</dcterms:created>
  <dcterms:modified xsi:type="dcterms:W3CDTF">2023-07-13T20:28:12Z</dcterms:modified>
  <cp:category/>
  <cp:version/>
  <cp:contentType/>
  <cp:contentStatus/>
</cp:coreProperties>
</file>