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15217b9be739cd/Documents/Crescent/Rainbow Energy/DC Tie/"/>
    </mc:Choice>
  </mc:AlternateContent>
  <xr:revisionPtr revIDLastSave="6" documentId="8_{9CA1ABC1-37A0-4780-8852-1CA2314CD229}" xr6:coauthVersionLast="47" xr6:coauthVersionMax="47" xr10:uidLastSave="{49508C34-5003-47AF-BDEE-D29538F41727}"/>
  <bookViews>
    <workbookView xWindow="-48" yWindow="126" windowWidth="23028" windowHeight="12228" xr2:uid="{8E34DC04-BA86-40D7-ABF4-FBCC235FEC86}"/>
  </bookViews>
  <sheets>
    <sheet name="Current v Proposed EAL" sheetId="5" r:id="rId1"/>
    <sheet name="Graph comparing EALs" sheetId="12" r:id="rId2"/>
    <sheet name="Data for Charts" sheetId="7" r:id="rId3"/>
    <sheet name="DC Tie Flows" sheetId="3" r:id="rId4"/>
    <sheet name="DC_N and HB_N" sheetId="9" r:id="rId5"/>
  </sheets>
  <definedNames>
    <definedName name="_xlnm._FilterDatabase" localSheetId="3" hidden="1">'DC Tie Flows'!$A$1:$WVL$1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5" l="1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43" i="5"/>
  <c r="T52" i="5" l="1"/>
  <c r="T43" i="5"/>
  <c r="T54" i="5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745" i="3"/>
  <c r="C2" i="7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4" i="5"/>
  <c r="T45" i="5"/>
  <c r="T46" i="5"/>
  <c r="T47" i="5"/>
  <c r="T48" i="5"/>
  <c r="T49" i="5"/>
  <c r="T51" i="5"/>
  <c r="T53" i="5"/>
  <c r="T56" i="5"/>
  <c r="T57" i="5"/>
  <c r="T58" i="5"/>
  <c r="T59" i="5"/>
  <c r="T60" i="5"/>
  <c r="T61" i="5"/>
  <c r="T12" i="5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2" i="3"/>
  <c r="T55" i="5" l="1"/>
  <c r="T62" i="5"/>
  <c r="T50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2" i="3"/>
  <c r="B3" i="3"/>
  <c r="F3" i="3" s="1"/>
  <c r="B4" i="3"/>
  <c r="F4" i="3" s="1"/>
  <c r="B5" i="3"/>
  <c r="B6" i="3"/>
  <c r="B7" i="3"/>
  <c r="B8" i="3"/>
  <c r="F8" i="3" s="1"/>
  <c r="B9" i="3"/>
  <c r="B10" i="3"/>
  <c r="F10" i="3" s="1"/>
  <c r="B11" i="3"/>
  <c r="B12" i="3"/>
  <c r="B13" i="3"/>
  <c r="B14" i="3"/>
  <c r="B15" i="3"/>
  <c r="B16" i="3"/>
  <c r="F16" i="3" s="1"/>
  <c r="B17" i="3"/>
  <c r="B18" i="3"/>
  <c r="B19" i="3"/>
  <c r="B20" i="3"/>
  <c r="F20" i="3" s="1"/>
  <c r="B21" i="3"/>
  <c r="B22" i="3"/>
  <c r="F22" i="3" s="1"/>
  <c r="B23" i="3"/>
  <c r="B24" i="3"/>
  <c r="B25" i="3"/>
  <c r="B26" i="3"/>
  <c r="B27" i="3"/>
  <c r="F27" i="3" s="1"/>
  <c r="B28" i="3"/>
  <c r="F28" i="3" s="1"/>
  <c r="B29" i="3"/>
  <c r="B30" i="3"/>
  <c r="B31" i="3"/>
  <c r="B32" i="3"/>
  <c r="F32" i="3" s="1"/>
  <c r="B33" i="3"/>
  <c r="B34" i="3"/>
  <c r="F34" i="3" s="1"/>
  <c r="B35" i="3"/>
  <c r="B36" i="3"/>
  <c r="B37" i="3"/>
  <c r="B38" i="3"/>
  <c r="B39" i="3"/>
  <c r="B40" i="3"/>
  <c r="F40" i="3" s="1"/>
  <c r="B41" i="3"/>
  <c r="B42" i="3"/>
  <c r="B43" i="3"/>
  <c r="B44" i="3"/>
  <c r="F44" i="3" s="1"/>
  <c r="B45" i="3"/>
  <c r="B46" i="3"/>
  <c r="F46" i="3" s="1"/>
  <c r="B47" i="3"/>
  <c r="B48" i="3"/>
  <c r="B49" i="3"/>
  <c r="B50" i="3"/>
  <c r="B51" i="3"/>
  <c r="F51" i="3" s="1"/>
  <c r="B52" i="3"/>
  <c r="F52" i="3" s="1"/>
  <c r="B53" i="3"/>
  <c r="B54" i="3"/>
  <c r="B55" i="3"/>
  <c r="B56" i="3"/>
  <c r="F56" i="3" s="1"/>
  <c r="B57" i="3"/>
  <c r="B58" i="3"/>
  <c r="F58" i="3" s="1"/>
  <c r="B59" i="3"/>
  <c r="B60" i="3"/>
  <c r="B61" i="3"/>
  <c r="B62" i="3"/>
  <c r="B63" i="3"/>
  <c r="B64" i="3"/>
  <c r="F64" i="3" s="1"/>
  <c r="B65" i="3"/>
  <c r="B66" i="3"/>
  <c r="B67" i="3"/>
  <c r="B68" i="3"/>
  <c r="F68" i="3" s="1"/>
  <c r="B69" i="3"/>
  <c r="B70" i="3"/>
  <c r="F70" i="3" s="1"/>
  <c r="B71" i="3"/>
  <c r="B72" i="3"/>
  <c r="B73" i="3"/>
  <c r="B74" i="3"/>
  <c r="B75" i="3"/>
  <c r="B76" i="3"/>
  <c r="F76" i="3" s="1"/>
  <c r="B77" i="3"/>
  <c r="B78" i="3"/>
  <c r="B79" i="3"/>
  <c r="B80" i="3"/>
  <c r="F80" i="3" s="1"/>
  <c r="B81" i="3"/>
  <c r="B82" i="3"/>
  <c r="F82" i="3" s="1"/>
  <c r="B83" i="3"/>
  <c r="B84" i="3"/>
  <c r="B85" i="3"/>
  <c r="B86" i="3"/>
  <c r="B87" i="3"/>
  <c r="F87" i="3" s="1"/>
  <c r="B88" i="3"/>
  <c r="F88" i="3" s="1"/>
  <c r="B89" i="3"/>
  <c r="B90" i="3"/>
  <c r="B91" i="3"/>
  <c r="B92" i="3"/>
  <c r="F92" i="3" s="1"/>
  <c r="B93" i="3"/>
  <c r="B94" i="3"/>
  <c r="F94" i="3" s="1"/>
  <c r="B95" i="3"/>
  <c r="B96" i="3"/>
  <c r="B97" i="3"/>
  <c r="B98" i="3"/>
  <c r="B99" i="3"/>
  <c r="F99" i="3" s="1"/>
  <c r="B100" i="3"/>
  <c r="F100" i="3" s="1"/>
  <c r="B101" i="3"/>
  <c r="B102" i="3"/>
  <c r="B103" i="3"/>
  <c r="B104" i="3"/>
  <c r="F104" i="3" s="1"/>
  <c r="B105" i="3"/>
  <c r="B106" i="3"/>
  <c r="F106" i="3" s="1"/>
  <c r="B107" i="3"/>
  <c r="B108" i="3"/>
  <c r="B109" i="3"/>
  <c r="B110" i="3"/>
  <c r="B111" i="3"/>
  <c r="F111" i="3" s="1"/>
  <c r="B112" i="3"/>
  <c r="F112" i="3" s="1"/>
  <c r="B113" i="3"/>
  <c r="B114" i="3"/>
  <c r="B115" i="3"/>
  <c r="B116" i="3"/>
  <c r="F116" i="3" s="1"/>
  <c r="B117" i="3"/>
  <c r="B118" i="3"/>
  <c r="F118" i="3" s="1"/>
  <c r="B119" i="3"/>
  <c r="B120" i="3"/>
  <c r="B121" i="3"/>
  <c r="B122" i="3"/>
  <c r="B123" i="3"/>
  <c r="B124" i="3"/>
  <c r="F124" i="3" s="1"/>
  <c r="B125" i="3"/>
  <c r="B126" i="3"/>
  <c r="B127" i="3"/>
  <c r="B128" i="3"/>
  <c r="F128" i="3" s="1"/>
  <c r="B129" i="3"/>
  <c r="B130" i="3"/>
  <c r="F130" i="3" s="1"/>
  <c r="B131" i="3"/>
  <c r="B132" i="3"/>
  <c r="B133" i="3"/>
  <c r="B134" i="3"/>
  <c r="B135" i="3"/>
  <c r="F135" i="3" s="1"/>
  <c r="B136" i="3"/>
  <c r="F136" i="3" s="1"/>
  <c r="B137" i="3"/>
  <c r="B138" i="3"/>
  <c r="B139" i="3"/>
  <c r="B140" i="3"/>
  <c r="F140" i="3" s="1"/>
  <c r="B141" i="3"/>
  <c r="B142" i="3"/>
  <c r="F142" i="3" s="1"/>
  <c r="B143" i="3"/>
  <c r="B144" i="3"/>
  <c r="B145" i="3"/>
  <c r="B146" i="3"/>
  <c r="B147" i="3"/>
  <c r="B148" i="3"/>
  <c r="F148" i="3" s="1"/>
  <c r="B149" i="3"/>
  <c r="B150" i="3"/>
  <c r="B151" i="3"/>
  <c r="B152" i="3"/>
  <c r="F152" i="3" s="1"/>
  <c r="B153" i="3"/>
  <c r="B154" i="3"/>
  <c r="F154" i="3" s="1"/>
  <c r="B155" i="3"/>
  <c r="B156" i="3"/>
  <c r="B157" i="3"/>
  <c r="B158" i="3"/>
  <c r="B159" i="3"/>
  <c r="F159" i="3" s="1"/>
  <c r="B160" i="3"/>
  <c r="F160" i="3" s="1"/>
  <c r="B161" i="3"/>
  <c r="B162" i="3"/>
  <c r="B163" i="3"/>
  <c r="B164" i="3"/>
  <c r="F164" i="3" s="1"/>
  <c r="B165" i="3"/>
  <c r="B166" i="3"/>
  <c r="F166" i="3" s="1"/>
  <c r="B167" i="3"/>
  <c r="B168" i="3"/>
  <c r="B169" i="3"/>
  <c r="B170" i="3"/>
  <c r="B171" i="3"/>
  <c r="B172" i="3"/>
  <c r="F172" i="3" s="1"/>
  <c r="B173" i="3"/>
  <c r="B174" i="3"/>
  <c r="B175" i="3"/>
  <c r="B176" i="3"/>
  <c r="F176" i="3" s="1"/>
  <c r="B177" i="3"/>
  <c r="B178" i="3"/>
  <c r="F178" i="3" s="1"/>
  <c r="B179" i="3"/>
  <c r="B180" i="3"/>
  <c r="B181" i="3"/>
  <c r="B182" i="3"/>
  <c r="B183" i="3"/>
  <c r="F183" i="3" s="1"/>
  <c r="B184" i="3"/>
  <c r="F184" i="3" s="1"/>
  <c r="B185" i="3"/>
  <c r="B186" i="3"/>
  <c r="B187" i="3"/>
  <c r="B188" i="3"/>
  <c r="F188" i="3" s="1"/>
  <c r="B189" i="3"/>
  <c r="B190" i="3"/>
  <c r="F190" i="3" s="1"/>
  <c r="B191" i="3"/>
  <c r="B192" i="3"/>
  <c r="B193" i="3"/>
  <c r="B194" i="3"/>
  <c r="B195" i="3"/>
  <c r="B196" i="3"/>
  <c r="B197" i="3"/>
  <c r="B198" i="3"/>
  <c r="B199" i="3"/>
  <c r="B200" i="3"/>
  <c r="F200" i="3" s="1"/>
  <c r="B201" i="3"/>
  <c r="B202" i="3"/>
  <c r="F202" i="3" s="1"/>
  <c r="B203" i="3"/>
  <c r="B204" i="3"/>
  <c r="B205" i="3"/>
  <c r="B206" i="3"/>
  <c r="B207" i="3"/>
  <c r="F207" i="3" s="1"/>
  <c r="B208" i="3"/>
  <c r="F208" i="3" s="1"/>
  <c r="B209" i="3"/>
  <c r="B210" i="3"/>
  <c r="B211" i="3"/>
  <c r="B212" i="3"/>
  <c r="F212" i="3" s="1"/>
  <c r="B213" i="3"/>
  <c r="B214" i="3"/>
  <c r="F214" i="3" s="1"/>
  <c r="B215" i="3"/>
  <c r="B216" i="3"/>
  <c r="B217" i="3"/>
  <c r="B218" i="3"/>
  <c r="B219" i="3"/>
  <c r="F219" i="3" s="1"/>
  <c r="B220" i="3"/>
  <c r="F220" i="3" s="1"/>
  <c r="B221" i="3"/>
  <c r="B222" i="3"/>
  <c r="B223" i="3"/>
  <c r="B224" i="3"/>
  <c r="F224" i="3" s="1"/>
  <c r="B225" i="3"/>
  <c r="B226" i="3"/>
  <c r="F226" i="3" s="1"/>
  <c r="B227" i="3"/>
  <c r="B228" i="3"/>
  <c r="B229" i="3"/>
  <c r="B230" i="3"/>
  <c r="B231" i="3"/>
  <c r="B232" i="3"/>
  <c r="F232" i="3" s="1"/>
  <c r="B233" i="3"/>
  <c r="B234" i="3"/>
  <c r="B235" i="3"/>
  <c r="B236" i="3"/>
  <c r="F236" i="3" s="1"/>
  <c r="B237" i="3"/>
  <c r="B238" i="3"/>
  <c r="F238" i="3" s="1"/>
  <c r="B239" i="3"/>
  <c r="B240" i="3"/>
  <c r="B241" i="3"/>
  <c r="B242" i="3"/>
  <c r="B243" i="3"/>
  <c r="F243" i="3" s="1"/>
  <c r="B244" i="3"/>
  <c r="F244" i="3" s="1"/>
  <c r="B245" i="3"/>
  <c r="B246" i="3"/>
  <c r="B247" i="3"/>
  <c r="B248" i="3"/>
  <c r="F248" i="3" s="1"/>
  <c r="B249" i="3"/>
  <c r="B250" i="3"/>
  <c r="F250" i="3" s="1"/>
  <c r="B251" i="3"/>
  <c r="B252" i="3"/>
  <c r="B253" i="3"/>
  <c r="B254" i="3"/>
  <c r="B255" i="3"/>
  <c r="F255" i="3" s="1"/>
  <c r="B256" i="3"/>
  <c r="F256" i="3" s="1"/>
  <c r="B257" i="3"/>
  <c r="B258" i="3"/>
  <c r="B259" i="3"/>
  <c r="B260" i="3"/>
  <c r="F260" i="3" s="1"/>
  <c r="B261" i="3"/>
  <c r="B262" i="3"/>
  <c r="F262" i="3" s="1"/>
  <c r="B263" i="3"/>
  <c r="B264" i="3"/>
  <c r="B265" i="3"/>
  <c r="B266" i="3"/>
  <c r="B267" i="3"/>
  <c r="F267" i="3" s="1"/>
  <c r="B268" i="3"/>
  <c r="F268" i="3" s="1"/>
  <c r="B269" i="3"/>
  <c r="B270" i="3"/>
  <c r="B271" i="3"/>
  <c r="B272" i="3"/>
  <c r="F272" i="3" s="1"/>
  <c r="B273" i="3"/>
  <c r="B274" i="3"/>
  <c r="F274" i="3" s="1"/>
  <c r="B275" i="3"/>
  <c r="B276" i="3"/>
  <c r="B277" i="3"/>
  <c r="B278" i="3"/>
  <c r="B279" i="3"/>
  <c r="B280" i="3"/>
  <c r="F280" i="3" s="1"/>
  <c r="B281" i="3"/>
  <c r="B282" i="3"/>
  <c r="B283" i="3"/>
  <c r="B284" i="3"/>
  <c r="F284" i="3" s="1"/>
  <c r="B285" i="3"/>
  <c r="B286" i="3"/>
  <c r="F286" i="3" s="1"/>
  <c r="B287" i="3"/>
  <c r="B288" i="3"/>
  <c r="B289" i="3"/>
  <c r="B290" i="3"/>
  <c r="B291" i="3"/>
  <c r="F291" i="3" s="1"/>
  <c r="B292" i="3"/>
  <c r="F292" i="3" s="1"/>
  <c r="B293" i="3"/>
  <c r="B294" i="3"/>
  <c r="B295" i="3"/>
  <c r="B296" i="3"/>
  <c r="F296" i="3" s="1"/>
  <c r="B297" i="3"/>
  <c r="B298" i="3"/>
  <c r="F298" i="3" s="1"/>
  <c r="B299" i="3"/>
  <c r="B300" i="3"/>
  <c r="B301" i="3"/>
  <c r="B302" i="3"/>
  <c r="B303" i="3"/>
  <c r="B304" i="3"/>
  <c r="F304" i="3" s="1"/>
  <c r="B305" i="3"/>
  <c r="B306" i="3"/>
  <c r="B307" i="3"/>
  <c r="B308" i="3"/>
  <c r="F308" i="3" s="1"/>
  <c r="B309" i="3"/>
  <c r="B310" i="3"/>
  <c r="F310" i="3" s="1"/>
  <c r="B311" i="3"/>
  <c r="B312" i="3"/>
  <c r="B313" i="3"/>
  <c r="B314" i="3"/>
  <c r="B315" i="3"/>
  <c r="F315" i="3" s="1"/>
  <c r="B316" i="3"/>
  <c r="F316" i="3" s="1"/>
  <c r="B317" i="3"/>
  <c r="B318" i="3"/>
  <c r="B319" i="3"/>
  <c r="B320" i="3"/>
  <c r="F320" i="3" s="1"/>
  <c r="B321" i="3"/>
  <c r="B322" i="3"/>
  <c r="F322" i="3" s="1"/>
  <c r="B323" i="3"/>
  <c r="B324" i="3"/>
  <c r="B325" i="3"/>
  <c r="B326" i="3"/>
  <c r="B327" i="3"/>
  <c r="B328" i="3"/>
  <c r="F328" i="3" s="1"/>
  <c r="B329" i="3"/>
  <c r="B330" i="3"/>
  <c r="B331" i="3"/>
  <c r="B332" i="3"/>
  <c r="F332" i="3" s="1"/>
  <c r="B333" i="3"/>
  <c r="B334" i="3"/>
  <c r="F334" i="3" s="1"/>
  <c r="B335" i="3"/>
  <c r="B336" i="3"/>
  <c r="B337" i="3"/>
  <c r="B338" i="3"/>
  <c r="B339" i="3"/>
  <c r="F339" i="3" s="1"/>
  <c r="B340" i="3"/>
  <c r="F340" i="3" s="1"/>
  <c r="B341" i="3"/>
  <c r="B342" i="3"/>
  <c r="B343" i="3"/>
  <c r="B344" i="3"/>
  <c r="F344" i="3" s="1"/>
  <c r="B345" i="3"/>
  <c r="B346" i="3"/>
  <c r="F346" i="3" s="1"/>
  <c r="B347" i="3"/>
  <c r="B348" i="3"/>
  <c r="B349" i="3"/>
  <c r="B350" i="3"/>
  <c r="B351" i="3"/>
  <c r="F351" i="3" s="1"/>
  <c r="B352" i="3"/>
  <c r="F352" i="3" s="1"/>
  <c r="B353" i="3"/>
  <c r="B354" i="3"/>
  <c r="B355" i="3"/>
  <c r="B356" i="3"/>
  <c r="F356" i="3" s="1"/>
  <c r="B357" i="3"/>
  <c r="B358" i="3"/>
  <c r="F358" i="3" s="1"/>
  <c r="B359" i="3"/>
  <c r="B360" i="3"/>
  <c r="B361" i="3"/>
  <c r="B362" i="3"/>
  <c r="B363" i="3"/>
  <c r="B364" i="3"/>
  <c r="F364" i="3" s="1"/>
  <c r="B365" i="3"/>
  <c r="B366" i="3"/>
  <c r="B367" i="3"/>
  <c r="B368" i="3"/>
  <c r="F368" i="3" s="1"/>
  <c r="B369" i="3"/>
  <c r="B370" i="3"/>
  <c r="F370" i="3" s="1"/>
  <c r="B371" i="3"/>
  <c r="B372" i="3"/>
  <c r="B373" i="3"/>
  <c r="B374" i="3"/>
  <c r="B375" i="3"/>
  <c r="F375" i="3" s="1"/>
  <c r="B376" i="3"/>
  <c r="F376" i="3" s="1"/>
  <c r="B377" i="3"/>
  <c r="B378" i="3"/>
  <c r="B379" i="3"/>
  <c r="B380" i="3"/>
  <c r="F380" i="3" s="1"/>
  <c r="B381" i="3"/>
  <c r="B382" i="3"/>
  <c r="F382" i="3" s="1"/>
  <c r="B383" i="3"/>
  <c r="B384" i="3"/>
  <c r="B385" i="3"/>
  <c r="B386" i="3"/>
  <c r="B387" i="3"/>
  <c r="B388" i="3"/>
  <c r="F388" i="3" s="1"/>
  <c r="B389" i="3"/>
  <c r="B390" i="3"/>
  <c r="B391" i="3"/>
  <c r="B392" i="3"/>
  <c r="F392" i="3" s="1"/>
  <c r="B393" i="3"/>
  <c r="B394" i="3"/>
  <c r="F394" i="3" s="1"/>
  <c r="B395" i="3"/>
  <c r="B396" i="3"/>
  <c r="B397" i="3"/>
  <c r="B398" i="3"/>
  <c r="B399" i="3"/>
  <c r="F399" i="3" s="1"/>
  <c r="B400" i="3"/>
  <c r="F400" i="3" s="1"/>
  <c r="B401" i="3"/>
  <c r="B402" i="3"/>
  <c r="B403" i="3"/>
  <c r="B404" i="3"/>
  <c r="F404" i="3" s="1"/>
  <c r="B405" i="3"/>
  <c r="B406" i="3"/>
  <c r="F406" i="3" s="1"/>
  <c r="B407" i="3"/>
  <c r="B408" i="3"/>
  <c r="B409" i="3"/>
  <c r="B410" i="3"/>
  <c r="B411" i="3"/>
  <c r="B412" i="3"/>
  <c r="F412" i="3" s="1"/>
  <c r="B413" i="3"/>
  <c r="B414" i="3"/>
  <c r="B415" i="3"/>
  <c r="B416" i="3"/>
  <c r="F416" i="3" s="1"/>
  <c r="B417" i="3"/>
  <c r="B418" i="3"/>
  <c r="F418" i="3" s="1"/>
  <c r="B419" i="3"/>
  <c r="B420" i="3"/>
  <c r="B421" i="3"/>
  <c r="B422" i="3"/>
  <c r="B423" i="3"/>
  <c r="F423" i="3" s="1"/>
  <c r="B424" i="3"/>
  <c r="F424" i="3" s="1"/>
  <c r="B425" i="3"/>
  <c r="B426" i="3"/>
  <c r="B427" i="3"/>
  <c r="B428" i="3"/>
  <c r="F428" i="3" s="1"/>
  <c r="B429" i="3"/>
  <c r="B430" i="3"/>
  <c r="F430" i="3" s="1"/>
  <c r="B431" i="3"/>
  <c r="B432" i="3"/>
  <c r="B433" i="3"/>
  <c r="B434" i="3"/>
  <c r="B435" i="3"/>
  <c r="B436" i="3"/>
  <c r="F436" i="3" s="1"/>
  <c r="B437" i="3"/>
  <c r="B438" i="3"/>
  <c r="B439" i="3"/>
  <c r="B440" i="3"/>
  <c r="B441" i="3"/>
  <c r="B442" i="3"/>
  <c r="F442" i="3" s="1"/>
  <c r="B443" i="3"/>
  <c r="B444" i="3"/>
  <c r="B445" i="3"/>
  <c r="B446" i="3"/>
  <c r="B447" i="3"/>
  <c r="B448" i="3"/>
  <c r="F448" i="3" s="1"/>
  <c r="B449" i="3"/>
  <c r="B450" i="3"/>
  <c r="B451" i="3"/>
  <c r="B452" i="3"/>
  <c r="F452" i="3" s="1"/>
  <c r="B453" i="3"/>
  <c r="B454" i="3"/>
  <c r="F454" i="3" s="1"/>
  <c r="B455" i="3"/>
  <c r="B456" i="3"/>
  <c r="B457" i="3"/>
  <c r="B458" i="3"/>
  <c r="B459" i="3"/>
  <c r="F459" i="3" s="1"/>
  <c r="B460" i="3"/>
  <c r="F460" i="3" s="1"/>
  <c r="B461" i="3"/>
  <c r="B462" i="3"/>
  <c r="B463" i="3"/>
  <c r="B464" i="3"/>
  <c r="F464" i="3" s="1"/>
  <c r="B465" i="3"/>
  <c r="B466" i="3"/>
  <c r="F466" i="3" s="1"/>
  <c r="B467" i="3"/>
  <c r="B468" i="3"/>
  <c r="B469" i="3"/>
  <c r="B470" i="3"/>
  <c r="B471" i="3"/>
  <c r="F471" i="3" s="1"/>
  <c r="B472" i="3"/>
  <c r="F472" i="3" s="1"/>
  <c r="B473" i="3"/>
  <c r="B474" i="3"/>
  <c r="B475" i="3"/>
  <c r="B476" i="3"/>
  <c r="F476" i="3" s="1"/>
  <c r="B477" i="3"/>
  <c r="B478" i="3"/>
  <c r="F478" i="3" s="1"/>
  <c r="B479" i="3"/>
  <c r="B480" i="3"/>
  <c r="B481" i="3"/>
  <c r="B482" i="3"/>
  <c r="B483" i="3"/>
  <c r="B484" i="3"/>
  <c r="F484" i="3" s="1"/>
  <c r="B485" i="3"/>
  <c r="B486" i="3"/>
  <c r="B487" i="3"/>
  <c r="B488" i="3"/>
  <c r="F488" i="3" s="1"/>
  <c r="B489" i="3"/>
  <c r="B490" i="3"/>
  <c r="F490" i="3" s="1"/>
  <c r="B491" i="3"/>
  <c r="B492" i="3"/>
  <c r="B493" i="3"/>
  <c r="B494" i="3"/>
  <c r="B495" i="3"/>
  <c r="F495" i="3" s="1"/>
  <c r="B496" i="3"/>
  <c r="F496" i="3" s="1"/>
  <c r="B497" i="3"/>
  <c r="B498" i="3"/>
  <c r="B499" i="3"/>
  <c r="B500" i="3"/>
  <c r="F500" i="3" s="1"/>
  <c r="B501" i="3"/>
  <c r="B502" i="3"/>
  <c r="F502" i="3" s="1"/>
  <c r="B503" i="3"/>
  <c r="B504" i="3"/>
  <c r="B505" i="3"/>
  <c r="B506" i="3"/>
  <c r="B507" i="3"/>
  <c r="B508" i="3"/>
  <c r="F508" i="3" s="1"/>
  <c r="B509" i="3"/>
  <c r="B510" i="3"/>
  <c r="B511" i="3"/>
  <c r="B512" i="3"/>
  <c r="F512" i="3" s="1"/>
  <c r="B513" i="3"/>
  <c r="B514" i="3"/>
  <c r="F514" i="3" s="1"/>
  <c r="B515" i="3"/>
  <c r="B516" i="3"/>
  <c r="B517" i="3"/>
  <c r="B518" i="3"/>
  <c r="B519" i="3"/>
  <c r="B520" i="3"/>
  <c r="F520" i="3" s="1"/>
  <c r="B521" i="3"/>
  <c r="B522" i="3"/>
  <c r="B523" i="3"/>
  <c r="B524" i="3"/>
  <c r="F524" i="3" s="1"/>
  <c r="B525" i="3"/>
  <c r="B526" i="3"/>
  <c r="F526" i="3" s="1"/>
  <c r="B527" i="3"/>
  <c r="B528" i="3"/>
  <c r="B529" i="3"/>
  <c r="B530" i="3"/>
  <c r="B531" i="3"/>
  <c r="F531" i="3" s="1"/>
  <c r="B532" i="3"/>
  <c r="F532" i="3" s="1"/>
  <c r="B533" i="3"/>
  <c r="B534" i="3"/>
  <c r="B535" i="3"/>
  <c r="B536" i="3"/>
  <c r="F536" i="3" s="1"/>
  <c r="B537" i="3"/>
  <c r="B538" i="3"/>
  <c r="F538" i="3" s="1"/>
  <c r="B539" i="3"/>
  <c r="B540" i="3"/>
  <c r="B541" i="3"/>
  <c r="B542" i="3"/>
  <c r="B543" i="3"/>
  <c r="B544" i="3"/>
  <c r="F544" i="3" s="1"/>
  <c r="B545" i="3"/>
  <c r="B546" i="3"/>
  <c r="B547" i="3"/>
  <c r="B548" i="3"/>
  <c r="F548" i="3" s="1"/>
  <c r="B549" i="3"/>
  <c r="B550" i="3"/>
  <c r="F550" i="3" s="1"/>
  <c r="B551" i="3"/>
  <c r="B552" i="3"/>
  <c r="B553" i="3"/>
  <c r="B554" i="3"/>
  <c r="B555" i="3"/>
  <c r="B556" i="3"/>
  <c r="F556" i="3" s="1"/>
  <c r="B557" i="3"/>
  <c r="B558" i="3"/>
  <c r="B559" i="3"/>
  <c r="B560" i="3"/>
  <c r="F560" i="3" s="1"/>
  <c r="B561" i="3"/>
  <c r="B562" i="3"/>
  <c r="F562" i="3" s="1"/>
  <c r="B563" i="3"/>
  <c r="B564" i="3"/>
  <c r="B565" i="3"/>
  <c r="B566" i="3"/>
  <c r="B567" i="3"/>
  <c r="B568" i="3"/>
  <c r="F568" i="3" s="1"/>
  <c r="B569" i="3"/>
  <c r="B570" i="3"/>
  <c r="B571" i="3"/>
  <c r="B572" i="3"/>
  <c r="F572" i="3" s="1"/>
  <c r="B573" i="3"/>
  <c r="B574" i="3"/>
  <c r="F574" i="3" s="1"/>
  <c r="B575" i="3"/>
  <c r="B576" i="3"/>
  <c r="B577" i="3"/>
  <c r="B578" i="3"/>
  <c r="B579" i="3"/>
  <c r="B580" i="3"/>
  <c r="F580" i="3" s="1"/>
  <c r="B581" i="3"/>
  <c r="B582" i="3"/>
  <c r="B583" i="3"/>
  <c r="B584" i="3"/>
  <c r="B585" i="3"/>
  <c r="B586" i="3"/>
  <c r="F586" i="3" s="1"/>
  <c r="B587" i="3"/>
  <c r="B588" i="3"/>
  <c r="B589" i="3"/>
  <c r="B590" i="3"/>
  <c r="B591" i="3"/>
  <c r="B592" i="3"/>
  <c r="F592" i="3" s="1"/>
  <c r="B593" i="3"/>
  <c r="B594" i="3"/>
  <c r="B595" i="3"/>
  <c r="B596" i="3"/>
  <c r="B597" i="3"/>
  <c r="B598" i="3"/>
  <c r="F598" i="3" s="1"/>
  <c r="B599" i="3"/>
  <c r="B600" i="3"/>
  <c r="B601" i="3"/>
  <c r="B602" i="3"/>
  <c r="B603" i="3"/>
  <c r="B604" i="3"/>
  <c r="B605" i="3"/>
  <c r="B606" i="3"/>
  <c r="B607" i="3"/>
  <c r="B608" i="3"/>
  <c r="B609" i="3"/>
  <c r="B610" i="3"/>
  <c r="F610" i="3" s="1"/>
  <c r="B611" i="3"/>
  <c r="B612" i="3"/>
  <c r="B613" i="3"/>
  <c r="B614" i="3"/>
  <c r="B615" i="3"/>
  <c r="B616" i="3"/>
  <c r="F616" i="3" s="1"/>
  <c r="B617" i="3"/>
  <c r="B618" i="3"/>
  <c r="B619" i="3"/>
  <c r="B620" i="3"/>
  <c r="F620" i="3" s="1"/>
  <c r="B621" i="3"/>
  <c r="B622" i="3"/>
  <c r="F622" i="3" s="1"/>
  <c r="B623" i="3"/>
  <c r="B624" i="3"/>
  <c r="B625" i="3"/>
  <c r="B626" i="3"/>
  <c r="B627" i="3"/>
  <c r="B628" i="3"/>
  <c r="F628" i="3" s="1"/>
  <c r="B629" i="3"/>
  <c r="B630" i="3"/>
  <c r="B631" i="3"/>
  <c r="B632" i="3"/>
  <c r="B633" i="3"/>
  <c r="B634" i="3"/>
  <c r="F634" i="3" s="1"/>
  <c r="B635" i="3"/>
  <c r="B636" i="3"/>
  <c r="B637" i="3"/>
  <c r="B638" i="3"/>
  <c r="B639" i="3"/>
  <c r="B640" i="3"/>
  <c r="F640" i="3" s="1"/>
  <c r="B641" i="3"/>
  <c r="B642" i="3"/>
  <c r="B643" i="3"/>
  <c r="B644" i="3"/>
  <c r="F644" i="3" s="1"/>
  <c r="B645" i="3"/>
  <c r="B646" i="3"/>
  <c r="F646" i="3" s="1"/>
  <c r="B647" i="3"/>
  <c r="B648" i="3"/>
  <c r="B649" i="3"/>
  <c r="B650" i="3"/>
  <c r="B651" i="3"/>
  <c r="B652" i="3"/>
  <c r="F652" i="3" s="1"/>
  <c r="B653" i="3"/>
  <c r="B654" i="3"/>
  <c r="B655" i="3"/>
  <c r="B656" i="3"/>
  <c r="F656" i="3" s="1"/>
  <c r="B657" i="3"/>
  <c r="B658" i="3"/>
  <c r="F658" i="3" s="1"/>
  <c r="B659" i="3"/>
  <c r="B660" i="3"/>
  <c r="B661" i="3"/>
  <c r="B662" i="3"/>
  <c r="B663" i="3"/>
  <c r="B664" i="3"/>
  <c r="F664" i="3" s="1"/>
  <c r="B665" i="3"/>
  <c r="B666" i="3"/>
  <c r="B667" i="3"/>
  <c r="B668" i="3"/>
  <c r="B669" i="3"/>
  <c r="B670" i="3"/>
  <c r="F670" i="3" s="1"/>
  <c r="B671" i="3"/>
  <c r="B672" i="3"/>
  <c r="B673" i="3"/>
  <c r="B674" i="3"/>
  <c r="B675" i="3"/>
  <c r="B676" i="3"/>
  <c r="F676" i="3" s="1"/>
  <c r="B677" i="3"/>
  <c r="B678" i="3"/>
  <c r="B679" i="3"/>
  <c r="B680" i="3"/>
  <c r="B681" i="3"/>
  <c r="B682" i="3"/>
  <c r="F682" i="3" s="1"/>
  <c r="B683" i="3"/>
  <c r="B684" i="3"/>
  <c r="B685" i="3"/>
  <c r="B686" i="3"/>
  <c r="B687" i="3"/>
  <c r="B688" i="3"/>
  <c r="F688" i="3" s="1"/>
  <c r="B689" i="3"/>
  <c r="B690" i="3"/>
  <c r="B691" i="3"/>
  <c r="B692" i="3"/>
  <c r="B693" i="3"/>
  <c r="B694" i="3"/>
  <c r="F694" i="3" s="1"/>
  <c r="B695" i="3"/>
  <c r="B696" i="3"/>
  <c r="B697" i="3"/>
  <c r="B698" i="3"/>
  <c r="B699" i="3"/>
  <c r="B700" i="3"/>
  <c r="F700" i="3" s="1"/>
  <c r="B701" i="3"/>
  <c r="B702" i="3"/>
  <c r="B703" i="3"/>
  <c r="B704" i="3"/>
  <c r="B705" i="3"/>
  <c r="B706" i="3"/>
  <c r="F706" i="3" s="1"/>
  <c r="B707" i="3"/>
  <c r="B708" i="3"/>
  <c r="B709" i="3"/>
  <c r="B710" i="3"/>
  <c r="B711" i="3"/>
  <c r="B712" i="3"/>
  <c r="F712" i="3" s="1"/>
  <c r="B713" i="3"/>
  <c r="B714" i="3"/>
  <c r="B715" i="3"/>
  <c r="B716" i="3"/>
  <c r="B717" i="3"/>
  <c r="B718" i="3"/>
  <c r="F718" i="3" s="1"/>
  <c r="B719" i="3"/>
  <c r="B720" i="3"/>
  <c r="B721" i="3"/>
  <c r="B722" i="3"/>
  <c r="B723" i="3"/>
  <c r="B724" i="3"/>
  <c r="F724" i="3" s="1"/>
  <c r="B725" i="3"/>
  <c r="B726" i="3"/>
  <c r="B727" i="3"/>
  <c r="B728" i="3"/>
  <c r="B729" i="3"/>
  <c r="B730" i="3"/>
  <c r="F730" i="3" s="1"/>
  <c r="B731" i="3"/>
  <c r="B732" i="3"/>
  <c r="B733" i="3"/>
  <c r="B734" i="3"/>
  <c r="B735" i="3"/>
  <c r="B736" i="3"/>
  <c r="F736" i="3" s="1"/>
  <c r="B737" i="3"/>
  <c r="B738" i="3"/>
  <c r="B739" i="3"/>
  <c r="B740" i="3"/>
  <c r="B741" i="3"/>
  <c r="B742" i="3"/>
  <c r="F742" i="3" s="1"/>
  <c r="B743" i="3"/>
  <c r="B744" i="3"/>
  <c r="B746" i="3"/>
  <c r="B747" i="3"/>
  <c r="B748" i="3"/>
  <c r="B749" i="3"/>
  <c r="F749" i="3" s="1"/>
  <c r="B750" i="3"/>
  <c r="B751" i="3"/>
  <c r="B752" i="3"/>
  <c r="B753" i="3"/>
  <c r="B754" i="3"/>
  <c r="F754" i="3" s="1"/>
  <c r="B755" i="3"/>
  <c r="F755" i="3" s="1"/>
  <c r="B756" i="3"/>
  <c r="B757" i="3"/>
  <c r="B758" i="3"/>
  <c r="B759" i="3"/>
  <c r="B760" i="3"/>
  <c r="B761" i="3"/>
  <c r="F761" i="3" s="1"/>
  <c r="B762" i="3"/>
  <c r="B763" i="3"/>
  <c r="B764" i="3"/>
  <c r="B765" i="3"/>
  <c r="B766" i="3"/>
  <c r="F766" i="3" s="1"/>
  <c r="B767" i="3"/>
  <c r="F767" i="3" s="1"/>
  <c r="B768" i="3"/>
  <c r="B769" i="3"/>
  <c r="B770" i="3"/>
  <c r="B771" i="3"/>
  <c r="B772" i="3"/>
  <c r="B773" i="3"/>
  <c r="F773" i="3" s="1"/>
  <c r="B774" i="3"/>
  <c r="B775" i="3"/>
  <c r="B776" i="3"/>
  <c r="B777" i="3"/>
  <c r="B778" i="3"/>
  <c r="F778" i="3" s="1"/>
  <c r="B779" i="3"/>
  <c r="B780" i="3"/>
  <c r="B781" i="3"/>
  <c r="B782" i="3"/>
  <c r="B783" i="3"/>
  <c r="B784" i="3"/>
  <c r="B785" i="3"/>
  <c r="F785" i="3" s="1"/>
  <c r="B786" i="3"/>
  <c r="B787" i="3"/>
  <c r="B788" i="3"/>
  <c r="B789" i="3"/>
  <c r="B790" i="3"/>
  <c r="F790" i="3" s="1"/>
  <c r="B791" i="3"/>
  <c r="F791" i="3" s="1"/>
  <c r="B792" i="3"/>
  <c r="B793" i="3"/>
  <c r="B794" i="3"/>
  <c r="B795" i="3"/>
  <c r="B796" i="3"/>
  <c r="B797" i="3"/>
  <c r="F797" i="3" s="1"/>
  <c r="B798" i="3"/>
  <c r="B799" i="3"/>
  <c r="B800" i="3"/>
  <c r="B801" i="3"/>
  <c r="B802" i="3"/>
  <c r="F802" i="3" s="1"/>
  <c r="B803" i="3"/>
  <c r="B804" i="3"/>
  <c r="B805" i="3"/>
  <c r="B806" i="3"/>
  <c r="B807" i="3"/>
  <c r="B808" i="3"/>
  <c r="B809" i="3"/>
  <c r="F809" i="3" s="1"/>
  <c r="B810" i="3"/>
  <c r="B811" i="3"/>
  <c r="B812" i="3"/>
  <c r="B813" i="3"/>
  <c r="B814" i="3"/>
  <c r="F814" i="3" s="1"/>
  <c r="B815" i="3"/>
  <c r="F815" i="3" s="1"/>
  <c r="B816" i="3"/>
  <c r="B817" i="3"/>
  <c r="B818" i="3"/>
  <c r="B819" i="3"/>
  <c r="B820" i="3"/>
  <c r="B821" i="3"/>
  <c r="F821" i="3" s="1"/>
  <c r="B822" i="3"/>
  <c r="B823" i="3"/>
  <c r="B824" i="3"/>
  <c r="B825" i="3"/>
  <c r="B826" i="3"/>
  <c r="F826" i="3" s="1"/>
  <c r="B827" i="3"/>
  <c r="F827" i="3" s="1"/>
  <c r="B828" i="3"/>
  <c r="B829" i="3"/>
  <c r="B830" i="3"/>
  <c r="B831" i="3"/>
  <c r="B832" i="3"/>
  <c r="B833" i="3"/>
  <c r="F833" i="3" s="1"/>
  <c r="B834" i="3"/>
  <c r="B835" i="3"/>
  <c r="B836" i="3"/>
  <c r="B837" i="3"/>
  <c r="B838" i="3"/>
  <c r="F838" i="3" s="1"/>
  <c r="B839" i="3"/>
  <c r="F839" i="3" s="1"/>
  <c r="B840" i="3"/>
  <c r="B841" i="3"/>
  <c r="B842" i="3"/>
  <c r="B843" i="3"/>
  <c r="B844" i="3"/>
  <c r="B845" i="3"/>
  <c r="F845" i="3" s="1"/>
  <c r="B846" i="3"/>
  <c r="B847" i="3"/>
  <c r="B848" i="3"/>
  <c r="B849" i="3"/>
  <c r="B850" i="3"/>
  <c r="F850" i="3" s="1"/>
  <c r="B851" i="3"/>
  <c r="F851" i="3" s="1"/>
  <c r="B852" i="3"/>
  <c r="B853" i="3"/>
  <c r="B854" i="3"/>
  <c r="B855" i="3"/>
  <c r="B856" i="3"/>
  <c r="B857" i="3"/>
  <c r="F857" i="3" s="1"/>
  <c r="B858" i="3"/>
  <c r="B859" i="3"/>
  <c r="B860" i="3"/>
  <c r="B861" i="3"/>
  <c r="B862" i="3"/>
  <c r="F862" i="3" s="1"/>
  <c r="B863" i="3"/>
  <c r="F863" i="3" s="1"/>
  <c r="B864" i="3"/>
  <c r="B865" i="3"/>
  <c r="B866" i="3"/>
  <c r="B867" i="3"/>
  <c r="B868" i="3"/>
  <c r="B869" i="3"/>
  <c r="F869" i="3" s="1"/>
  <c r="B870" i="3"/>
  <c r="B871" i="3"/>
  <c r="B872" i="3"/>
  <c r="B873" i="3"/>
  <c r="B874" i="3"/>
  <c r="F874" i="3" s="1"/>
  <c r="B875" i="3"/>
  <c r="F875" i="3" s="1"/>
  <c r="B876" i="3"/>
  <c r="B877" i="3"/>
  <c r="B878" i="3"/>
  <c r="B879" i="3"/>
  <c r="B880" i="3"/>
  <c r="B881" i="3"/>
  <c r="F881" i="3" s="1"/>
  <c r="B882" i="3"/>
  <c r="B883" i="3"/>
  <c r="B884" i="3"/>
  <c r="B885" i="3"/>
  <c r="B886" i="3"/>
  <c r="F886" i="3" s="1"/>
  <c r="B887" i="3"/>
  <c r="F887" i="3" s="1"/>
  <c r="B888" i="3"/>
  <c r="B889" i="3"/>
  <c r="B890" i="3"/>
  <c r="B891" i="3"/>
  <c r="B892" i="3"/>
  <c r="B893" i="3"/>
  <c r="F893" i="3" s="1"/>
  <c r="B894" i="3"/>
  <c r="B895" i="3"/>
  <c r="B896" i="3"/>
  <c r="B897" i="3"/>
  <c r="B898" i="3"/>
  <c r="F898" i="3" s="1"/>
  <c r="B899" i="3"/>
  <c r="F899" i="3" s="1"/>
  <c r="B900" i="3"/>
  <c r="B901" i="3"/>
  <c r="B902" i="3"/>
  <c r="B903" i="3"/>
  <c r="B904" i="3"/>
  <c r="B905" i="3"/>
  <c r="F905" i="3" s="1"/>
  <c r="B906" i="3"/>
  <c r="B907" i="3"/>
  <c r="B908" i="3"/>
  <c r="B909" i="3"/>
  <c r="B910" i="3"/>
  <c r="F910" i="3" s="1"/>
  <c r="B911" i="3"/>
  <c r="B912" i="3"/>
  <c r="B913" i="3"/>
  <c r="B914" i="3"/>
  <c r="B915" i="3"/>
  <c r="B916" i="3"/>
  <c r="B917" i="3"/>
  <c r="F917" i="3" s="1"/>
  <c r="B918" i="3"/>
  <c r="B919" i="3"/>
  <c r="B920" i="3"/>
  <c r="B921" i="3"/>
  <c r="B922" i="3"/>
  <c r="F922" i="3" s="1"/>
  <c r="B923" i="3"/>
  <c r="B924" i="3"/>
  <c r="B925" i="3"/>
  <c r="B926" i="3"/>
  <c r="B927" i="3"/>
  <c r="B928" i="3"/>
  <c r="B929" i="3"/>
  <c r="F929" i="3" s="1"/>
  <c r="B930" i="3"/>
  <c r="B931" i="3"/>
  <c r="B932" i="3"/>
  <c r="B933" i="3"/>
  <c r="B934" i="3"/>
  <c r="F934" i="3" s="1"/>
  <c r="B935" i="3"/>
  <c r="F935" i="3" s="1"/>
  <c r="B936" i="3"/>
  <c r="B937" i="3"/>
  <c r="B938" i="3"/>
  <c r="B939" i="3"/>
  <c r="B940" i="3"/>
  <c r="B941" i="3"/>
  <c r="F941" i="3" s="1"/>
  <c r="B942" i="3"/>
  <c r="B943" i="3"/>
  <c r="B944" i="3"/>
  <c r="B945" i="3"/>
  <c r="B946" i="3"/>
  <c r="F946" i="3" s="1"/>
  <c r="B947" i="3"/>
  <c r="B948" i="3"/>
  <c r="B949" i="3"/>
  <c r="B950" i="3"/>
  <c r="B951" i="3"/>
  <c r="B952" i="3"/>
  <c r="B953" i="3"/>
  <c r="F953" i="3" s="1"/>
  <c r="B954" i="3"/>
  <c r="B955" i="3"/>
  <c r="B956" i="3"/>
  <c r="B957" i="3"/>
  <c r="B958" i="3"/>
  <c r="F958" i="3" s="1"/>
  <c r="B959" i="3"/>
  <c r="F959" i="3" s="1"/>
  <c r="B960" i="3"/>
  <c r="B961" i="3"/>
  <c r="B962" i="3"/>
  <c r="B963" i="3"/>
  <c r="B964" i="3"/>
  <c r="B965" i="3"/>
  <c r="F965" i="3" s="1"/>
  <c r="B966" i="3"/>
  <c r="B967" i="3"/>
  <c r="B968" i="3"/>
  <c r="B969" i="3"/>
  <c r="B970" i="3"/>
  <c r="F970" i="3" s="1"/>
  <c r="B971" i="3"/>
  <c r="B972" i="3"/>
  <c r="B973" i="3"/>
  <c r="B974" i="3"/>
  <c r="B975" i="3"/>
  <c r="B976" i="3"/>
  <c r="B977" i="3"/>
  <c r="F977" i="3" s="1"/>
  <c r="B978" i="3"/>
  <c r="B979" i="3"/>
  <c r="B980" i="3"/>
  <c r="B981" i="3"/>
  <c r="B982" i="3"/>
  <c r="F982" i="3" s="1"/>
  <c r="B983" i="3"/>
  <c r="B984" i="3"/>
  <c r="B985" i="3"/>
  <c r="B986" i="3"/>
  <c r="B987" i="3"/>
  <c r="B988" i="3"/>
  <c r="B989" i="3"/>
  <c r="B990" i="3"/>
  <c r="B991" i="3"/>
  <c r="B992" i="3"/>
  <c r="B993" i="3"/>
  <c r="B994" i="3"/>
  <c r="F994" i="3" s="1"/>
  <c r="B995" i="3"/>
  <c r="B996" i="3"/>
  <c r="B997" i="3"/>
  <c r="B998" i="3"/>
  <c r="B999" i="3"/>
  <c r="B1000" i="3"/>
  <c r="B1001" i="3"/>
  <c r="F1001" i="3" s="1"/>
  <c r="B1002" i="3"/>
  <c r="B1003" i="3"/>
  <c r="B1004" i="3"/>
  <c r="B1005" i="3"/>
  <c r="B1006" i="3"/>
  <c r="F1006" i="3" s="1"/>
  <c r="B1007" i="3"/>
  <c r="B1008" i="3"/>
  <c r="B1009" i="3"/>
  <c r="B1010" i="3"/>
  <c r="B1011" i="3"/>
  <c r="B1012" i="3"/>
  <c r="B1013" i="3"/>
  <c r="F1013" i="3" s="1"/>
  <c r="B1014" i="3"/>
  <c r="B1015" i="3"/>
  <c r="B1016" i="3"/>
  <c r="B1017" i="3"/>
  <c r="B1018" i="3"/>
  <c r="F1018" i="3" s="1"/>
  <c r="B1019" i="3"/>
  <c r="F1019" i="3" s="1"/>
  <c r="B1020" i="3"/>
  <c r="B1021" i="3"/>
  <c r="B1022" i="3"/>
  <c r="B1023" i="3"/>
  <c r="B1024" i="3"/>
  <c r="B1025" i="3"/>
  <c r="F1025" i="3" s="1"/>
  <c r="B1026" i="3"/>
  <c r="B1027" i="3"/>
  <c r="B1028" i="3"/>
  <c r="B1029" i="3"/>
  <c r="B1030" i="3"/>
  <c r="F1030" i="3" s="1"/>
  <c r="B1031" i="3"/>
  <c r="F1031" i="3" s="1"/>
  <c r="B1032" i="3"/>
  <c r="B1033" i="3"/>
  <c r="B1034" i="3"/>
  <c r="B1035" i="3"/>
  <c r="B1036" i="3"/>
  <c r="B1037" i="3"/>
  <c r="F1037" i="3" s="1"/>
  <c r="B1038" i="3"/>
  <c r="B1039" i="3"/>
  <c r="B1040" i="3"/>
  <c r="B1041" i="3"/>
  <c r="B1042" i="3"/>
  <c r="F1042" i="3" s="1"/>
  <c r="B1043" i="3"/>
  <c r="F1043" i="3" s="1"/>
  <c r="B1044" i="3"/>
  <c r="B1045" i="3"/>
  <c r="B1046" i="3"/>
  <c r="B1047" i="3"/>
  <c r="B1048" i="3"/>
  <c r="B1049" i="3"/>
  <c r="F1049" i="3" s="1"/>
  <c r="B1050" i="3"/>
  <c r="B1051" i="3"/>
  <c r="B1052" i="3"/>
  <c r="B1053" i="3"/>
  <c r="B1054" i="3"/>
  <c r="F1054" i="3" s="1"/>
  <c r="B1055" i="3"/>
  <c r="F1055" i="3" s="1"/>
  <c r="B1056" i="3"/>
  <c r="B1057" i="3"/>
  <c r="B1058" i="3"/>
  <c r="B1059" i="3"/>
  <c r="B1060" i="3"/>
  <c r="B1061" i="3"/>
  <c r="F1061" i="3" s="1"/>
  <c r="B1062" i="3"/>
  <c r="B1063" i="3"/>
  <c r="B1064" i="3"/>
  <c r="B1065" i="3"/>
  <c r="B1066" i="3"/>
  <c r="F1066" i="3" s="1"/>
  <c r="B1067" i="3"/>
  <c r="B1068" i="3"/>
  <c r="B1069" i="3"/>
  <c r="B1070" i="3"/>
  <c r="B1071" i="3"/>
  <c r="B1072" i="3"/>
  <c r="B1073" i="3"/>
  <c r="F1073" i="3" s="1"/>
  <c r="B1074" i="3"/>
  <c r="B1075" i="3"/>
  <c r="B1076" i="3"/>
  <c r="B1077" i="3"/>
  <c r="B1078" i="3"/>
  <c r="F1078" i="3" s="1"/>
  <c r="B1079" i="3"/>
  <c r="B1080" i="3"/>
  <c r="B1081" i="3"/>
  <c r="B1082" i="3"/>
  <c r="B1083" i="3"/>
  <c r="B1084" i="3"/>
  <c r="B1085" i="3"/>
  <c r="F1085" i="3" s="1"/>
  <c r="B1086" i="3"/>
  <c r="B1087" i="3"/>
  <c r="B1088" i="3"/>
  <c r="B1089" i="3"/>
  <c r="B1090" i="3"/>
  <c r="F1090" i="3" s="1"/>
  <c r="B1091" i="3"/>
  <c r="F1091" i="3" s="1"/>
  <c r="B1092" i="3"/>
  <c r="B1093" i="3"/>
  <c r="B1094" i="3"/>
  <c r="B1095" i="3"/>
  <c r="B1096" i="3"/>
  <c r="B1097" i="3"/>
  <c r="F1097" i="3" s="1"/>
  <c r="B1098" i="3"/>
  <c r="B1099" i="3"/>
  <c r="B1100" i="3"/>
  <c r="B1101" i="3"/>
  <c r="B1102" i="3"/>
  <c r="F1102" i="3" s="1"/>
  <c r="B1103" i="3"/>
  <c r="F1103" i="3" s="1"/>
  <c r="B1104" i="3"/>
  <c r="B1105" i="3"/>
  <c r="B1106" i="3"/>
  <c r="B1107" i="3"/>
  <c r="B1108" i="3"/>
  <c r="B1109" i="3"/>
  <c r="F1109" i="3" s="1"/>
  <c r="B1110" i="3"/>
  <c r="B1111" i="3"/>
  <c r="B1112" i="3"/>
  <c r="B1113" i="3"/>
  <c r="B1114" i="3"/>
  <c r="F1114" i="3" s="1"/>
  <c r="B1115" i="3"/>
  <c r="B1116" i="3"/>
  <c r="B1117" i="3"/>
  <c r="B1118" i="3"/>
  <c r="B1119" i="3"/>
  <c r="B1120" i="3"/>
  <c r="B1121" i="3"/>
  <c r="F1121" i="3" s="1"/>
  <c r="B1122" i="3"/>
  <c r="B1123" i="3"/>
  <c r="B1124" i="3"/>
  <c r="B1125" i="3"/>
  <c r="B1126" i="3"/>
  <c r="F1126" i="3" s="1"/>
  <c r="B1127" i="3"/>
  <c r="F1127" i="3" s="1"/>
  <c r="B1128" i="3"/>
  <c r="B1129" i="3"/>
  <c r="B1130" i="3"/>
  <c r="B1131" i="3"/>
  <c r="B1132" i="3"/>
  <c r="B1133" i="3"/>
  <c r="F1133" i="3" s="1"/>
  <c r="B1134" i="3"/>
  <c r="B1135" i="3"/>
  <c r="B1136" i="3"/>
  <c r="B1137" i="3"/>
  <c r="B1138" i="3"/>
  <c r="F1138" i="3" s="1"/>
  <c r="B1139" i="3"/>
  <c r="F1139" i="3" s="1"/>
  <c r="B1140" i="3"/>
  <c r="B1141" i="3"/>
  <c r="B1142" i="3"/>
  <c r="B1143" i="3"/>
  <c r="B1144" i="3"/>
  <c r="B1145" i="3"/>
  <c r="F1145" i="3" s="1"/>
  <c r="B1146" i="3"/>
  <c r="B1147" i="3"/>
  <c r="B1148" i="3"/>
  <c r="B1149" i="3"/>
  <c r="B1150" i="3"/>
  <c r="F1150" i="3" s="1"/>
  <c r="B1151" i="3"/>
  <c r="F1151" i="3" s="1"/>
  <c r="B1152" i="3"/>
  <c r="B1153" i="3"/>
  <c r="B1154" i="3"/>
  <c r="B1155" i="3"/>
  <c r="B1156" i="3"/>
  <c r="B1157" i="3"/>
  <c r="F1157" i="3" s="1"/>
  <c r="B1158" i="3"/>
  <c r="B1159" i="3"/>
  <c r="B1160" i="3"/>
  <c r="B1161" i="3"/>
  <c r="B1162" i="3"/>
  <c r="F1162" i="3" s="1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F1174" i="3" s="1"/>
  <c r="B1175" i="3"/>
  <c r="B1176" i="3"/>
  <c r="B1177" i="3"/>
  <c r="B1178" i="3"/>
  <c r="B1179" i="3"/>
  <c r="B1180" i="3"/>
  <c r="B1181" i="3"/>
  <c r="F1181" i="3" s="1"/>
  <c r="B1182" i="3"/>
  <c r="B1183" i="3"/>
  <c r="B1184" i="3"/>
  <c r="B1185" i="3"/>
  <c r="B1186" i="3"/>
  <c r="F1186" i="3" s="1"/>
  <c r="B1187" i="3"/>
  <c r="B1188" i="3"/>
  <c r="B1189" i="3"/>
  <c r="B1190" i="3"/>
  <c r="B1191" i="3"/>
  <c r="B1192" i="3"/>
  <c r="B1193" i="3"/>
  <c r="F1193" i="3" s="1"/>
  <c r="B1194" i="3"/>
  <c r="B1195" i="3"/>
  <c r="B1196" i="3"/>
  <c r="B1197" i="3"/>
  <c r="B1198" i="3"/>
  <c r="F1198" i="3" s="1"/>
  <c r="B1199" i="3"/>
  <c r="B1200" i="3"/>
  <c r="B1201" i="3"/>
  <c r="B1202" i="3"/>
  <c r="B1203" i="3"/>
  <c r="B1204" i="3"/>
  <c r="B1205" i="3"/>
  <c r="F1205" i="3" s="1"/>
  <c r="B1206" i="3"/>
  <c r="B1207" i="3"/>
  <c r="B1208" i="3"/>
  <c r="B1209" i="3"/>
  <c r="B1210" i="3"/>
  <c r="F1210" i="3" s="1"/>
  <c r="B1211" i="3"/>
  <c r="B1212" i="3"/>
  <c r="B1213" i="3"/>
  <c r="B1214" i="3"/>
  <c r="B1215" i="3"/>
  <c r="B1216" i="3"/>
  <c r="B1217" i="3"/>
  <c r="F1217" i="3" s="1"/>
  <c r="B1218" i="3"/>
  <c r="B1219" i="3"/>
  <c r="B1220" i="3"/>
  <c r="B1221" i="3"/>
  <c r="B1222" i="3"/>
  <c r="F1222" i="3" s="1"/>
  <c r="B1223" i="3"/>
  <c r="B1224" i="3"/>
  <c r="B1225" i="3"/>
  <c r="B1226" i="3"/>
  <c r="B1227" i="3"/>
  <c r="B1228" i="3"/>
  <c r="B1229" i="3"/>
  <c r="F1229" i="3" s="1"/>
  <c r="B1230" i="3"/>
  <c r="B1231" i="3"/>
  <c r="B1232" i="3"/>
  <c r="B1233" i="3"/>
  <c r="B1234" i="3"/>
  <c r="F1234" i="3" s="1"/>
  <c r="B1235" i="3"/>
  <c r="B1236" i="3"/>
  <c r="B1237" i="3"/>
  <c r="B1238" i="3"/>
  <c r="B1239" i="3"/>
  <c r="B1240" i="3"/>
  <c r="B1241" i="3"/>
  <c r="F1241" i="3" s="1"/>
  <c r="B1242" i="3"/>
  <c r="B1243" i="3"/>
  <c r="B1244" i="3"/>
  <c r="B1245" i="3"/>
  <c r="B1246" i="3"/>
  <c r="F1246" i="3" s="1"/>
  <c r="B1247" i="3"/>
  <c r="B1248" i="3"/>
  <c r="B1249" i="3"/>
  <c r="B1250" i="3"/>
  <c r="B1251" i="3"/>
  <c r="B1252" i="3"/>
  <c r="B1253" i="3"/>
  <c r="F1253" i="3" s="1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F1265" i="3" s="1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F1277" i="3" s="1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F1289" i="3" s="1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F1301" i="3" s="1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F1313" i="3" s="1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F1325" i="3" s="1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F1337" i="3" s="1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F1349" i="3" s="1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F1361" i="3" s="1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F1373" i="3" s="1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F1385" i="3" s="1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F1397" i="3" s="1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F1409" i="3" s="1"/>
  <c r="B1410" i="3"/>
  <c r="B1411" i="3"/>
  <c r="B1412" i="3"/>
  <c r="B1413" i="3"/>
  <c r="B1414" i="3"/>
  <c r="B1415" i="3"/>
  <c r="B1416" i="3"/>
  <c r="B2" i="3"/>
  <c r="F5" i="3"/>
  <c r="F6" i="3"/>
  <c r="F7" i="3"/>
  <c r="F9" i="3"/>
  <c r="F11" i="3"/>
  <c r="F12" i="3"/>
  <c r="F13" i="3"/>
  <c r="F14" i="3"/>
  <c r="F15" i="3"/>
  <c r="F17" i="3"/>
  <c r="F18" i="3"/>
  <c r="F19" i="3"/>
  <c r="F21" i="3"/>
  <c r="F23" i="3"/>
  <c r="F24" i="3"/>
  <c r="F25" i="3"/>
  <c r="F26" i="3"/>
  <c r="F29" i="3"/>
  <c r="F30" i="3"/>
  <c r="F31" i="3"/>
  <c r="F33" i="3"/>
  <c r="F35" i="3"/>
  <c r="F36" i="3"/>
  <c r="F37" i="3"/>
  <c r="F38" i="3"/>
  <c r="F39" i="3"/>
  <c r="F41" i="3"/>
  <c r="F42" i="3"/>
  <c r="F43" i="3"/>
  <c r="F45" i="3"/>
  <c r="F47" i="3"/>
  <c r="F48" i="3"/>
  <c r="F49" i="3"/>
  <c r="F50" i="3"/>
  <c r="F53" i="3"/>
  <c r="F54" i="3"/>
  <c r="F55" i="3"/>
  <c r="F57" i="3"/>
  <c r="F59" i="3"/>
  <c r="F60" i="3"/>
  <c r="F61" i="3"/>
  <c r="F62" i="3"/>
  <c r="F63" i="3"/>
  <c r="F65" i="3"/>
  <c r="F66" i="3"/>
  <c r="F67" i="3"/>
  <c r="F69" i="3"/>
  <c r="F71" i="3"/>
  <c r="F72" i="3"/>
  <c r="F73" i="3"/>
  <c r="F74" i="3"/>
  <c r="F75" i="3"/>
  <c r="F77" i="3"/>
  <c r="F78" i="3"/>
  <c r="F79" i="3"/>
  <c r="F81" i="3"/>
  <c r="F83" i="3"/>
  <c r="F84" i="3"/>
  <c r="F85" i="3"/>
  <c r="F86" i="3"/>
  <c r="F89" i="3"/>
  <c r="F90" i="3"/>
  <c r="F91" i="3"/>
  <c r="F93" i="3"/>
  <c r="F95" i="3"/>
  <c r="F96" i="3"/>
  <c r="F97" i="3"/>
  <c r="F98" i="3"/>
  <c r="F101" i="3"/>
  <c r="F102" i="3"/>
  <c r="F103" i="3"/>
  <c r="F105" i="3"/>
  <c r="F107" i="3"/>
  <c r="F108" i="3"/>
  <c r="F109" i="3"/>
  <c r="F110" i="3"/>
  <c r="F113" i="3"/>
  <c r="F114" i="3"/>
  <c r="F115" i="3"/>
  <c r="F117" i="3"/>
  <c r="F119" i="3"/>
  <c r="F120" i="3"/>
  <c r="F121" i="3"/>
  <c r="F122" i="3"/>
  <c r="F123" i="3"/>
  <c r="F125" i="3"/>
  <c r="F126" i="3"/>
  <c r="F127" i="3"/>
  <c r="F129" i="3"/>
  <c r="F131" i="3"/>
  <c r="F132" i="3"/>
  <c r="F133" i="3"/>
  <c r="F134" i="3"/>
  <c r="F137" i="3"/>
  <c r="F138" i="3"/>
  <c r="F139" i="3"/>
  <c r="F141" i="3"/>
  <c r="F143" i="3"/>
  <c r="F144" i="3"/>
  <c r="F145" i="3"/>
  <c r="F146" i="3"/>
  <c r="F147" i="3"/>
  <c r="F149" i="3"/>
  <c r="F150" i="3"/>
  <c r="F151" i="3"/>
  <c r="F153" i="3"/>
  <c r="F155" i="3"/>
  <c r="F156" i="3"/>
  <c r="F157" i="3"/>
  <c r="F158" i="3"/>
  <c r="F161" i="3"/>
  <c r="F162" i="3"/>
  <c r="F163" i="3"/>
  <c r="F165" i="3"/>
  <c r="F167" i="3"/>
  <c r="F168" i="3"/>
  <c r="F169" i="3"/>
  <c r="F170" i="3"/>
  <c r="F171" i="3"/>
  <c r="F173" i="3"/>
  <c r="F174" i="3"/>
  <c r="F175" i="3"/>
  <c r="F177" i="3"/>
  <c r="F179" i="3"/>
  <c r="F180" i="3"/>
  <c r="F181" i="3"/>
  <c r="F182" i="3"/>
  <c r="F185" i="3"/>
  <c r="F186" i="3"/>
  <c r="F187" i="3"/>
  <c r="F189" i="3"/>
  <c r="F191" i="3"/>
  <c r="F192" i="3"/>
  <c r="F193" i="3"/>
  <c r="F194" i="3"/>
  <c r="F195" i="3"/>
  <c r="F196" i="3"/>
  <c r="F197" i="3"/>
  <c r="F198" i="3"/>
  <c r="F199" i="3"/>
  <c r="F201" i="3"/>
  <c r="F203" i="3"/>
  <c r="F204" i="3"/>
  <c r="F205" i="3"/>
  <c r="F206" i="3"/>
  <c r="F209" i="3"/>
  <c r="F210" i="3"/>
  <c r="F211" i="3"/>
  <c r="F213" i="3"/>
  <c r="F215" i="3"/>
  <c r="F216" i="3"/>
  <c r="F217" i="3"/>
  <c r="F218" i="3"/>
  <c r="F221" i="3"/>
  <c r="F222" i="3"/>
  <c r="F223" i="3"/>
  <c r="F225" i="3"/>
  <c r="F227" i="3"/>
  <c r="F228" i="3"/>
  <c r="F229" i="3"/>
  <c r="F230" i="3"/>
  <c r="F231" i="3"/>
  <c r="F233" i="3"/>
  <c r="F234" i="3"/>
  <c r="F235" i="3"/>
  <c r="F237" i="3"/>
  <c r="F239" i="3"/>
  <c r="F240" i="3"/>
  <c r="F241" i="3"/>
  <c r="F242" i="3"/>
  <c r="F245" i="3"/>
  <c r="F246" i="3"/>
  <c r="F247" i="3"/>
  <c r="F249" i="3"/>
  <c r="F251" i="3"/>
  <c r="F252" i="3"/>
  <c r="F253" i="3"/>
  <c r="F254" i="3"/>
  <c r="F257" i="3"/>
  <c r="F258" i="3"/>
  <c r="F259" i="3"/>
  <c r="F261" i="3"/>
  <c r="F263" i="3"/>
  <c r="F264" i="3"/>
  <c r="F265" i="3"/>
  <c r="F266" i="3"/>
  <c r="F269" i="3"/>
  <c r="F270" i="3"/>
  <c r="F271" i="3"/>
  <c r="F273" i="3"/>
  <c r="F275" i="3"/>
  <c r="F276" i="3"/>
  <c r="F277" i="3"/>
  <c r="F278" i="3"/>
  <c r="F279" i="3"/>
  <c r="F281" i="3"/>
  <c r="F282" i="3"/>
  <c r="F283" i="3"/>
  <c r="F285" i="3"/>
  <c r="F287" i="3"/>
  <c r="F288" i="3"/>
  <c r="F289" i="3"/>
  <c r="F290" i="3"/>
  <c r="F293" i="3"/>
  <c r="F294" i="3"/>
  <c r="F295" i="3"/>
  <c r="F297" i="3"/>
  <c r="F299" i="3"/>
  <c r="F300" i="3"/>
  <c r="F301" i="3"/>
  <c r="F302" i="3"/>
  <c r="F303" i="3"/>
  <c r="F305" i="3"/>
  <c r="F306" i="3"/>
  <c r="F307" i="3"/>
  <c r="F309" i="3"/>
  <c r="F311" i="3"/>
  <c r="F312" i="3"/>
  <c r="F313" i="3"/>
  <c r="F314" i="3"/>
  <c r="F317" i="3"/>
  <c r="F318" i="3"/>
  <c r="F319" i="3"/>
  <c r="F321" i="3"/>
  <c r="F323" i="3"/>
  <c r="F324" i="3"/>
  <c r="F325" i="3"/>
  <c r="F326" i="3"/>
  <c r="F327" i="3"/>
  <c r="F329" i="3"/>
  <c r="F330" i="3"/>
  <c r="F331" i="3"/>
  <c r="F333" i="3"/>
  <c r="F335" i="3"/>
  <c r="F336" i="3"/>
  <c r="F337" i="3"/>
  <c r="F338" i="3"/>
  <c r="F341" i="3"/>
  <c r="F342" i="3"/>
  <c r="F343" i="3"/>
  <c r="F345" i="3"/>
  <c r="F347" i="3"/>
  <c r="F348" i="3"/>
  <c r="F349" i="3"/>
  <c r="F350" i="3"/>
  <c r="F353" i="3"/>
  <c r="F354" i="3"/>
  <c r="F355" i="3"/>
  <c r="F357" i="3"/>
  <c r="F359" i="3"/>
  <c r="F360" i="3"/>
  <c r="F361" i="3"/>
  <c r="F362" i="3"/>
  <c r="F363" i="3"/>
  <c r="F365" i="3"/>
  <c r="F366" i="3"/>
  <c r="F367" i="3"/>
  <c r="F369" i="3"/>
  <c r="F371" i="3"/>
  <c r="F372" i="3"/>
  <c r="F373" i="3"/>
  <c r="F374" i="3"/>
  <c r="F377" i="3"/>
  <c r="F378" i="3"/>
  <c r="F379" i="3"/>
  <c r="F381" i="3"/>
  <c r="F383" i="3"/>
  <c r="F384" i="3"/>
  <c r="F385" i="3"/>
  <c r="F386" i="3"/>
  <c r="F387" i="3"/>
  <c r="F389" i="3"/>
  <c r="F390" i="3"/>
  <c r="F391" i="3"/>
  <c r="F393" i="3"/>
  <c r="F395" i="3"/>
  <c r="F396" i="3"/>
  <c r="F397" i="3"/>
  <c r="F398" i="3"/>
  <c r="F401" i="3"/>
  <c r="F402" i="3"/>
  <c r="F403" i="3"/>
  <c r="F405" i="3"/>
  <c r="F407" i="3"/>
  <c r="F408" i="3"/>
  <c r="F409" i="3"/>
  <c r="F410" i="3"/>
  <c r="F411" i="3"/>
  <c r="F413" i="3"/>
  <c r="F414" i="3"/>
  <c r="F415" i="3"/>
  <c r="F417" i="3"/>
  <c r="F419" i="3"/>
  <c r="F420" i="3"/>
  <c r="F421" i="3"/>
  <c r="F422" i="3"/>
  <c r="F425" i="3"/>
  <c r="F426" i="3"/>
  <c r="F427" i="3"/>
  <c r="F429" i="3"/>
  <c r="F431" i="3"/>
  <c r="F432" i="3"/>
  <c r="F433" i="3"/>
  <c r="F434" i="3"/>
  <c r="F435" i="3"/>
  <c r="F437" i="3"/>
  <c r="F438" i="3"/>
  <c r="F439" i="3"/>
  <c r="F440" i="3"/>
  <c r="F441" i="3"/>
  <c r="F443" i="3"/>
  <c r="F444" i="3"/>
  <c r="F445" i="3"/>
  <c r="F446" i="3"/>
  <c r="F447" i="3"/>
  <c r="F449" i="3"/>
  <c r="F450" i="3"/>
  <c r="F451" i="3"/>
  <c r="F453" i="3"/>
  <c r="F455" i="3"/>
  <c r="F456" i="3"/>
  <c r="F457" i="3"/>
  <c r="F458" i="3"/>
  <c r="F461" i="3"/>
  <c r="F462" i="3"/>
  <c r="F463" i="3"/>
  <c r="F465" i="3"/>
  <c r="F467" i="3"/>
  <c r="F468" i="3"/>
  <c r="F469" i="3"/>
  <c r="F470" i="3"/>
  <c r="F473" i="3"/>
  <c r="F474" i="3"/>
  <c r="F475" i="3"/>
  <c r="F477" i="3"/>
  <c r="F479" i="3"/>
  <c r="F480" i="3"/>
  <c r="F481" i="3"/>
  <c r="F482" i="3"/>
  <c r="F483" i="3"/>
  <c r="F485" i="3"/>
  <c r="F486" i="3"/>
  <c r="F487" i="3"/>
  <c r="F489" i="3"/>
  <c r="F491" i="3"/>
  <c r="F492" i="3"/>
  <c r="F493" i="3"/>
  <c r="F494" i="3"/>
  <c r="F497" i="3"/>
  <c r="F498" i="3"/>
  <c r="F499" i="3"/>
  <c r="F501" i="3"/>
  <c r="F503" i="3"/>
  <c r="F504" i="3"/>
  <c r="F505" i="3"/>
  <c r="F506" i="3"/>
  <c r="F507" i="3"/>
  <c r="F509" i="3"/>
  <c r="F510" i="3"/>
  <c r="F511" i="3"/>
  <c r="F513" i="3"/>
  <c r="F515" i="3"/>
  <c r="F516" i="3"/>
  <c r="F517" i="3"/>
  <c r="F518" i="3"/>
  <c r="F519" i="3"/>
  <c r="F521" i="3"/>
  <c r="F522" i="3"/>
  <c r="F523" i="3"/>
  <c r="F525" i="3"/>
  <c r="F527" i="3"/>
  <c r="F528" i="3"/>
  <c r="F529" i="3"/>
  <c r="F530" i="3"/>
  <c r="F533" i="3"/>
  <c r="F534" i="3"/>
  <c r="F535" i="3"/>
  <c r="F537" i="3"/>
  <c r="F539" i="3"/>
  <c r="F540" i="3"/>
  <c r="F541" i="3"/>
  <c r="F542" i="3"/>
  <c r="F543" i="3"/>
  <c r="F545" i="3"/>
  <c r="F546" i="3"/>
  <c r="F547" i="3"/>
  <c r="F549" i="3"/>
  <c r="F551" i="3"/>
  <c r="F552" i="3"/>
  <c r="F553" i="3"/>
  <c r="F554" i="3"/>
  <c r="F555" i="3"/>
  <c r="F557" i="3"/>
  <c r="F558" i="3"/>
  <c r="F559" i="3"/>
  <c r="F561" i="3"/>
  <c r="F563" i="3"/>
  <c r="F564" i="3"/>
  <c r="F565" i="3"/>
  <c r="F566" i="3"/>
  <c r="F567" i="3"/>
  <c r="F569" i="3"/>
  <c r="F570" i="3"/>
  <c r="F571" i="3"/>
  <c r="F573" i="3"/>
  <c r="F575" i="3"/>
  <c r="F576" i="3"/>
  <c r="F577" i="3"/>
  <c r="F578" i="3"/>
  <c r="F579" i="3"/>
  <c r="F581" i="3"/>
  <c r="F582" i="3"/>
  <c r="F583" i="3"/>
  <c r="F584" i="3"/>
  <c r="F585" i="3"/>
  <c r="F587" i="3"/>
  <c r="F588" i="3"/>
  <c r="F589" i="3"/>
  <c r="F590" i="3"/>
  <c r="F591" i="3"/>
  <c r="F593" i="3"/>
  <c r="F594" i="3"/>
  <c r="F595" i="3"/>
  <c r="F596" i="3"/>
  <c r="F597" i="3"/>
  <c r="F599" i="3"/>
  <c r="F600" i="3"/>
  <c r="F601" i="3"/>
  <c r="F602" i="3"/>
  <c r="F603" i="3"/>
  <c r="F604" i="3"/>
  <c r="F605" i="3"/>
  <c r="F606" i="3"/>
  <c r="F607" i="3"/>
  <c r="F608" i="3"/>
  <c r="F609" i="3"/>
  <c r="F611" i="3"/>
  <c r="F612" i="3"/>
  <c r="F613" i="3"/>
  <c r="F614" i="3"/>
  <c r="F615" i="3"/>
  <c r="F617" i="3"/>
  <c r="F618" i="3"/>
  <c r="F619" i="3"/>
  <c r="F621" i="3"/>
  <c r="F623" i="3"/>
  <c r="F624" i="3"/>
  <c r="F625" i="3"/>
  <c r="F626" i="3"/>
  <c r="F627" i="3"/>
  <c r="F629" i="3"/>
  <c r="F630" i="3"/>
  <c r="F631" i="3"/>
  <c r="F632" i="3"/>
  <c r="F633" i="3"/>
  <c r="F635" i="3"/>
  <c r="F636" i="3"/>
  <c r="F637" i="3"/>
  <c r="F638" i="3"/>
  <c r="F639" i="3"/>
  <c r="F641" i="3"/>
  <c r="F642" i="3"/>
  <c r="F643" i="3"/>
  <c r="F645" i="3"/>
  <c r="F647" i="3"/>
  <c r="F648" i="3"/>
  <c r="F649" i="3"/>
  <c r="F650" i="3"/>
  <c r="F651" i="3"/>
  <c r="F653" i="3"/>
  <c r="F654" i="3"/>
  <c r="F655" i="3"/>
  <c r="F657" i="3"/>
  <c r="F659" i="3"/>
  <c r="F660" i="3"/>
  <c r="F661" i="3"/>
  <c r="F662" i="3"/>
  <c r="F663" i="3"/>
  <c r="F665" i="3"/>
  <c r="F666" i="3"/>
  <c r="F667" i="3"/>
  <c r="F668" i="3"/>
  <c r="F669" i="3"/>
  <c r="F671" i="3"/>
  <c r="F672" i="3"/>
  <c r="F673" i="3"/>
  <c r="F674" i="3"/>
  <c r="F675" i="3"/>
  <c r="F677" i="3"/>
  <c r="F678" i="3"/>
  <c r="F679" i="3"/>
  <c r="F680" i="3"/>
  <c r="F681" i="3"/>
  <c r="F683" i="3"/>
  <c r="F684" i="3"/>
  <c r="F685" i="3"/>
  <c r="F686" i="3"/>
  <c r="F687" i="3"/>
  <c r="F689" i="3"/>
  <c r="F690" i="3"/>
  <c r="F691" i="3"/>
  <c r="F692" i="3"/>
  <c r="F693" i="3"/>
  <c r="F695" i="3"/>
  <c r="F696" i="3"/>
  <c r="F697" i="3"/>
  <c r="F698" i="3"/>
  <c r="F699" i="3"/>
  <c r="F701" i="3"/>
  <c r="F702" i="3"/>
  <c r="F703" i="3"/>
  <c r="F704" i="3"/>
  <c r="F705" i="3"/>
  <c r="F707" i="3"/>
  <c r="F708" i="3"/>
  <c r="F709" i="3"/>
  <c r="F710" i="3"/>
  <c r="F711" i="3"/>
  <c r="F713" i="3"/>
  <c r="F714" i="3"/>
  <c r="F715" i="3"/>
  <c r="F716" i="3"/>
  <c r="F717" i="3"/>
  <c r="F719" i="3"/>
  <c r="F720" i="3"/>
  <c r="F721" i="3"/>
  <c r="F722" i="3"/>
  <c r="F723" i="3"/>
  <c r="F725" i="3"/>
  <c r="F726" i="3"/>
  <c r="F727" i="3"/>
  <c r="F728" i="3"/>
  <c r="F729" i="3"/>
  <c r="F731" i="3"/>
  <c r="F732" i="3"/>
  <c r="F733" i="3"/>
  <c r="F734" i="3"/>
  <c r="F735" i="3"/>
  <c r="F737" i="3"/>
  <c r="F738" i="3"/>
  <c r="F739" i="3"/>
  <c r="F740" i="3"/>
  <c r="F741" i="3"/>
  <c r="F743" i="3"/>
  <c r="F744" i="3"/>
  <c r="F745" i="3"/>
  <c r="F746" i="3"/>
  <c r="F747" i="3"/>
  <c r="F748" i="3"/>
  <c r="F750" i="3"/>
  <c r="F751" i="3"/>
  <c r="F752" i="3"/>
  <c r="F753" i="3"/>
  <c r="F756" i="3"/>
  <c r="F757" i="3"/>
  <c r="F758" i="3"/>
  <c r="F759" i="3"/>
  <c r="F760" i="3"/>
  <c r="F762" i="3"/>
  <c r="F763" i="3"/>
  <c r="F764" i="3"/>
  <c r="F765" i="3"/>
  <c r="F768" i="3"/>
  <c r="F769" i="3"/>
  <c r="F770" i="3"/>
  <c r="F771" i="3"/>
  <c r="F772" i="3"/>
  <c r="F774" i="3"/>
  <c r="F775" i="3"/>
  <c r="F776" i="3"/>
  <c r="F777" i="3"/>
  <c r="F779" i="3"/>
  <c r="F780" i="3"/>
  <c r="F781" i="3"/>
  <c r="F782" i="3"/>
  <c r="F783" i="3"/>
  <c r="F784" i="3"/>
  <c r="F786" i="3"/>
  <c r="F787" i="3"/>
  <c r="F788" i="3"/>
  <c r="F789" i="3"/>
  <c r="F792" i="3"/>
  <c r="F793" i="3"/>
  <c r="F794" i="3"/>
  <c r="F795" i="3"/>
  <c r="F796" i="3"/>
  <c r="F798" i="3"/>
  <c r="F799" i="3"/>
  <c r="F800" i="3"/>
  <c r="F801" i="3"/>
  <c r="F803" i="3"/>
  <c r="F804" i="3"/>
  <c r="F805" i="3"/>
  <c r="F806" i="3"/>
  <c r="F807" i="3"/>
  <c r="F808" i="3"/>
  <c r="F810" i="3"/>
  <c r="F811" i="3"/>
  <c r="F812" i="3"/>
  <c r="F813" i="3"/>
  <c r="F816" i="3"/>
  <c r="F817" i="3"/>
  <c r="F818" i="3"/>
  <c r="F819" i="3"/>
  <c r="F820" i="3"/>
  <c r="F822" i="3"/>
  <c r="F823" i="3"/>
  <c r="F824" i="3"/>
  <c r="F825" i="3"/>
  <c r="F828" i="3"/>
  <c r="F829" i="3"/>
  <c r="F830" i="3"/>
  <c r="F831" i="3"/>
  <c r="F832" i="3"/>
  <c r="F834" i="3"/>
  <c r="F835" i="3"/>
  <c r="F836" i="3"/>
  <c r="F837" i="3"/>
  <c r="F840" i="3"/>
  <c r="F841" i="3"/>
  <c r="F842" i="3"/>
  <c r="F843" i="3"/>
  <c r="F844" i="3"/>
  <c r="F846" i="3"/>
  <c r="F847" i="3"/>
  <c r="F848" i="3"/>
  <c r="F849" i="3"/>
  <c r="F852" i="3"/>
  <c r="F853" i="3"/>
  <c r="F854" i="3"/>
  <c r="F855" i="3"/>
  <c r="F856" i="3"/>
  <c r="F858" i="3"/>
  <c r="F859" i="3"/>
  <c r="F860" i="3"/>
  <c r="F861" i="3"/>
  <c r="F864" i="3"/>
  <c r="F865" i="3"/>
  <c r="F866" i="3"/>
  <c r="F867" i="3"/>
  <c r="F868" i="3"/>
  <c r="F870" i="3"/>
  <c r="F871" i="3"/>
  <c r="F872" i="3"/>
  <c r="F873" i="3"/>
  <c r="F876" i="3"/>
  <c r="F877" i="3"/>
  <c r="F878" i="3"/>
  <c r="F879" i="3"/>
  <c r="F880" i="3"/>
  <c r="F882" i="3"/>
  <c r="F883" i="3"/>
  <c r="F884" i="3"/>
  <c r="F885" i="3"/>
  <c r="F888" i="3"/>
  <c r="F889" i="3"/>
  <c r="F890" i="3"/>
  <c r="F891" i="3"/>
  <c r="F892" i="3"/>
  <c r="F894" i="3"/>
  <c r="F895" i="3"/>
  <c r="F896" i="3"/>
  <c r="F897" i="3"/>
  <c r="F900" i="3"/>
  <c r="F901" i="3"/>
  <c r="F902" i="3"/>
  <c r="F903" i="3"/>
  <c r="F904" i="3"/>
  <c r="F906" i="3"/>
  <c r="F907" i="3"/>
  <c r="F908" i="3"/>
  <c r="F909" i="3"/>
  <c r="F911" i="3"/>
  <c r="F912" i="3"/>
  <c r="F913" i="3"/>
  <c r="F914" i="3"/>
  <c r="F915" i="3"/>
  <c r="F916" i="3"/>
  <c r="F918" i="3"/>
  <c r="F919" i="3"/>
  <c r="F920" i="3"/>
  <c r="F921" i="3"/>
  <c r="F923" i="3"/>
  <c r="F924" i="3"/>
  <c r="F925" i="3"/>
  <c r="F926" i="3"/>
  <c r="F927" i="3"/>
  <c r="F928" i="3"/>
  <c r="F930" i="3"/>
  <c r="F931" i="3"/>
  <c r="F932" i="3"/>
  <c r="F933" i="3"/>
  <c r="F936" i="3"/>
  <c r="F937" i="3"/>
  <c r="F938" i="3"/>
  <c r="F939" i="3"/>
  <c r="F940" i="3"/>
  <c r="F942" i="3"/>
  <c r="F943" i="3"/>
  <c r="F944" i="3"/>
  <c r="F945" i="3"/>
  <c r="F947" i="3"/>
  <c r="F948" i="3"/>
  <c r="F949" i="3"/>
  <c r="F950" i="3"/>
  <c r="F951" i="3"/>
  <c r="F952" i="3"/>
  <c r="F954" i="3"/>
  <c r="F955" i="3"/>
  <c r="F956" i="3"/>
  <c r="F957" i="3"/>
  <c r="F960" i="3"/>
  <c r="F961" i="3"/>
  <c r="F962" i="3"/>
  <c r="F963" i="3"/>
  <c r="F964" i="3"/>
  <c r="F966" i="3"/>
  <c r="F967" i="3"/>
  <c r="F968" i="3"/>
  <c r="F969" i="3"/>
  <c r="F971" i="3"/>
  <c r="F972" i="3"/>
  <c r="F973" i="3"/>
  <c r="F974" i="3"/>
  <c r="F975" i="3"/>
  <c r="F976" i="3"/>
  <c r="F978" i="3"/>
  <c r="F979" i="3"/>
  <c r="F980" i="3"/>
  <c r="F981" i="3"/>
  <c r="F983" i="3"/>
  <c r="F984" i="3"/>
  <c r="F985" i="3"/>
  <c r="F986" i="3"/>
  <c r="F987" i="3"/>
  <c r="F988" i="3"/>
  <c r="F989" i="3"/>
  <c r="F990" i="3"/>
  <c r="F991" i="3"/>
  <c r="F992" i="3"/>
  <c r="F993" i="3"/>
  <c r="F995" i="3"/>
  <c r="F996" i="3"/>
  <c r="F997" i="3"/>
  <c r="F998" i="3"/>
  <c r="F999" i="3"/>
  <c r="F1000" i="3"/>
  <c r="F1002" i="3"/>
  <c r="F1003" i="3"/>
  <c r="F1004" i="3"/>
  <c r="F1005" i="3"/>
  <c r="F1007" i="3"/>
  <c r="F1008" i="3"/>
  <c r="F1009" i="3"/>
  <c r="F1010" i="3"/>
  <c r="F1011" i="3"/>
  <c r="F1012" i="3"/>
  <c r="F1014" i="3"/>
  <c r="F1015" i="3"/>
  <c r="F1016" i="3"/>
  <c r="F1017" i="3"/>
  <c r="F1020" i="3"/>
  <c r="F1021" i="3"/>
  <c r="F1022" i="3"/>
  <c r="F1023" i="3"/>
  <c r="F1024" i="3"/>
  <c r="F1026" i="3"/>
  <c r="F1027" i="3"/>
  <c r="F1028" i="3"/>
  <c r="F1029" i="3"/>
  <c r="F1032" i="3"/>
  <c r="F1033" i="3"/>
  <c r="F1034" i="3"/>
  <c r="F1035" i="3"/>
  <c r="F1036" i="3"/>
  <c r="F1038" i="3"/>
  <c r="F1039" i="3"/>
  <c r="F1040" i="3"/>
  <c r="F1041" i="3"/>
  <c r="F1044" i="3"/>
  <c r="F1045" i="3"/>
  <c r="F1046" i="3"/>
  <c r="F1047" i="3"/>
  <c r="F1048" i="3"/>
  <c r="F1050" i="3"/>
  <c r="F1051" i="3"/>
  <c r="F1052" i="3"/>
  <c r="F1053" i="3"/>
  <c r="F1056" i="3"/>
  <c r="F1057" i="3"/>
  <c r="F1058" i="3"/>
  <c r="F1059" i="3"/>
  <c r="F1060" i="3"/>
  <c r="F1062" i="3"/>
  <c r="F1063" i="3"/>
  <c r="F1064" i="3"/>
  <c r="F1065" i="3"/>
  <c r="F1067" i="3"/>
  <c r="F1068" i="3"/>
  <c r="F1069" i="3"/>
  <c r="F1070" i="3"/>
  <c r="F1071" i="3"/>
  <c r="F1072" i="3"/>
  <c r="F1074" i="3"/>
  <c r="F1075" i="3"/>
  <c r="F1076" i="3"/>
  <c r="F1077" i="3"/>
  <c r="F1079" i="3"/>
  <c r="F1080" i="3"/>
  <c r="F1081" i="3"/>
  <c r="F1082" i="3"/>
  <c r="F1083" i="3"/>
  <c r="F1084" i="3"/>
  <c r="F1086" i="3"/>
  <c r="F1087" i="3"/>
  <c r="F1088" i="3"/>
  <c r="F1089" i="3"/>
  <c r="F1092" i="3"/>
  <c r="F1093" i="3"/>
  <c r="F1094" i="3"/>
  <c r="F1095" i="3"/>
  <c r="F1096" i="3"/>
  <c r="F1098" i="3"/>
  <c r="F1099" i="3"/>
  <c r="F1100" i="3"/>
  <c r="F1101" i="3"/>
  <c r="F1104" i="3"/>
  <c r="F1105" i="3"/>
  <c r="F1106" i="3"/>
  <c r="F1107" i="3"/>
  <c r="F1108" i="3"/>
  <c r="F1110" i="3"/>
  <c r="F1111" i="3"/>
  <c r="F1112" i="3"/>
  <c r="F1113" i="3"/>
  <c r="F1115" i="3"/>
  <c r="F1116" i="3"/>
  <c r="F1117" i="3"/>
  <c r="F1118" i="3"/>
  <c r="F1119" i="3"/>
  <c r="F1120" i="3"/>
  <c r="F1122" i="3"/>
  <c r="F1123" i="3"/>
  <c r="F1124" i="3"/>
  <c r="F1125" i="3"/>
  <c r="F1128" i="3"/>
  <c r="F1129" i="3"/>
  <c r="F1130" i="3"/>
  <c r="F1131" i="3"/>
  <c r="F1132" i="3"/>
  <c r="F1134" i="3"/>
  <c r="F1135" i="3"/>
  <c r="F1136" i="3"/>
  <c r="F1137" i="3"/>
  <c r="F1140" i="3"/>
  <c r="F1141" i="3"/>
  <c r="F1142" i="3"/>
  <c r="F1143" i="3"/>
  <c r="F1144" i="3"/>
  <c r="F1146" i="3"/>
  <c r="F1147" i="3"/>
  <c r="F1148" i="3"/>
  <c r="F1149" i="3"/>
  <c r="F1152" i="3"/>
  <c r="F1153" i="3"/>
  <c r="F1154" i="3"/>
  <c r="F1155" i="3"/>
  <c r="F1156" i="3"/>
  <c r="F1158" i="3"/>
  <c r="F1159" i="3"/>
  <c r="F1160" i="3"/>
  <c r="F1161" i="3"/>
  <c r="F1163" i="3"/>
  <c r="F1164" i="3"/>
  <c r="F1165" i="3"/>
  <c r="F1166" i="3"/>
  <c r="F1167" i="3"/>
  <c r="F1168" i="3"/>
  <c r="F1169" i="3"/>
  <c r="F1170" i="3"/>
  <c r="F1171" i="3"/>
  <c r="F1172" i="3"/>
  <c r="F1173" i="3"/>
  <c r="F1175" i="3"/>
  <c r="F1176" i="3"/>
  <c r="F1177" i="3"/>
  <c r="F1178" i="3"/>
  <c r="F1179" i="3"/>
  <c r="F1180" i="3"/>
  <c r="F1182" i="3"/>
  <c r="F1183" i="3"/>
  <c r="F1184" i="3"/>
  <c r="F1185" i="3"/>
  <c r="F1187" i="3"/>
  <c r="F1188" i="3"/>
  <c r="F1189" i="3"/>
  <c r="F1190" i="3"/>
  <c r="F1191" i="3"/>
  <c r="F1192" i="3"/>
  <c r="F1194" i="3"/>
  <c r="F1195" i="3"/>
  <c r="F1196" i="3"/>
  <c r="F1197" i="3"/>
  <c r="F1199" i="3"/>
  <c r="F1200" i="3"/>
  <c r="F1201" i="3"/>
  <c r="F1202" i="3"/>
  <c r="F1203" i="3"/>
  <c r="F1204" i="3"/>
  <c r="F1206" i="3"/>
  <c r="F1207" i="3"/>
  <c r="F1208" i="3"/>
  <c r="F1209" i="3"/>
  <c r="F1211" i="3"/>
  <c r="F1212" i="3"/>
  <c r="F1213" i="3"/>
  <c r="F1214" i="3"/>
  <c r="F1215" i="3"/>
  <c r="F1216" i="3"/>
  <c r="F1218" i="3"/>
  <c r="F1219" i="3"/>
  <c r="F1220" i="3"/>
  <c r="F1221" i="3"/>
  <c r="F1223" i="3"/>
  <c r="F1224" i="3"/>
  <c r="F1225" i="3"/>
  <c r="F1226" i="3"/>
  <c r="F1227" i="3"/>
  <c r="F1228" i="3"/>
  <c r="F1230" i="3"/>
  <c r="F1231" i="3"/>
  <c r="F1232" i="3"/>
  <c r="F1233" i="3"/>
  <c r="F1235" i="3"/>
  <c r="F1236" i="3"/>
  <c r="F1237" i="3"/>
  <c r="F1238" i="3"/>
  <c r="F1239" i="3"/>
  <c r="F1240" i="3"/>
  <c r="F1242" i="3"/>
  <c r="F1243" i="3"/>
  <c r="F1244" i="3"/>
  <c r="F1245" i="3"/>
  <c r="F1247" i="3"/>
  <c r="F1248" i="3"/>
  <c r="F1249" i="3"/>
  <c r="F1250" i="3"/>
  <c r="F1251" i="3"/>
  <c r="F1252" i="3"/>
  <c r="F1254" i="3"/>
  <c r="F1255" i="3"/>
  <c r="F1256" i="3"/>
  <c r="F1257" i="3"/>
  <c r="F1258" i="3"/>
  <c r="F1259" i="3"/>
  <c r="F1260" i="3"/>
  <c r="F1261" i="3"/>
  <c r="F1262" i="3"/>
  <c r="F1263" i="3"/>
  <c r="F1264" i="3"/>
  <c r="F1266" i="3"/>
  <c r="F1267" i="3"/>
  <c r="F1268" i="3"/>
  <c r="F1269" i="3"/>
  <c r="F1270" i="3"/>
  <c r="F1271" i="3"/>
  <c r="F1272" i="3"/>
  <c r="F1273" i="3"/>
  <c r="F1274" i="3"/>
  <c r="F1275" i="3"/>
  <c r="F1276" i="3"/>
  <c r="F1278" i="3"/>
  <c r="F1279" i="3"/>
  <c r="F1280" i="3"/>
  <c r="F1281" i="3"/>
  <c r="F1282" i="3"/>
  <c r="F1283" i="3"/>
  <c r="F1284" i="3"/>
  <c r="F1285" i="3"/>
  <c r="F1286" i="3"/>
  <c r="F1287" i="3"/>
  <c r="F1288" i="3"/>
  <c r="F1290" i="3"/>
  <c r="F1291" i="3"/>
  <c r="F1292" i="3"/>
  <c r="F1293" i="3"/>
  <c r="F1294" i="3"/>
  <c r="F1295" i="3"/>
  <c r="F1296" i="3"/>
  <c r="F1297" i="3"/>
  <c r="F1298" i="3"/>
  <c r="F1299" i="3"/>
  <c r="F1300" i="3"/>
  <c r="F1302" i="3"/>
  <c r="F1303" i="3"/>
  <c r="F1304" i="3"/>
  <c r="F1305" i="3"/>
  <c r="F1306" i="3"/>
  <c r="F1307" i="3"/>
  <c r="F1308" i="3"/>
  <c r="F1309" i="3"/>
  <c r="F1310" i="3"/>
  <c r="F1311" i="3"/>
  <c r="F1312" i="3"/>
  <c r="F1314" i="3"/>
  <c r="F1315" i="3"/>
  <c r="F1316" i="3"/>
  <c r="F1317" i="3"/>
  <c r="F1318" i="3"/>
  <c r="F1319" i="3"/>
  <c r="F1320" i="3"/>
  <c r="F1321" i="3"/>
  <c r="F1322" i="3"/>
  <c r="F1323" i="3"/>
  <c r="F1324" i="3"/>
  <c r="F1326" i="3"/>
  <c r="F1327" i="3"/>
  <c r="F1328" i="3"/>
  <c r="F1329" i="3"/>
  <c r="F1330" i="3"/>
  <c r="F1331" i="3"/>
  <c r="F1332" i="3"/>
  <c r="F1333" i="3"/>
  <c r="F1334" i="3"/>
  <c r="F1335" i="3"/>
  <c r="F1336" i="3"/>
  <c r="F1338" i="3"/>
  <c r="F1339" i="3"/>
  <c r="F1340" i="3"/>
  <c r="F1341" i="3"/>
  <c r="F1342" i="3"/>
  <c r="F1343" i="3"/>
  <c r="F1344" i="3"/>
  <c r="F1345" i="3"/>
  <c r="F1346" i="3"/>
  <c r="F1347" i="3"/>
  <c r="F1348" i="3"/>
  <c r="F1350" i="3"/>
  <c r="F1351" i="3"/>
  <c r="F1352" i="3"/>
  <c r="F1353" i="3"/>
  <c r="F1354" i="3"/>
  <c r="F1355" i="3"/>
  <c r="F1356" i="3"/>
  <c r="F1357" i="3"/>
  <c r="F1358" i="3"/>
  <c r="F1359" i="3"/>
  <c r="F1360" i="3"/>
  <c r="F1362" i="3"/>
  <c r="F1363" i="3"/>
  <c r="F1364" i="3"/>
  <c r="F1365" i="3"/>
  <c r="F1366" i="3"/>
  <c r="F1367" i="3"/>
  <c r="F1368" i="3"/>
  <c r="F1369" i="3"/>
  <c r="F1370" i="3"/>
  <c r="F1371" i="3"/>
  <c r="F1372" i="3"/>
  <c r="F1374" i="3"/>
  <c r="F1375" i="3"/>
  <c r="F1376" i="3"/>
  <c r="F1377" i="3"/>
  <c r="F1378" i="3"/>
  <c r="F1379" i="3"/>
  <c r="F1380" i="3"/>
  <c r="F1381" i="3"/>
  <c r="F1382" i="3"/>
  <c r="F1383" i="3"/>
  <c r="F1384" i="3"/>
  <c r="F1386" i="3"/>
  <c r="F1387" i="3"/>
  <c r="F1388" i="3"/>
  <c r="F1389" i="3"/>
  <c r="F1390" i="3"/>
  <c r="F1391" i="3"/>
  <c r="F1392" i="3"/>
  <c r="F1393" i="3"/>
  <c r="F1394" i="3"/>
  <c r="F1395" i="3"/>
  <c r="F1396" i="3"/>
  <c r="F1398" i="3"/>
  <c r="F1399" i="3"/>
  <c r="F1400" i="3"/>
  <c r="F1401" i="3"/>
  <c r="F1402" i="3"/>
  <c r="F1403" i="3"/>
  <c r="F1404" i="3"/>
  <c r="F1405" i="3"/>
  <c r="F1406" i="3"/>
  <c r="F1407" i="3"/>
  <c r="F1408" i="3"/>
  <c r="F1410" i="3"/>
  <c r="F1411" i="3"/>
  <c r="F1412" i="3"/>
  <c r="F1413" i="3"/>
  <c r="F1414" i="3"/>
  <c r="F1415" i="3"/>
  <c r="F1416" i="3"/>
  <c r="F1417" i="3"/>
  <c r="F2" i="3"/>
  <c r="C47" i="5" l="1"/>
  <c r="G47" i="5"/>
  <c r="C59" i="5"/>
  <c r="G59" i="5"/>
  <c r="C58" i="5"/>
  <c r="G58" i="5"/>
  <c r="C48" i="5"/>
  <c r="D48" i="5" s="1"/>
  <c r="G48" i="5"/>
  <c r="C60" i="5"/>
  <c r="G60" i="5"/>
  <c r="Q60" i="5" s="1"/>
  <c r="E19" i="7" s="1"/>
  <c r="C49" i="5"/>
  <c r="G49" i="5"/>
  <c r="Q49" i="5" s="1"/>
  <c r="C61" i="5"/>
  <c r="G61" i="5"/>
  <c r="C46" i="5"/>
  <c r="G46" i="5"/>
  <c r="C50" i="5"/>
  <c r="G50" i="5"/>
  <c r="C62" i="5"/>
  <c r="G62" i="5"/>
  <c r="C52" i="5"/>
  <c r="G52" i="5"/>
  <c r="Q52" i="5" s="1"/>
  <c r="C53" i="5"/>
  <c r="G53" i="5"/>
  <c r="C54" i="5"/>
  <c r="G54" i="5"/>
  <c r="C43" i="5"/>
  <c r="U50" i="5" s="1"/>
  <c r="G43" i="5"/>
  <c r="C55" i="5"/>
  <c r="U62" i="5" s="1"/>
  <c r="G55" i="5"/>
  <c r="C44" i="5"/>
  <c r="G44" i="5"/>
  <c r="L48" i="5" s="1"/>
  <c r="C56" i="5"/>
  <c r="G56" i="5"/>
  <c r="C51" i="5"/>
  <c r="G51" i="5"/>
  <c r="Q51" i="5" s="1"/>
  <c r="C45" i="5"/>
  <c r="G45" i="5"/>
  <c r="C57" i="5"/>
  <c r="G57" i="5"/>
  <c r="C7" i="5"/>
  <c r="G7" i="5"/>
  <c r="C19" i="5"/>
  <c r="G19" i="5"/>
  <c r="C31" i="5"/>
  <c r="G31" i="5"/>
  <c r="C8" i="5"/>
  <c r="G8" i="5"/>
  <c r="C20" i="5"/>
  <c r="G20" i="5"/>
  <c r="C32" i="5"/>
  <c r="G32" i="5"/>
  <c r="C9" i="5"/>
  <c r="G9" i="5"/>
  <c r="C21" i="5"/>
  <c r="G21" i="5"/>
  <c r="C33" i="5"/>
  <c r="G33" i="5"/>
  <c r="C11" i="5"/>
  <c r="G11" i="5"/>
  <c r="C23" i="5"/>
  <c r="G23" i="5"/>
  <c r="C35" i="5"/>
  <c r="D35" i="5" s="1"/>
  <c r="G35" i="5"/>
  <c r="C10" i="5"/>
  <c r="G10" i="5"/>
  <c r="C22" i="5"/>
  <c r="G22" i="5"/>
  <c r="C34" i="5"/>
  <c r="G34" i="5"/>
  <c r="C12" i="5"/>
  <c r="G12" i="5"/>
  <c r="C24" i="5"/>
  <c r="G24" i="5"/>
  <c r="C36" i="5"/>
  <c r="G36" i="5"/>
  <c r="C13" i="5"/>
  <c r="G13" i="5"/>
  <c r="C25" i="5"/>
  <c r="D25" i="5" s="1"/>
  <c r="G25" i="5"/>
  <c r="C37" i="5"/>
  <c r="G37" i="5"/>
  <c r="C14" i="5"/>
  <c r="G14" i="5"/>
  <c r="C26" i="5"/>
  <c r="G26" i="5"/>
  <c r="C38" i="5"/>
  <c r="G38" i="5"/>
  <c r="C15" i="5"/>
  <c r="G15" i="5"/>
  <c r="C27" i="5"/>
  <c r="G27" i="5"/>
  <c r="C39" i="5"/>
  <c r="G39" i="5"/>
  <c r="C16" i="5"/>
  <c r="G16" i="5"/>
  <c r="C28" i="5"/>
  <c r="G28" i="5"/>
  <c r="C40" i="5"/>
  <c r="G40" i="5"/>
  <c r="C5" i="5"/>
  <c r="G5" i="5"/>
  <c r="C17" i="5"/>
  <c r="G17" i="5"/>
  <c r="C29" i="5"/>
  <c r="G29" i="5"/>
  <c r="C41" i="5"/>
  <c r="G41" i="5"/>
  <c r="C6" i="5"/>
  <c r="G6" i="5"/>
  <c r="C18" i="5"/>
  <c r="G18" i="5"/>
  <c r="C30" i="5"/>
  <c r="G30" i="5"/>
  <c r="C42" i="5"/>
  <c r="G42" i="5"/>
  <c r="C4" i="5"/>
  <c r="G4" i="5"/>
  <c r="D54" i="5"/>
  <c r="D56" i="5"/>
  <c r="D57" i="5"/>
  <c r="D58" i="5"/>
  <c r="D47" i="5"/>
  <c r="D59" i="5"/>
  <c r="D60" i="5"/>
  <c r="D61" i="5"/>
  <c r="D62" i="5"/>
  <c r="D33" i="5"/>
  <c r="D52" i="5"/>
  <c r="U46" i="5" l="1"/>
  <c r="U44" i="5"/>
  <c r="U59" i="5"/>
  <c r="U57" i="5"/>
  <c r="D46" i="5"/>
  <c r="U51" i="5"/>
  <c r="L22" i="5"/>
  <c r="D20" i="5"/>
  <c r="U47" i="5"/>
  <c r="D39" i="5"/>
  <c r="U45" i="5"/>
  <c r="U43" i="5"/>
  <c r="D34" i="5"/>
  <c r="U53" i="5"/>
  <c r="U49" i="5"/>
  <c r="U52" i="5"/>
  <c r="U61" i="5"/>
  <c r="U54" i="5"/>
  <c r="Q16" i="5"/>
  <c r="U48" i="5"/>
  <c r="F59" i="5"/>
  <c r="U58" i="5"/>
  <c r="D55" i="5"/>
  <c r="U60" i="5"/>
  <c r="U56" i="5"/>
  <c r="L43" i="5"/>
  <c r="U55" i="5"/>
  <c r="L59" i="5"/>
  <c r="D53" i="5"/>
  <c r="D38" i="5"/>
  <c r="D37" i="5"/>
  <c r="D28" i="5"/>
  <c r="D41" i="5"/>
  <c r="L45" i="5"/>
  <c r="D36" i="5"/>
  <c r="D43" i="5"/>
  <c r="D18" i="5"/>
  <c r="D29" i="5"/>
  <c r="D27" i="5"/>
  <c r="D24" i="5"/>
  <c r="D23" i="5"/>
  <c r="D21" i="5"/>
  <c r="D45" i="5"/>
  <c r="P45" i="5" s="1"/>
  <c r="D32" i="5"/>
  <c r="K59" i="5"/>
  <c r="Q62" i="5"/>
  <c r="E21" i="7" s="1"/>
  <c r="Q56" i="5"/>
  <c r="E15" i="7" s="1"/>
  <c r="Q55" i="5"/>
  <c r="Q58" i="5"/>
  <c r="E17" i="7" s="1"/>
  <c r="L14" i="5"/>
  <c r="Q57" i="5"/>
  <c r="E16" i="7" s="1"/>
  <c r="E10" i="7"/>
  <c r="F57" i="5"/>
  <c r="L29" i="5"/>
  <c r="Q39" i="5"/>
  <c r="Q37" i="5"/>
  <c r="E11" i="7"/>
  <c r="E8" i="7"/>
  <c r="D22" i="5"/>
  <c r="D51" i="5"/>
  <c r="P51" i="5" s="1"/>
  <c r="D30" i="5"/>
  <c r="P30" i="5" s="1"/>
  <c r="D40" i="5"/>
  <c r="F60" i="5"/>
  <c r="F61" i="5"/>
  <c r="Q53" i="5"/>
  <c r="E12" i="7" s="1"/>
  <c r="Q27" i="5"/>
  <c r="Q25" i="5"/>
  <c r="D19" i="5"/>
  <c r="F23" i="5"/>
  <c r="D14" i="5"/>
  <c r="D9" i="5"/>
  <c r="E14" i="7"/>
  <c r="F58" i="5"/>
  <c r="Q50" i="5"/>
  <c r="Q48" i="5"/>
  <c r="F56" i="5"/>
  <c r="D50" i="5"/>
  <c r="L49" i="5"/>
  <c r="D26" i="5"/>
  <c r="Q40" i="5"/>
  <c r="Q43" i="5"/>
  <c r="F51" i="5"/>
  <c r="Q46" i="5"/>
  <c r="F54" i="5"/>
  <c r="Q59" i="5"/>
  <c r="Q44" i="5"/>
  <c r="F52" i="5"/>
  <c r="D49" i="5"/>
  <c r="P49" i="5" s="1"/>
  <c r="Q28" i="5"/>
  <c r="Q61" i="5"/>
  <c r="E20" i="7" s="1"/>
  <c r="Q45" i="5"/>
  <c r="F53" i="5"/>
  <c r="F62" i="5"/>
  <c r="Q54" i="5"/>
  <c r="Q47" i="5"/>
  <c r="F55" i="5"/>
  <c r="Q9" i="5"/>
  <c r="F17" i="5"/>
  <c r="F18" i="5"/>
  <c r="Q10" i="5"/>
  <c r="D12" i="5"/>
  <c r="D42" i="5"/>
  <c r="P42" i="5" s="1"/>
  <c r="F26" i="5"/>
  <c r="Q18" i="5"/>
  <c r="F48" i="5"/>
  <c r="Q38" i="5"/>
  <c r="F46" i="5"/>
  <c r="Q36" i="5"/>
  <c r="F44" i="5"/>
  <c r="Q35" i="5"/>
  <c r="F43" i="5"/>
  <c r="F40" i="5"/>
  <c r="Q32" i="5"/>
  <c r="D10" i="5"/>
  <c r="D44" i="5"/>
  <c r="P44" i="5" s="1"/>
  <c r="F13" i="5"/>
  <c r="Q5" i="5"/>
  <c r="F14" i="5"/>
  <c r="Q6" i="5"/>
  <c r="F36" i="5"/>
  <c r="Q26" i="5"/>
  <c r="F34" i="5"/>
  <c r="Q24" i="5"/>
  <c r="F32" i="5"/>
  <c r="F31" i="5"/>
  <c r="Q23" i="5"/>
  <c r="F28" i="5"/>
  <c r="Q20" i="5"/>
  <c r="F21" i="5"/>
  <c r="Q30" i="5"/>
  <c r="F38" i="5"/>
  <c r="D8" i="5"/>
  <c r="F12" i="5"/>
  <c r="Q4" i="5"/>
  <c r="F49" i="5"/>
  <c r="Q41" i="5"/>
  <c r="F24" i="5"/>
  <c r="Q14" i="5"/>
  <c r="F22" i="5"/>
  <c r="Q12" i="5"/>
  <c r="F20" i="5"/>
  <c r="F19" i="5"/>
  <c r="Q11" i="5"/>
  <c r="F16" i="5"/>
  <c r="Q8" i="5"/>
  <c r="D7" i="5"/>
  <c r="D17" i="5"/>
  <c r="Q31" i="5"/>
  <c r="D16" i="5"/>
  <c r="D31" i="5"/>
  <c r="P31" i="5" s="1"/>
  <c r="F37" i="5"/>
  <c r="Q29" i="5"/>
  <c r="F45" i="5"/>
  <c r="Q34" i="5"/>
  <c r="F42" i="5"/>
  <c r="Q33" i="5"/>
  <c r="F41" i="5"/>
  <c r="F39" i="5"/>
  <c r="D13" i="5"/>
  <c r="D15" i="5"/>
  <c r="F47" i="5"/>
  <c r="D11" i="5"/>
  <c r="F50" i="5"/>
  <c r="Q42" i="5"/>
  <c r="F25" i="5"/>
  <c r="Q17" i="5"/>
  <c r="F35" i="5"/>
  <c r="F33" i="5"/>
  <c r="F30" i="5"/>
  <c r="Q22" i="5"/>
  <c r="F29" i="5"/>
  <c r="Q21" i="5"/>
  <c r="F27" i="5"/>
  <c r="Q19" i="5"/>
  <c r="Q15" i="5"/>
  <c r="Q13" i="5"/>
  <c r="F15" i="5"/>
  <c r="Q7" i="5"/>
  <c r="P38" i="5"/>
  <c r="P59" i="5"/>
  <c r="I26" i="5"/>
  <c r="L26" i="5"/>
  <c r="P29" i="5"/>
  <c r="I36" i="5"/>
  <c r="L36" i="5"/>
  <c r="K52" i="5"/>
  <c r="L58" i="5"/>
  <c r="I28" i="5"/>
  <c r="P36" i="5"/>
  <c r="L57" i="5"/>
  <c r="P47" i="5"/>
  <c r="K46" i="5"/>
  <c r="P62" i="5"/>
  <c r="L32" i="5"/>
  <c r="M29" i="5"/>
  <c r="K40" i="5"/>
  <c r="K20" i="5"/>
  <c r="L19" i="5"/>
  <c r="I29" i="5"/>
  <c r="K18" i="5"/>
  <c r="L41" i="5"/>
  <c r="K30" i="5"/>
  <c r="K61" i="5"/>
  <c r="K15" i="5"/>
  <c r="K37" i="5"/>
  <c r="L18" i="5"/>
  <c r="L16" i="5"/>
  <c r="K10" i="5"/>
  <c r="K60" i="5"/>
  <c r="P60" i="5"/>
  <c r="M35" i="5"/>
  <c r="I57" i="5"/>
  <c r="I35" i="5"/>
  <c r="L37" i="5"/>
  <c r="I43" i="5"/>
  <c r="L12" i="5"/>
  <c r="I34" i="5"/>
  <c r="I31" i="5"/>
  <c r="I25" i="5"/>
  <c r="P56" i="5"/>
  <c r="P40" i="5"/>
  <c r="L35" i="5"/>
  <c r="L27" i="5"/>
  <c r="K58" i="5"/>
  <c r="L13" i="5"/>
  <c r="I42" i="5"/>
  <c r="K12" i="5"/>
  <c r="K19" i="5"/>
  <c r="K11" i="5"/>
  <c r="L56" i="5"/>
  <c r="P41" i="5"/>
  <c r="M60" i="5"/>
  <c r="M34" i="5"/>
  <c r="D6" i="5"/>
  <c r="K29" i="5"/>
  <c r="I44" i="5"/>
  <c r="L10" i="5"/>
  <c r="L30" i="5"/>
  <c r="L51" i="5"/>
  <c r="I53" i="5"/>
  <c r="L53" i="5"/>
  <c r="K45" i="5"/>
  <c r="K16" i="5"/>
  <c r="M24" i="5"/>
  <c r="K43" i="5"/>
  <c r="K17" i="5"/>
  <c r="I52" i="5"/>
  <c r="M25" i="5"/>
  <c r="P39" i="5"/>
  <c r="P53" i="5"/>
  <c r="I45" i="5"/>
  <c r="I62" i="5"/>
  <c r="K32" i="5"/>
  <c r="L61" i="5"/>
  <c r="K39" i="5"/>
  <c r="L60" i="5"/>
  <c r="I59" i="5"/>
  <c r="I24" i="5"/>
  <c r="M26" i="5"/>
  <c r="K38" i="5"/>
  <c r="L11" i="5"/>
  <c r="K51" i="5"/>
  <c r="M55" i="5"/>
  <c r="K27" i="5"/>
  <c r="L20" i="5"/>
  <c r="L55" i="5"/>
  <c r="P61" i="5"/>
  <c r="I32" i="5"/>
  <c r="K22" i="5"/>
  <c r="K41" i="5"/>
  <c r="M32" i="5"/>
  <c r="L50" i="5"/>
  <c r="I37" i="5"/>
  <c r="P52" i="5"/>
  <c r="M54" i="5"/>
  <c r="M28" i="5"/>
  <c r="M51" i="5"/>
  <c r="I51" i="5"/>
  <c r="L17" i="5"/>
  <c r="I38" i="5"/>
  <c r="L39" i="5"/>
  <c r="K25" i="5"/>
  <c r="L40" i="5"/>
  <c r="K48" i="5"/>
  <c r="K50" i="5"/>
  <c r="L8" i="5"/>
  <c r="I55" i="5"/>
  <c r="K44" i="5"/>
  <c r="L46" i="5"/>
  <c r="K21" i="5"/>
  <c r="K14" i="5"/>
  <c r="I41" i="5"/>
  <c r="K26" i="5"/>
  <c r="L38" i="5"/>
  <c r="P50" i="5"/>
  <c r="M27" i="5"/>
  <c r="M36" i="5"/>
  <c r="L47" i="5"/>
  <c r="L15" i="5"/>
  <c r="K13" i="5"/>
  <c r="L28" i="5"/>
  <c r="K28" i="5"/>
  <c r="I27" i="5"/>
  <c r="L52" i="5"/>
  <c r="L9" i="5"/>
  <c r="K24" i="5"/>
  <c r="P46" i="5"/>
  <c r="P48" i="5"/>
  <c r="L25" i="5"/>
  <c r="K53" i="5"/>
  <c r="L54" i="5"/>
  <c r="I30" i="5"/>
  <c r="P43" i="5"/>
  <c r="M62" i="5"/>
  <c r="L31" i="5"/>
  <c r="L21" i="5"/>
  <c r="K56" i="5"/>
  <c r="P55" i="5"/>
  <c r="L62" i="5"/>
  <c r="M39" i="5"/>
  <c r="P58" i="5"/>
  <c r="P54" i="5"/>
  <c r="K55" i="5"/>
  <c r="K54" i="5"/>
  <c r="I61" i="5"/>
  <c r="K57" i="5"/>
  <c r="K62" i="5"/>
  <c r="I54" i="5"/>
  <c r="P57" i="5"/>
  <c r="M48" i="5"/>
  <c r="M61" i="5"/>
  <c r="I33" i="5"/>
  <c r="L24" i="5"/>
  <c r="L23" i="5"/>
  <c r="M41" i="5"/>
  <c r="P35" i="5"/>
  <c r="M31" i="5"/>
  <c r="M57" i="5"/>
  <c r="M45" i="5"/>
  <c r="I40" i="5"/>
  <c r="M58" i="5"/>
  <c r="I39" i="5"/>
  <c r="P33" i="5"/>
  <c r="M50" i="5"/>
  <c r="I46" i="5"/>
  <c r="K42" i="5"/>
  <c r="M33" i="5"/>
  <c r="M49" i="5"/>
  <c r="M44" i="5"/>
  <c r="M40" i="5"/>
  <c r="M42" i="5"/>
  <c r="K34" i="5"/>
  <c r="P34" i="5"/>
  <c r="M59" i="5"/>
  <c r="M53" i="5"/>
  <c r="I47" i="5"/>
  <c r="L33" i="5"/>
  <c r="K47" i="5"/>
  <c r="I48" i="5"/>
  <c r="P37" i="5"/>
  <c r="M30" i="5"/>
  <c r="M43" i="5"/>
  <c r="M38" i="5"/>
  <c r="K31" i="5"/>
  <c r="I56" i="5"/>
  <c r="K49" i="5"/>
  <c r="K35" i="5"/>
  <c r="L44" i="5"/>
  <c r="I58" i="5"/>
  <c r="K23" i="5"/>
  <c r="P32" i="5"/>
  <c r="M37" i="5"/>
  <c r="M52" i="5"/>
  <c r="K36" i="5"/>
  <c r="K33" i="5"/>
  <c r="L34" i="5"/>
  <c r="I50" i="5"/>
  <c r="I49" i="5"/>
  <c r="I60" i="5"/>
  <c r="L42" i="5"/>
  <c r="M47" i="5"/>
  <c r="M46" i="5"/>
  <c r="M56" i="5"/>
  <c r="V53" i="5" l="1"/>
  <c r="V61" i="5"/>
  <c r="E6" i="7"/>
  <c r="E13" i="7"/>
  <c r="V34" i="5"/>
  <c r="E2" i="7"/>
  <c r="V57" i="5"/>
  <c r="V60" i="5"/>
  <c r="E5" i="7"/>
  <c r="V59" i="5"/>
  <c r="E4" i="7"/>
  <c r="E7" i="7"/>
  <c r="V62" i="5"/>
  <c r="V58" i="5"/>
  <c r="E3" i="7"/>
  <c r="E9" i="7"/>
  <c r="E18" i="7"/>
  <c r="V51" i="5"/>
  <c r="V42" i="5"/>
  <c r="V28" i="5"/>
  <c r="V37" i="5"/>
  <c r="V32" i="5"/>
  <c r="V27" i="5"/>
  <c r="V56" i="5"/>
  <c r="V47" i="5"/>
  <c r="V55" i="5"/>
  <c r="V31" i="5"/>
  <c r="V29" i="5"/>
  <c r="V33" i="5"/>
  <c r="V48" i="5"/>
  <c r="V38" i="5"/>
  <c r="V46" i="5"/>
  <c r="V24" i="5"/>
  <c r="V52" i="5"/>
  <c r="V35" i="5"/>
  <c r="V41" i="5"/>
  <c r="V43" i="5"/>
  <c r="V40" i="5"/>
  <c r="V39" i="5"/>
  <c r="V25" i="5"/>
  <c r="V49" i="5"/>
  <c r="V54" i="5"/>
  <c r="V36" i="5"/>
  <c r="V44" i="5"/>
  <c r="V30" i="5"/>
  <c r="V50" i="5"/>
  <c r="V45" i="5"/>
  <c r="V26" i="5"/>
  <c r="R51" i="5"/>
  <c r="F10" i="7" s="1"/>
  <c r="R43" i="5"/>
  <c r="F2" i="7" s="1"/>
  <c r="R56" i="5"/>
  <c r="F15" i="7" s="1"/>
  <c r="R45" i="5"/>
  <c r="F4" i="7" s="1"/>
  <c r="R61" i="5"/>
  <c r="F20" i="7" s="1"/>
  <c r="R54" i="5"/>
  <c r="F13" i="7" s="1"/>
  <c r="R52" i="5"/>
  <c r="F11" i="7" s="1"/>
  <c r="R62" i="5"/>
  <c r="F21" i="7" s="1"/>
  <c r="R48" i="5"/>
  <c r="F7" i="7" s="1"/>
  <c r="R58" i="5"/>
  <c r="F17" i="7" s="1"/>
  <c r="R46" i="5"/>
  <c r="F5" i="7" s="1"/>
  <c r="R50" i="5"/>
  <c r="F9" i="7" s="1"/>
  <c r="R53" i="5"/>
  <c r="F12" i="7" s="1"/>
  <c r="R47" i="5"/>
  <c r="F6" i="7" s="1"/>
  <c r="R59" i="5"/>
  <c r="F18" i="7" s="1"/>
  <c r="R60" i="5"/>
  <c r="F19" i="7" s="1"/>
  <c r="R55" i="5"/>
  <c r="F14" i="7" s="1"/>
  <c r="R49" i="5"/>
  <c r="F8" i="7" s="1"/>
  <c r="R57" i="5"/>
  <c r="F16" i="7" s="1"/>
  <c r="R44" i="5"/>
  <c r="F3" i="7" s="1"/>
  <c r="N54" i="5"/>
  <c r="J51" i="5"/>
  <c r="N59" i="5"/>
  <c r="N55" i="5"/>
  <c r="N52" i="5"/>
  <c r="J61" i="5"/>
  <c r="N49" i="5"/>
  <c r="N43" i="5"/>
  <c r="N58" i="5"/>
  <c r="J60" i="5"/>
  <c r="J47" i="5"/>
  <c r="N62" i="5"/>
  <c r="N51" i="5"/>
  <c r="J54" i="5"/>
  <c r="J57" i="5"/>
  <c r="N48" i="5"/>
  <c r="J58" i="5"/>
  <c r="J43" i="5"/>
  <c r="J59" i="5"/>
  <c r="N50" i="5"/>
  <c r="J49" i="5"/>
  <c r="N53" i="5"/>
  <c r="J50" i="5"/>
  <c r="J53" i="5"/>
  <c r="J56" i="5"/>
  <c r="J48" i="5"/>
  <c r="N46" i="5"/>
  <c r="N60" i="5"/>
  <c r="J44" i="5"/>
  <c r="J45" i="5"/>
  <c r="J55" i="5"/>
  <c r="N61" i="5"/>
  <c r="J62" i="5"/>
  <c r="N47" i="5"/>
  <c r="J46" i="5"/>
  <c r="N45" i="5"/>
  <c r="N56" i="5"/>
  <c r="N44" i="5"/>
  <c r="N57" i="5"/>
  <c r="J52" i="5"/>
  <c r="W50" i="5" l="1"/>
  <c r="W61" i="5"/>
  <c r="W53" i="5"/>
  <c r="W49" i="5"/>
  <c r="W47" i="5"/>
  <c r="W59" i="5"/>
  <c r="W44" i="5"/>
  <c r="W58" i="5"/>
  <c r="W43" i="5"/>
  <c r="W55" i="5"/>
  <c r="W62" i="5"/>
  <c r="W45" i="5"/>
  <c r="W52" i="5"/>
  <c r="W57" i="5"/>
  <c r="W54" i="5"/>
  <c r="W48" i="5"/>
  <c r="W56" i="5"/>
  <c r="W60" i="5"/>
  <c r="W46" i="5"/>
  <c r="W51" i="5"/>
  <c r="O51" i="5"/>
  <c r="G10" i="7" s="1"/>
  <c r="O54" i="5"/>
  <c r="G13" i="7" s="1"/>
  <c r="O60" i="5"/>
  <c r="G19" i="7" s="1"/>
  <c r="O49" i="5"/>
  <c r="G8" i="7" s="1"/>
  <c r="O59" i="5"/>
  <c r="G18" i="7" s="1"/>
  <c r="O48" i="5"/>
  <c r="G7" i="7" s="1"/>
  <c r="O58" i="5"/>
  <c r="G17" i="7" s="1"/>
  <c r="O53" i="5"/>
  <c r="G12" i="7" s="1"/>
  <c r="O62" i="5"/>
  <c r="G21" i="7" s="1"/>
  <c r="O61" i="5"/>
  <c r="G20" i="7" s="1"/>
  <c r="O55" i="5"/>
  <c r="G14" i="7" s="1"/>
  <c r="O52" i="5"/>
  <c r="G11" i="7" s="1"/>
  <c r="O47" i="5"/>
  <c r="G6" i="7" s="1"/>
  <c r="O44" i="5"/>
  <c r="G3" i="7" s="1"/>
  <c r="O57" i="5"/>
  <c r="G16" i="7" s="1"/>
  <c r="O43" i="5"/>
  <c r="G2" i="7" s="1"/>
  <c r="O50" i="5"/>
  <c r="G9" i="7" s="1"/>
  <c r="O56" i="5"/>
  <c r="G15" i="7" s="1"/>
  <c r="O45" i="5"/>
  <c r="G4" i="7" s="1"/>
  <c r="O46" i="5"/>
  <c r="G5" i="7" s="1"/>
  <c r="X55" i="5" l="1"/>
  <c r="H14" i="7" s="1"/>
  <c r="H10" i="7"/>
  <c r="X51" i="5"/>
  <c r="X58" i="5"/>
  <c r="H17" i="7" s="1"/>
  <c r="H5" i="7"/>
  <c r="X46" i="5"/>
  <c r="H3" i="7"/>
  <c r="X44" i="5"/>
  <c r="X60" i="5"/>
  <c r="H19" i="7" s="1"/>
  <c r="X59" i="5"/>
  <c r="H18" i="7" s="1"/>
  <c r="H15" i="7"/>
  <c r="X56" i="5"/>
  <c r="X47" i="5"/>
  <c r="H6" i="7" s="1"/>
  <c r="X43" i="5"/>
  <c r="H2" i="7" s="1"/>
  <c r="X48" i="5"/>
  <c r="H7" i="7" s="1"/>
  <c r="X49" i="5"/>
  <c r="H8" i="7" s="1"/>
  <c r="X62" i="5"/>
  <c r="H21" i="7" s="1"/>
  <c r="H13" i="7"/>
  <c r="X54" i="5"/>
  <c r="X53" i="5"/>
  <c r="H12" i="7" s="1"/>
  <c r="X57" i="5"/>
  <c r="H16" i="7" s="1"/>
  <c r="X61" i="5"/>
  <c r="H20" i="7" s="1"/>
  <c r="X45" i="5"/>
  <c r="H4" i="7" s="1"/>
  <c r="X52" i="5"/>
  <c r="H11" i="7" s="1"/>
  <c r="H9" i="7"/>
  <c r="X50" i="5"/>
</calcChain>
</file>

<file path=xl/sharedStrings.xml><?xml version="1.0" encoding="utf-8"?>
<sst xmlns="http://schemas.openxmlformats.org/spreadsheetml/2006/main" count="70" uniqueCount="62">
  <si>
    <t>RTM for OD</t>
  </si>
  <si>
    <t>Activity</t>
  </si>
  <si>
    <t>RTLCNS for OD</t>
  </si>
  <si>
    <t>RTLF for OD</t>
  </si>
  <si>
    <t>OUT</t>
  </si>
  <si>
    <t>(previous 3 days of DAM activity)</t>
  </si>
  <si>
    <t>Actual Exposure</t>
  </si>
  <si>
    <t>DFAF</t>
  </si>
  <si>
    <t>M1</t>
  </si>
  <si>
    <t>M2</t>
  </si>
  <si>
    <t>URTA</t>
  </si>
  <si>
    <t>RFAF</t>
  </si>
  <si>
    <t>RTLE</t>
  </si>
  <si>
    <t>Max RTLE</t>
  </si>
  <si>
    <t>RFAF x Max(RTLE over previous 20 days)</t>
  </si>
  <si>
    <t>Max URTA</t>
  </si>
  <si>
    <t>Max(URTA over previous 20 days)</t>
  </si>
  <si>
    <t>M1 x (previous 7 days settled DAM activity)/7</t>
  </si>
  <si>
    <t>M1 x (previous 14 days settled RTM activity)/14</t>
  </si>
  <si>
    <t>DFAF x DALE</t>
  </si>
  <si>
    <t>M2 x (previous 14 days settled RTM activity)/14</t>
  </si>
  <si>
    <t>Day</t>
  </si>
  <si>
    <t>(at COB of OD - sets TPE for OD+1)</t>
  </si>
  <si>
    <t>Minimum</t>
  </si>
  <si>
    <t xml:space="preserve"> Activity</t>
  </si>
  <si>
    <t>Sum of previous 5 RTM max(1.1 x RTM Activity, 0.9 x RTM Activity)</t>
  </si>
  <si>
    <t>1.5 x Sum of previous 7 RTM max(1.1 x RTM Activity, 0.9 x RTM Activity)</t>
  </si>
  <si>
    <t>Date/Time</t>
  </si>
  <si>
    <t xml:space="preserve">ERCOT-DC_N (TIE_FLOWS) Average </t>
  </si>
  <si>
    <t>HB_N RTM SPP</t>
  </si>
  <si>
    <t>RTM Charge/(Credit)</t>
  </si>
  <si>
    <t>month-day</t>
  </si>
  <si>
    <t>m-d-h</t>
  </si>
  <si>
    <t>m-d</t>
  </si>
  <si>
    <t>(OUT + previous 7 days RTM activity)</t>
  </si>
  <si>
    <t>HB_N DAM SPP</t>
  </si>
  <si>
    <t>DAM Charge/(Credit)</t>
  </si>
  <si>
    <t>OD Invoice Exposure</t>
  </si>
  <si>
    <t>OD</t>
  </si>
  <si>
    <t>Operating Day</t>
  </si>
  <si>
    <t>DAM for OD</t>
  </si>
  <si>
    <t>Realized Exposure</t>
  </si>
  <si>
    <t>Realized Exposure+M1-day Actual Invoice Exposure</t>
  </si>
  <si>
    <t>Max 14-day</t>
  </si>
  <si>
    <t>14-day Average</t>
  </si>
  <si>
    <t>New EAL</t>
  </si>
  <si>
    <t>New DFAF</t>
  </si>
  <si>
    <t>New RFAF</t>
  </si>
  <si>
    <t>Estimated based on DFAF (taking into account Max SPP day)</t>
  </si>
  <si>
    <t>Max 14-day Average DAM+RTM over 20 settled days</t>
  </si>
  <si>
    <t>14-day Average DAM+RTM</t>
  </si>
  <si>
    <t>Current EAL</t>
  </si>
  <si>
    <t>Same OD Invoice Exposure</t>
  </si>
  <si>
    <t>DAM N_HUB SPP</t>
  </si>
  <si>
    <t>RTM N_HUB SPP</t>
  </si>
  <si>
    <t>Actual M1-Day Exposure</t>
  </si>
  <si>
    <t>Same OD DAM+RTM Invoices</t>
  </si>
  <si>
    <t>Actual M1-day Exposure</t>
  </si>
  <si>
    <t>Proposed EAL</t>
  </si>
  <si>
    <t>Avg 7-Day</t>
  </si>
  <si>
    <t>RFAF * Average most recent 7 ODs</t>
  </si>
  <si>
    <t>Max(Avg 7-day, Max 14-day)*M1+OUT+7-day RTLCNS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</si>
</sst>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yy\ hh:mm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name val="Arial"/>
      <family val="2"/>
    </font>
    <font>
      <sz val="8"/>
      <color theme="1"/>
      <name val="Andale WT"/>
      <family val="2"/>
    </font>
    <font>
      <sz val="10"/>
      <name val="Arial"/>
      <family val="2"/>
    </font>
    <font>
      <sz val="9"/>
      <color theme="1"/>
      <name val="Segoe U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8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164" fontId="2" fillId="0" borderId="0" xfId="1" applyNumberFormat="1" applyFont="1"/>
    <xf numFmtId="43" fontId="2" fillId="0" borderId="0" xfId="2" applyFont="1"/>
    <xf numFmtId="164" fontId="0" fillId="3" borderId="0" xfId="1" applyNumberFormat="1" applyFont="1" applyFill="1"/>
    <xf numFmtId="0" fontId="5" fillId="0" borderId="0" xfId="3"/>
    <xf numFmtId="165" fontId="5" fillId="0" borderId="0" xfId="3" applyNumberFormat="1"/>
    <xf numFmtId="4" fontId="5" fillId="0" borderId="0" xfId="3" applyNumberFormat="1"/>
    <xf numFmtId="3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166" fontId="5" fillId="0" borderId="0" xfId="2" applyNumberFormat="1" applyFont="1"/>
    <xf numFmtId="44" fontId="5" fillId="0" borderId="0" xfId="1" applyFont="1"/>
    <xf numFmtId="44" fontId="5" fillId="0" borderId="0" xfId="3" applyNumberFormat="1"/>
    <xf numFmtId="14" fontId="0" fillId="0" borderId="0" xfId="0" applyNumberFormat="1"/>
    <xf numFmtId="0" fontId="0" fillId="0" borderId="0" xfId="0" applyAlignment="1">
      <alignment horizontal="center"/>
    </xf>
    <xf numFmtId="0" fontId="7" fillId="0" borderId="0" xfId="3" applyFont="1"/>
    <xf numFmtId="164" fontId="4" fillId="0" borderId="0" xfId="1" applyNumberFormat="1" applyFont="1"/>
    <xf numFmtId="164" fontId="4" fillId="5" borderId="0" xfId="1" applyNumberFormat="1" applyFont="1" applyFill="1"/>
    <xf numFmtId="164" fontId="0" fillId="5" borderId="0" xfId="1" applyNumberFormat="1" applyFont="1" applyFill="1"/>
    <xf numFmtId="164" fontId="0" fillId="0" borderId="0" xfId="1" applyNumberFormat="1" applyFont="1" applyFill="1"/>
    <xf numFmtId="166" fontId="4" fillId="0" borderId="0" xfId="2" applyNumberFormat="1" applyFont="1"/>
    <xf numFmtId="14" fontId="0" fillId="3" borderId="0" xfId="0" applyNumberFormat="1" applyFill="1"/>
    <xf numFmtId="164" fontId="4" fillId="3" borderId="0" xfId="1" applyNumberFormat="1" applyFont="1" applyFill="1"/>
    <xf numFmtId="2" fontId="8" fillId="3" borderId="0" xfId="4" applyNumberFormat="1" applyFill="1" applyAlignment="1">
      <alignment horizontal="right"/>
    </xf>
    <xf numFmtId="2" fontId="8" fillId="0" borderId="0" xfId="4" applyNumberFormat="1" applyAlignment="1">
      <alignment horizontal="right"/>
    </xf>
    <xf numFmtId="164" fontId="0" fillId="0" borderId="0" xfId="0" applyNumberFormat="1"/>
    <xf numFmtId="43" fontId="0" fillId="0" borderId="0" xfId="2" applyFont="1"/>
    <xf numFmtId="164" fontId="0" fillId="0" borderId="0" xfId="0" applyNumberFormat="1" applyAlignment="1">
      <alignment horizontal="center"/>
    </xf>
    <xf numFmtId="0" fontId="2" fillId="6" borderId="0" xfId="0" applyFont="1" applyFill="1" applyAlignment="1">
      <alignment horizontal="center" wrapText="1"/>
    </xf>
    <xf numFmtId="166" fontId="4" fillId="3" borderId="0" xfId="2" applyNumberFormat="1" applyFont="1" applyFill="1"/>
    <xf numFmtId="43" fontId="0" fillId="3" borderId="0" xfId="2" applyFont="1" applyFill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44" fontId="0" fillId="3" borderId="0" xfId="0" applyNumberForma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43" fontId="0" fillId="0" borderId="0" xfId="2" applyFont="1" applyFill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 2" xfId="3" xr:uid="{5554CA7A-C194-41D9-83A7-D70A03C506DE}"/>
    <cellStyle name="Normal 3" xfId="4" xr:uid="{2C8F8DEB-7AEE-44C8-8F01-E9E49E600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and Proposed EAL, DAM and RTM SPP, and Actual</a:t>
            </a:r>
            <a:r>
              <a:rPr lang="en-US" baseline="0"/>
              <a:t> Invoice Exposure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2"/>
          <c:tx>
            <c:strRef>
              <c:f>'Data for Charts'!$E$1</c:f>
              <c:strCache>
                <c:ptCount val="1"/>
                <c:pt idx="0">
                  <c:v>Same OD Invoice Exposure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Charts'!$E$2:$E$21</c:f>
              <c:numCache>
                <c:formatCode>_("$"* #,##0_);_("$"* \(#,##0\);_("$"* "-"??_);_(@_)</c:formatCode>
                <c:ptCount val="20"/>
                <c:pt idx="0">
                  <c:v>105716.48106346</c:v>
                </c:pt>
                <c:pt idx="1">
                  <c:v>-64955.047531142496</c:v>
                </c:pt>
                <c:pt idx="2">
                  <c:v>-2200983.5757280923</c:v>
                </c:pt>
                <c:pt idx="3">
                  <c:v>-1232003.562553775</c:v>
                </c:pt>
                <c:pt idx="4">
                  <c:v>-3827545.6724999994</c:v>
                </c:pt>
                <c:pt idx="5">
                  <c:v>8889426.0558482762</c:v>
                </c:pt>
                <c:pt idx="6">
                  <c:v>-3553560.6905812137</c:v>
                </c:pt>
                <c:pt idx="7">
                  <c:v>-9641011.3682125583</c:v>
                </c:pt>
                <c:pt idx="8">
                  <c:v>-1039049.0739432648</c:v>
                </c:pt>
                <c:pt idx="9">
                  <c:v>-4533398.7200857624</c:v>
                </c:pt>
                <c:pt idx="10">
                  <c:v>7665479.1648888253</c:v>
                </c:pt>
                <c:pt idx="11">
                  <c:v>783093.73493302497</c:v>
                </c:pt>
                <c:pt idx="12">
                  <c:v>-25257.779436197496</c:v>
                </c:pt>
                <c:pt idx="13">
                  <c:v>-14556.763166292498</c:v>
                </c:pt>
                <c:pt idx="14">
                  <c:v>-60814.58952129</c:v>
                </c:pt>
                <c:pt idx="15">
                  <c:v>-21351.376222535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F7-4CD5-AA28-25FB225B430F}"/>
            </c:ext>
          </c:extLst>
        </c:ser>
        <c:ser>
          <c:idx val="6"/>
          <c:order val="3"/>
          <c:tx>
            <c:strRef>
              <c:f>'Data for Charts'!$F$1</c:f>
              <c:strCache>
                <c:ptCount val="1"/>
                <c:pt idx="0">
                  <c:v>Actual M1-Day Exposure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Charts'!$F$2:$F$21</c:f>
              <c:numCache>
                <c:formatCode>_("$"* #,##0_);_("$"* \(#,##0\);_("$"* "-"??_);_(@_)</c:formatCode>
                <c:ptCount val="20"/>
                <c:pt idx="0">
                  <c:v>-9697231.533798337</c:v>
                </c:pt>
                <c:pt idx="1">
                  <c:v>-8811864.8461557515</c:v>
                </c:pt>
                <c:pt idx="2">
                  <c:v>-8700221.9269162416</c:v>
                </c:pt>
                <c:pt idx="3">
                  <c:v>-8674537.1815583445</c:v>
                </c:pt>
                <c:pt idx="4">
                  <c:v>-8579540.4262905754</c:v>
                </c:pt>
                <c:pt idx="5">
                  <c:v>-8906972.2611905448</c:v>
                </c:pt>
                <c:pt idx="6">
                  <c:v>-9757722.3451638296</c:v>
                </c:pt>
                <c:pt idx="7">
                  <c:v>-16035392.660899438</c:v>
                </c:pt>
                <c:pt idx="8">
                  <c:v>-36173493.317649886</c:v>
                </c:pt>
                <c:pt idx="9">
                  <c:v>-62282916.843674414</c:v>
                </c:pt>
                <c:pt idx="10">
                  <c:v>-90597468.397818312</c:v>
                </c:pt>
                <c:pt idx="11">
                  <c:v>-122486328.64489791</c:v>
                </c:pt>
                <c:pt idx="12">
                  <c:v>-153076004.51180795</c:v>
                </c:pt>
                <c:pt idx="13">
                  <c:v>-148418147.72876865</c:v>
                </c:pt>
                <c:pt idx="14">
                  <c:v>-109317098.6512557</c:v>
                </c:pt>
                <c:pt idx="15">
                  <c:v>-66432974.646237135</c:v>
                </c:pt>
                <c:pt idx="16">
                  <c:v>-19912064.435221829</c:v>
                </c:pt>
                <c:pt idx="17">
                  <c:v>-61844.254306809977</c:v>
                </c:pt>
                <c:pt idx="18">
                  <c:v>820.70224347500334</c:v>
                </c:pt>
                <c:pt idx="19">
                  <c:v>2141.7801839625026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F7-4CD5-AA28-25FB225B430F}"/>
            </c:ext>
          </c:extLst>
        </c:ser>
        <c:ser>
          <c:idx val="7"/>
          <c:order val="4"/>
          <c:tx>
            <c:strRef>
              <c:f>'Data for Charts'!$G$1</c:f>
              <c:strCache>
                <c:ptCount val="1"/>
                <c:pt idx="0">
                  <c:v>Current EAL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Charts'!$G$2:$G$21</c:f>
              <c:numCache>
                <c:formatCode>_("$"* #,##0_);_("$"* \(#,##0\);_("$"* "-"??_);_(@_)</c:formatCode>
                <c:ptCount val="20"/>
                <c:pt idx="0">
                  <c:v>166560.48919578712</c:v>
                </c:pt>
                <c:pt idx="1">
                  <c:v>-339128.32397983794</c:v>
                </c:pt>
                <c:pt idx="2">
                  <c:v>-1352523.3529264543</c:v>
                </c:pt>
                <c:pt idx="3">
                  <c:v>-1738091.9248886851</c:v>
                </c:pt>
                <c:pt idx="4">
                  <c:v>7383408.4019953161</c:v>
                </c:pt>
                <c:pt idx="5">
                  <c:v>35464652.92198275</c:v>
                </c:pt>
                <c:pt idx="6">
                  <c:v>116578953.93603265</c:v>
                </c:pt>
                <c:pt idx="7">
                  <c:v>331922790.56753212</c:v>
                </c:pt>
                <c:pt idx="8">
                  <c:v>132143747.32026225</c:v>
                </c:pt>
                <c:pt idx="9">
                  <c:v>136511067.0786826</c:v>
                </c:pt>
                <c:pt idx="10">
                  <c:v>118619913.30419578</c:v>
                </c:pt>
                <c:pt idx="11">
                  <c:v>72730507.470001787</c:v>
                </c:pt>
                <c:pt idx="12">
                  <c:v>31129215.452010818</c:v>
                </c:pt>
                <c:pt idx="13">
                  <c:v>3574752.6468085321</c:v>
                </c:pt>
                <c:pt idx="14">
                  <c:v>2376091.9298065612</c:v>
                </c:pt>
                <c:pt idx="15">
                  <c:v>-48496.72721552461</c:v>
                </c:pt>
                <c:pt idx="16">
                  <c:v>1580180.981651996</c:v>
                </c:pt>
                <c:pt idx="17">
                  <c:v>1048461.9292983287</c:v>
                </c:pt>
                <c:pt idx="18">
                  <c:v>459269.31779498811</c:v>
                </c:pt>
                <c:pt idx="19">
                  <c:v>68911.053593619901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F7-4CD5-AA28-25FB225B430F}"/>
            </c:ext>
          </c:extLst>
        </c:ser>
        <c:ser>
          <c:idx val="8"/>
          <c:order val="5"/>
          <c:tx>
            <c:strRef>
              <c:f>'Data for Charts'!$H$1</c:f>
              <c:strCache>
                <c:ptCount val="1"/>
                <c:pt idx="0">
                  <c:v>Proposed EAL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Charts'!$H$2:$H$21</c:f>
              <c:numCache>
                <c:formatCode>_("$"* #,##0_);_("$"* \(#,##0\);_("$"* "-"??_);_(@_)</c:formatCode>
                <c:ptCount val="20"/>
                <c:pt idx="0">
                  <c:v>-86165.912844422332</c:v>
                </c:pt>
                <c:pt idx="1">
                  <c:v>-39963.207520250478</c:v>
                </c:pt>
                <c:pt idx="2">
                  <c:v>-1860659.92693493</c:v>
                </c:pt>
                <c:pt idx="3">
                  <c:v>-2856367.9457569718</c:v>
                </c:pt>
                <c:pt idx="4">
                  <c:v>-5555940.1028208733</c:v>
                </c:pt>
                <c:pt idx="5">
                  <c:v>4158025.841467334</c:v>
                </c:pt>
                <c:pt idx="6">
                  <c:v>17575704.378889285</c:v>
                </c:pt>
                <c:pt idx="7">
                  <c:v>-7961887.1000337601</c:v>
                </c:pt>
                <c:pt idx="8">
                  <c:v>-24864998.098252334</c:v>
                </c:pt>
                <c:pt idx="9">
                  <c:v>-51103144.72028622</c:v>
                </c:pt>
                <c:pt idx="10">
                  <c:v>-69972525.026905343</c:v>
                </c:pt>
                <c:pt idx="11">
                  <c:v>-102065625.28948849</c:v>
                </c:pt>
                <c:pt idx="12">
                  <c:v>-133817274.28600805</c:v>
                </c:pt>
                <c:pt idx="13">
                  <c:v>-132383271.55226825</c:v>
                </c:pt>
                <c:pt idx="14">
                  <c:v>-97336848.953653485</c:v>
                </c:pt>
                <c:pt idx="15">
                  <c:v>-58758332.365429163</c:v>
                </c:pt>
                <c:pt idx="16">
                  <c:v>-16886577.0710808</c:v>
                </c:pt>
                <c:pt idx="17">
                  <c:v>11843053.446702432</c:v>
                </c:pt>
                <c:pt idx="18">
                  <c:v>1041969.8991128074</c:v>
                </c:pt>
                <c:pt idx="19">
                  <c:v>1043158.8692592462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F7-4CD5-AA28-25FB225B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97871"/>
        <c:axId val="712398351"/>
      </c:lineChart>
      <c:lineChart>
        <c:grouping val="standard"/>
        <c:varyColors val="0"/>
        <c:ser>
          <c:idx val="3"/>
          <c:order val="0"/>
          <c:tx>
            <c:strRef>
              <c:f>'Data for Charts'!$C$1</c:f>
              <c:strCache>
                <c:ptCount val="1"/>
                <c:pt idx="0">
                  <c:v>DAM N_HUB SPP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Charts'!$C$2:$C$21</c:f>
              <c:numCache>
                <c:formatCode>_("$"* #,##0_);_("$"* \(#,##0\);_("$"* "-"??_);_(@_)</c:formatCode>
                <c:ptCount val="20"/>
                <c:pt idx="0">
                  <c:v>26.591249999999999</c:v>
                </c:pt>
                <c:pt idx="1">
                  <c:v>33.747499999999995</c:v>
                </c:pt>
                <c:pt idx="2">
                  <c:v>52.817500000000017</c:v>
                </c:pt>
                <c:pt idx="3">
                  <c:v>143.74958333333333</c:v>
                </c:pt>
                <c:pt idx="4">
                  <c:v>1161.47875</c:v>
                </c:pt>
                <c:pt idx="5">
                  <c:v>3863.5962500000005</c:v>
                </c:pt>
                <c:pt idx="6">
                  <c:v>6431.1191666666673</c:v>
                </c:pt>
                <c:pt idx="7">
                  <c:v>6921.7741666666661</c:v>
                </c:pt>
                <c:pt idx="8">
                  <c:v>8792.3879166666684</c:v>
                </c:pt>
                <c:pt idx="9">
                  <c:v>8123.4995833333332</c:v>
                </c:pt>
                <c:pt idx="10">
                  <c:v>5525.1712499999994</c:v>
                </c:pt>
                <c:pt idx="11">
                  <c:v>183.36500000000001</c:v>
                </c:pt>
                <c:pt idx="12">
                  <c:v>21.480833333333333</c:v>
                </c:pt>
                <c:pt idx="13">
                  <c:v>27.641666666666666</c:v>
                </c:pt>
                <c:pt idx="14">
                  <c:v>18.164166666666663</c:v>
                </c:pt>
                <c:pt idx="15">
                  <c:v>14.37666666666667</c:v>
                </c:pt>
                <c:pt idx="16">
                  <c:v>18.347916666666666</c:v>
                </c:pt>
                <c:pt idx="17">
                  <c:v>22.178749999999997</c:v>
                </c:pt>
                <c:pt idx="18">
                  <c:v>20.13</c:v>
                </c:pt>
                <c:pt idx="19">
                  <c:v>16.123333333333331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F7-4CD5-AA28-25FB225B430F}"/>
            </c:ext>
          </c:extLst>
        </c:ser>
        <c:ser>
          <c:idx val="4"/>
          <c:order val="1"/>
          <c:tx>
            <c:strRef>
              <c:f>'Data for Charts'!$D$1</c:f>
              <c:strCache>
                <c:ptCount val="1"/>
                <c:pt idx="0">
                  <c:v>RTM N_HUB SPP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dash"/>
              </a:ln>
              <a:effectLst/>
            </c:spPr>
          </c:marker>
          <c:cat>
            <c:numRef>
              <c:f>'Data for Charts'!$B$2:$B$21</c:f>
              <c:numCache>
                <c:formatCode>m/d/yyyy</c:formatCode>
                <c:ptCount val="20"/>
                <c:pt idx="0">
                  <c:v>44236</c:v>
                </c:pt>
                <c:pt idx="1">
                  <c:v>44237</c:v>
                </c:pt>
                <c:pt idx="2">
                  <c:v>44238</c:v>
                </c:pt>
                <c:pt idx="3">
                  <c:v>44239</c:v>
                </c:pt>
                <c:pt idx="4">
                  <c:v>44240</c:v>
                </c:pt>
                <c:pt idx="5">
                  <c:v>44241</c:v>
                </c:pt>
                <c:pt idx="6">
                  <c:v>44242</c:v>
                </c:pt>
                <c:pt idx="7">
                  <c:v>44243</c:v>
                </c:pt>
                <c:pt idx="8">
                  <c:v>44244</c:v>
                </c:pt>
                <c:pt idx="9">
                  <c:v>44245</c:v>
                </c:pt>
                <c:pt idx="10">
                  <c:v>44246</c:v>
                </c:pt>
                <c:pt idx="11">
                  <c:v>44247</c:v>
                </c:pt>
                <c:pt idx="12">
                  <c:v>44248</c:v>
                </c:pt>
                <c:pt idx="13">
                  <c:v>44249</c:v>
                </c:pt>
                <c:pt idx="14">
                  <c:v>44250</c:v>
                </c:pt>
                <c:pt idx="15">
                  <c:v>44251</c:v>
                </c:pt>
                <c:pt idx="16">
                  <c:v>44252</c:v>
                </c:pt>
                <c:pt idx="17">
                  <c:v>44253</c:v>
                </c:pt>
                <c:pt idx="18">
                  <c:v>44254</c:v>
                </c:pt>
                <c:pt idx="19">
                  <c:v>44255</c:v>
                </c:pt>
              </c:numCache>
            </c:numRef>
          </c:cat>
          <c:val>
            <c:numRef>
              <c:f>'Data for Charts'!$D$2:$D$21</c:f>
              <c:numCache>
                <c:formatCode>_("$"* #,##0_);_("$"* \(#,##0\);_("$"* "-"??_);_(@_)</c:formatCode>
                <c:ptCount val="20"/>
                <c:pt idx="0">
                  <c:v>71.836979166666666</c:v>
                </c:pt>
                <c:pt idx="1">
                  <c:v>83.748333333333335</c:v>
                </c:pt>
                <c:pt idx="2">
                  <c:v>472.81739583333325</c:v>
                </c:pt>
                <c:pt idx="3">
                  <c:v>378.14656250000007</c:v>
                </c:pt>
                <c:pt idx="4">
                  <c:v>1889.7028124999999</c:v>
                </c:pt>
                <c:pt idx="5">
                  <c:v>2164.7559375000001</c:v>
                </c:pt>
                <c:pt idx="6">
                  <c:v>6752.9795833333337</c:v>
                </c:pt>
                <c:pt idx="7">
                  <c:v>8993.2436458333323</c:v>
                </c:pt>
                <c:pt idx="8">
                  <c:v>9025.9715625000008</c:v>
                </c:pt>
                <c:pt idx="9">
                  <c:v>9000.7369791666661</c:v>
                </c:pt>
                <c:pt idx="10">
                  <c:v>3783.268541666665</c:v>
                </c:pt>
                <c:pt idx="11">
                  <c:v>11.406145833333342</c:v>
                </c:pt>
                <c:pt idx="12">
                  <c:v>-9.3053124999999959</c:v>
                </c:pt>
                <c:pt idx="13">
                  <c:v>12.977708333333331</c:v>
                </c:pt>
                <c:pt idx="14">
                  <c:v>0.70000000000000062</c:v>
                </c:pt>
                <c:pt idx="15">
                  <c:v>-2.5646875000000042</c:v>
                </c:pt>
                <c:pt idx="16">
                  <c:v>12.519895833333331</c:v>
                </c:pt>
                <c:pt idx="17">
                  <c:v>46.156666666666673</c:v>
                </c:pt>
                <c:pt idx="18">
                  <c:v>7.6012499999999976</c:v>
                </c:pt>
                <c:pt idx="19">
                  <c:v>-6.0565624999999992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F7-4CD5-AA28-25FB225B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51287871"/>
        <c:axId val="551286911"/>
      </c:lineChart>
      <c:dateAx>
        <c:axId val="712397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398351"/>
        <c:crosses val="autoZero"/>
        <c:auto val="1"/>
        <c:lblOffset val="100"/>
        <c:baseTimeUnit val="days"/>
      </c:dateAx>
      <c:valAx>
        <c:axId val="71239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EAL and Actual Invoice Exposure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397871"/>
        <c:crosses val="autoZero"/>
        <c:crossBetween val="between"/>
      </c:valAx>
      <c:valAx>
        <c:axId val="551286911"/>
        <c:scaling>
          <c:orientation val="minMax"/>
        </c:scaling>
        <c:delete val="0"/>
        <c:axPos val="r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87871"/>
        <c:crosses val="max"/>
        <c:crossBetween val="between"/>
      </c:valAx>
      <c:dateAx>
        <c:axId val="55128787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1286911"/>
        <c:crosses val="autoZero"/>
        <c:auto val="1"/>
        <c:lblOffset val="100"/>
        <c:baseTimeUnit val="days"/>
      </c:dateAx>
      <c:spPr>
        <a:noFill/>
        <a:ln>
          <a:noFill/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DC Tie North Transactions and Hub North RTM SPP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'DC Tie Flows'!$D$1</c:f>
              <c:strCache>
                <c:ptCount val="1"/>
                <c:pt idx="0">
                  <c:v>ERCOT-DC_N (TIE_FLOWS) Average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'DC Tie Flows'!$C$2:$C$1417</c:f>
              <c:numCache>
                <c:formatCode>m/d/yyyy\ hh:mm</c:formatCode>
                <c:ptCount val="1416"/>
                <c:pt idx="0">
                  <c:v>44197.041666666664</c:v>
                </c:pt>
                <c:pt idx="1">
                  <c:v>44197.083333333336</c:v>
                </c:pt>
                <c:pt idx="2">
                  <c:v>44197.125</c:v>
                </c:pt>
                <c:pt idx="3">
                  <c:v>44197.166666666664</c:v>
                </c:pt>
                <c:pt idx="4">
                  <c:v>44197.208333333336</c:v>
                </c:pt>
                <c:pt idx="5">
                  <c:v>44197.25</c:v>
                </c:pt>
                <c:pt idx="6">
                  <c:v>44197.291666666664</c:v>
                </c:pt>
                <c:pt idx="7">
                  <c:v>44197.333333333336</c:v>
                </c:pt>
                <c:pt idx="8">
                  <c:v>44197.375</c:v>
                </c:pt>
                <c:pt idx="9">
                  <c:v>44197.416666666664</c:v>
                </c:pt>
                <c:pt idx="10">
                  <c:v>44197.458333333336</c:v>
                </c:pt>
                <c:pt idx="11">
                  <c:v>44197.5</c:v>
                </c:pt>
                <c:pt idx="12">
                  <c:v>44197.541666666664</c:v>
                </c:pt>
                <c:pt idx="13">
                  <c:v>44197.583333333336</c:v>
                </c:pt>
                <c:pt idx="14">
                  <c:v>44197.625</c:v>
                </c:pt>
                <c:pt idx="15">
                  <c:v>44197.666666666664</c:v>
                </c:pt>
                <c:pt idx="16">
                  <c:v>44197.708333333336</c:v>
                </c:pt>
                <c:pt idx="17">
                  <c:v>44197.75</c:v>
                </c:pt>
                <c:pt idx="18">
                  <c:v>44197.791666666664</c:v>
                </c:pt>
                <c:pt idx="19">
                  <c:v>44197.833333333336</c:v>
                </c:pt>
                <c:pt idx="20">
                  <c:v>44197.875</c:v>
                </c:pt>
                <c:pt idx="21">
                  <c:v>44197.916666666664</c:v>
                </c:pt>
                <c:pt idx="22">
                  <c:v>44197.958333333336</c:v>
                </c:pt>
                <c:pt idx="23">
                  <c:v>44198</c:v>
                </c:pt>
                <c:pt idx="24">
                  <c:v>44198.041666666664</c:v>
                </c:pt>
                <c:pt idx="25">
                  <c:v>44198.083333333336</c:v>
                </c:pt>
                <c:pt idx="26">
                  <c:v>44198.125</c:v>
                </c:pt>
                <c:pt idx="27">
                  <c:v>44198.166666666664</c:v>
                </c:pt>
                <c:pt idx="28">
                  <c:v>44198.208333333336</c:v>
                </c:pt>
                <c:pt idx="29">
                  <c:v>44198.25</c:v>
                </c:pt>
                <c:pt idx="30">
                  <c:v>44198.291666666664</c:v>
                </c:pt>
                <c:pt idx="31">
                  <c:v>44198.333333333336</c:v>
                </c:pt>
                <c:pt idx="32">
                  <c:v>44198.375</c:v>
                </c:pt>
                <c:pt idx="33">
                  <c:v>44198.416666666664</c:v>
                </c:pt>
                <c:pt idx="34">
                  <c:v>44198.458333333336</c:v>
                </c:pt>
                <c:pt idx="35">
                  <c:v>44198.5</c:v>
                </c:pt>
                <c:pt idx="36">
                  <c:v>44198.541666666664</c:v>
                </c:pt>
                <c:pt idx="37">
                  <c:v>44198.583333333336</c:v>
                </c:pt>
                <c:pt idx="38">
                  <c:v>44198.625</c:v>
                </c:pt>
                <c:pt idx="39">
                  <c:v>44198.666666666664</c:v>
                </c:pt>
                <c:pt idx="40">
                  <c:v>44198.708333333336</c:v>
                </c:pt>
                <c:pt idx="41">
                  <c:v>44198.75</c:v>
                </c:pt>
                <c:pt idx="42">
                  <c:v>44198.791666666664</c:v>
                </c:pt>
                <c:pt idx="43">
                  <c:v>44198.833333333336</c:v>
                </c:pt>
                <c:pt idx="44">
                  <c:v>44198.875</c:v>
                </c:pt>
                <c:pt idx="45">
                  <c:v>44198.916666666664</c:v>
                </c:pt>
                <c:pt idx="46">
                  <c:v>44198.958333333336</c:v>
                </c:pt>
                <c:pt idx="47">
                  <c:v>44199</c:v>
                </c:pt>
                <c:pt idx="48">
                  <c:v>44199.041666666664</c:v>
                </c:pt>
                <c:pt idx="49">
                  <c:v>44199.083333333336</c:v>
                </c:pt>
                <c:pt idx="50">
                  <c:v>44199.125</c:v>
                </c:pt>
                <c:pt idx="51">
                  <c:v>44199.166666666664</c:v>
                </c:pt>
                <c:pt idx="52">
                  <c:v>44199.208333333336</c:v>
                </c:pt>
                <c:pt idx="53">
                  <c:v>44199.25</c:v>
                </c:pt>
                <c:pt idx="54">
                  <c:v>44199.291666666664</c:v>
                </c:pt>
                <c:pt idx="55">
                  <c:v>44199.333333333336</c:v>
                </c:pt>
                <c:pt idx="56">
                  <c:v>44199.375</c:v>
                </c:pt>
                <c:pt idx="57">
                  <c:v>44199.416666666664</c:v>
                </c:pt>
                <c:pt idx="58">
                  <c:v>44199.458333333336</c:v>
                </c:pt>
                <c:pt idx="59">
                  <c:v>44199.5</c:v>
                </c:pt>
                <c:pt idx="60">
                  <c:v>44199.541666666664</c:v>
                </c:pt>
                <c:pt idx="61">
                  <c:v>44199.583333333336</c:v>
                </c:pt>
                <c:pt idx="62">
                  <c:v>44199.625</c:v>
                </c:pt>
                <c:pt idx="63">
                  <c:v>44199.666666666664</c:v>
                </c:pt>
                <c:pt idx="64">
                  <c:v>44199.708333333336</c:v>
                </c:pt>
                <c:pt idx="65">
                  <c:v>44199.75</c:v>
                </c:pt>
                <c:pt idx="66">
                  <c:v>44199.791666666664</c:v>
                </c:pt>
                <c:pt idx="67">
                  <c:v>44199.833333333336</c:v>
                </c:pt>
                <c:pt idx="68">
                  <c:v>44199.875</c:v>
                </c:pt>
                <c:pt idx="69">
                  <c:v>44199.916666666664</c:v>
                </c:pt>
                <c:pt idx="70">
                  <c:v>44199.958333333336</c:v>
                </c:pt>
                <c:pt idx="71">
                  <c:v>44200</c:v>
                </c:pt>
                <c:pt idx="72">
                  <c:v>44200.041666666664</c:v>
                </c:pt>
                <c:pt idx="73">
                  <c:v>44200.083333333336</c:v>
                </c:pt>
                <c:pt idx="74">
                  <c:v>44200.125</c:v>
                </c:pt>
                <c:pt idx="75">
                  <c:v>44200.166666666664</c:v>
                </c:pt>
                <c:pt idx="76">
                  <c:v>44200.208333333336</c:v>
                </c:pt>
                <c:pt idx="77">
                  <c:v>44200.25</c:v>
                </c:pt>
                <c:pt idx="78">
                  <c:v>44200.291666666664</c:v>
                </c:pt>
                <c:pt idx="79">
                  <c:v>44200.333333333336</c:v>
                </c:pt>
                <c:pt idx="80">
                  <c:v>44200.375</c:v>
                </c:pt>
                <c:pt idx="81">
                  <c:v>44200.416666666664</c:v>
                </c:pt>
                <c:pt idx="82">
                  <c:v>44200.458333333336</c:v>
                </c:pt>
                <c:pt idx="83">
                  <c:v>44200.5</c:v>
                </c:pt>
                <c:pt idx="84">
                  <c:v>44200.541666666664</c:v>
                </c:pt>
                <c:pt idx="85">
                  <c:v>44200.583333333336</c:v>
                </c:pt>
                <c:pt idx="86">
                  <c:v>44200.625</c:v>
                </c:pt>
                <c:pt idx="87">
                  <c:v>44200.666666666664</c:v>
                </c:pt>
                <c:pt idx="88">
                  <c:v>44200.708333333336</c:v>
                </c:pt>
                <c:pt idx="89">
                  <c:v>44200.75</c:v>
                </c:pt>
                <c:pt idx="90">
                  <c:v>44200.791666666664</c:v>
                </c:pt>
                <c:pt idx="91">
                  <c:v>44200.833333333336</c:v>
                </c:pt>
                <c:pt idx="92">
                  <c:v>44200.875</c:v>
                </c:pt>
                <c:pt idx="93">
                  <c:v>44200.916666666664</c:v>
                </c:pt>
                <c:pt idx="94">
                  <c:v>44200.958333333336</c:v>
                </c:pt>
                <c:pt idx="95">
                  <c:v>44201</c:v>
                </c:pt>
                <c:pt idx="96">
                  <c:v>44201.041666666664</c:v>
                </c:pt>
                <c:pt idx="97">
                  <c:v>44201.083333333336</c:v>
                </c:pt>
                <c:pt idx="98">
                  <c:v>44201.125</c:v>
                </c:pt>
                <c:pt idx="99">
                  <c:v>44201.166666666664</c:v>
                </c:pt>
                <c:pt idx="100">
                  <c:v>44201.208333333336</c:v>
                </c:pt>
                <c:pt idx="101">
                  <c:v>44201.25</c:v>
                </c:pt>
                <c:pt idx="102">
                  <c:v>44201.291666666664</c:v>
                </c:pt>
                <c:pt idx="103">
                  <c:v>44201.333333333336</c:v>
                </c:pt>
                <c:pt idx="104">
                  <c:v>44201.375</c:v>
                </c:pt>
                <c:pt idx="105">
                  <c:v>44201.416666666664</c:v>
                </c:pt>
                <c:pt idx="106">
                  <c:v>44201.458333333336</c:v>
                </c:pt>
                <c:pt idx="107">
                  <c:v>44201.5</c:v>
                </c:pt>
                <c:pt idx="108">
                  <c:v>44201.541666666664</c:v>
                </c:pt>
                <c:pt idx="109">
                  <c:v>44201.583333333336</c:v>
                </c:pt>
                <c:pt idx="110">
                  <c:v>44201.625</c:v>
                </c:pt>
                <c:pt idx="111">
                  <c:v>44201.666666666664</c:v>
                </c:pt>
                <c:pt idx="112">
                  <c:v>44201.708333333336</c:v>
                </c:pt>
                <c:pt idx="113">
                  <c:v>44201.75</c:v>
                </c:pt>
                <c:pt idx="114">
                  <c:v>44201.791666666664</c:v>
                </c:pt>
                <c:pt idx="115">
                  <c:v>44201.833333333336</c:v>
                </c:pt>
                <c:pt idx="116">
                  <c:v>44201.875</c:v>
                </c:pt>
                <c:pt idx="117">
                  <c:v>44201.916666666664</c:v>
                </c:pt>
                <c:pt idx="118">
                  <c:v>44201.958333333336</c:v>
                </c:pt>
                <c:pt idx="119">
                  <c:v>44202</c:v>
                </c:pt>
                <c:pt idx="120">
                  <c:v>44202.041666666664</c:v>
                </c:pt>
                <c:pt idx="121">
                  <c:v>44202.083333333336</c:v>
                </c:pt>
                <c:pt idx="122">
                  <c:v>44202.125</c:v>
                </c:pt>
                <c:pt idx="123">
                  <c:v>44202.166666666664</c:v>
                </c:pt>
                <c:pt idx="124">
                  <c:v>44202.208333333336</c:v>
                </c:pt>
                <c:pt idx="125">
                  <c:v>44202.25</c:v>
                </c:pt>
                <c:pt idx="126">
                  <c:v>44202.291666666664</c:v>
                </c:pt>
                <c:pt idx="127">
                  <c:v>44202.333333333336</c:v>
                </c:pt>
                <c:pt idx="128">
                  <c:v>44202.375</c:v>
                </c:pt>
                <c:pt idx="129">
                  <c:v>44202.416666666664</c:v>
                </c:pt>
                <c:pt idx="130">
                  <c:v>44202.458333333336</c:v>
                </c:pt>
                <c:pt idx="131">
                  <c:v>44202.5</c:v>
                </c:pt>
                <c:pt idx="132">
                  <c:v>44202.541666666664</c:v>
                </c:pt>
                <c:pt idx="133">
                  <c:v>44202.583333333336</c:v>
                </c:pt>
                <c:pt idx="134">
                  <c:v>44202.625</c:v>
                </c:pt>
                <c:pt idx="135">
                  <c:v>44202.666666666664</c:v>
                </c:pt>
                <c:pt idx="136">
                  <c:v>44202.708333333336</c:v>
                </c:pt>
                <c:pt idx="137">
                  <c:v>44202.75</c:v>
                </c:pt>
                <c:pt idx="138">
                  <c:v>44202.791666666664</c:v>
                </c:pt>
                <c:pt idx="139">
                  <c:v>44202.833333333336</c:v>
                </c:pt>
                <c:pt idx="140">
                  <c:v>44202.875</c:v>
                </c:pt>
                <c:pt idx="141">
                  <c:v>44202.916666666664</c:v>
                </c:pt>
                <c:pt idx="142">
                  <c:v>44202.958333333336</c:v>
                </c:pt>
                <c:pt idx="143">
                  <c:v>44203</c:v>
                </c:pt>
                <c:pt idx="144">
                  <c:v>44203.041666666664</c:v>
                </c:pt>
                <c:pt idx="145">
                  <c:v>44203.083333333336</c:v>
                </c:pt>
                <c:pt idx="146">
                  <c:v>44203.125</c:v>
                </c:pt>
                <c:pt idx="147">
                  <c:v>44203.166666666664</c:v>
                </c:pt>
                <c:pt idx="148">
                  <c:v>44203.208333333336</c:v>
                </c:pt>
                <c:pt idx="149">
                  <c:v>44203.25</c:v>
                </c:pt>
                <c:pt idx="150">
                  <c:v>44203.291666666664</c:v>
                </c:pt>
                <c:pt idx="151">
                  <c:v>44203.333333333336</c:v>
                </c:pt>
                <c:pt idx="152">
                  <c:v>44203.375</c:v>
                </c:pt>
                <c:pt idx="153">
                  <c:v>44203.416666666664</c:v>
                </c:pt>
                <c:pt idx="154">
                  <c:v>44203.458333333336</c:v>
                </c:pt>
                <c:pt idx="155">
                  <c:v>44203.5</c:v>
                </c:pt>
                <c:pt idx="156">
                  <c:v>44203.541666666664</c:v>
                </c:pt>
                <c:pt idx="157">
                  <c:v>44203.583333333336</c:v>
                </c:pt>
                <c:pt idx="158">
                  <c:v>44203.625</c:v>
                </c:pt>
                <c:pt idx="159">
                  <c:v>44203.666666666664</c:v>
                </c:pt>
                <c:pt idx="160">
                  <c:v>44203.708333333336</c:v>
                </c:pt>
                <c:pt idx="161">
                  <c:v>44203.75</c:v>
                </c:pt>
                <c:pt idx="162">
                  <c:v>44203.791666666664</c:v>
                </c:pt>
                <c:pt idx="163">
                  <c:v>44203.833333333336</c:v>
                </c:pt>
                <c:pt idx="164">
                  <c:v>44203.875</c:v>
                </c:pt>
                <c:pt idx="165">
                  <c:v>44203.916666666664</c:v>
                </c:pt>
                <c:pt idx="166">
                  <c:v>44203.958333333336</c:v>
                </c:pt>
                <c:pt idx="167">
                  <c:v>44204</c:v>
                </c:pt>
                <c:pt idx="168">
                  <c:v>44204.041666666664</c:v>
                </c:pt>
                <c:pt idx="169">
                  <c:v>44204.083333333336</c:v>
                </c:pt>
                <c:pt idx="170">
                  <c:v>44204.125</c:v>
                </c:pt>
                <c:pt idx="171">
                  <c:v>44204.166666666664</c:v>
                </c:pt>
                <c:pt idx="172">
                  <c:v>44204.208333333336</c:v>
                </c:pt>
                <c:pt idx="173">
                  <c:v>44204.25</c:v>
                </c:pt>
                <c:pt idx="174">
                  <c:v>44204.291666666664</c:v>
                </c:pt>
                <c:pt idx="175">
                  <c:v>44204.333333333336</c:v>
                </c:pt>
                <c:pt idx="176">
                  <c:v>44204.375</c:v>
                </c:pt>
                <c:pt idx="177">
                  <c:v>44204.416666666664</c:v>
                </c:pt>
                <c:pt idx="178">
                  <c:v>44204.458333333336</c:v>
                </c:pt>
                <c:pt idx="179">
                  <c:v>44204.5</c:v>
                </c:pt>
                <c:pt idx="180">
                  <c:v>44204.541666666664</c:v>
                </c:pt>
                <c:pt idx="181">
                  <c:v>44204.583333333336</c:v>
                </c:pt>
                <c:pt idx="182">
                  <c:v>44204.625</c:v>
                </c:pt>
                <c:pt idx="183">
                  <c:v>44204.666666666664</c:v>
                </c:pt>
                <c:pt idx="184">
                  <c:v>44204.708333333336</c:v>
                </c:pt>
                <c:pt idx="185">
                  <c:v>44204.75</c:v>
                </c:pt>
                <c:pt idx="186">
                  <c:v>44204.791666666664</c:v>
                </c:pt>
                <c:pt idx="187">
                  <c:v>44204.833333333336</c:v>
                </c:pt>
                <c:pt idx="188">
                  <c:v>44204.875</c:v>
                </c:pt>
                <c:pt idx="189">
                  <c:v>44204.916666666664</c:v>
                </c:pt>
                <c:pt idx="190">
                  <c:v>44204.958333333336</c:v>
                </c:pt>
                <c:pt idx="191">
                  <c:v>44205</c:v>
                </c:pt>
                <c:pt idx="192">
                  <c:v>44205.041666666664</c:v>
                </c:pt>
                <c:pt idx="193">
                  <c:v>44205.083333333336</c:v>
                </c:pt>
                <c:pt idx="194">
                  <c:v>44205.125</c:v>
                </c:pt>
                <c:pt idx="195">
                  <c:v>44205.166666666664</c:v>
                </c:pt>
                <c:pt idx="196">
                  <c:v>44205.208333333336</c:v>
                </c:pt>
                <c:pt idx="197">
                  <c:v>44205.25</c:v>
                </c:pt>
                <c:pt idx="198">
                  <c:v>44205.291666666664</c:v>
                </c:pt>
                <c:pt idx="199">
                  <c:v>44205.333333333336</c:v>
                </c:pt>
                <c:pt idx="200">
                  <c:v>44205.375</c:v>
                </c:pt>
                <c:pt idx="201">
                  <c:v>44205.416666666664</c:v>
                </c:pt>
                <c:pt idx="202">
                  <c:v>44205.458333333336</c:v>
                </c:pt>
                <c:pt idx="203">
                  <c:v>44205.5</c:v>
                </c:pt>
                <c:pt idx="204">
                  <c:v>44205.541666666664</c:v>
                </c:pt>
                <c:pt idx="205">
                  <c:v>44205.583333333336</c:v>
                </c:pt>
                <c:pt idx="206">
                  <c:v>44205.625</c:v>
                </c:pt>
                <c:pt idx="207">
                  <c:v>44205.666666666664</c:v>
                </c:pt>
                <c:pt idx="208">
                  <c:v>44205.708333333336</c:v>
                </c:pt>
                <c:pt idx="209">
                  <c:v>44205.75</c:v>
                </c:pt>
                <c:pt idx="210">
                  <c:v>44205.791666666664</c:v>
                </c:pt>
                <c:pt idx="211">
                  <c:v>44205.833333333336</c:v>
                </c:pt>
                <c:pt idx="212">
                  <c:v>44205.875</c:v>
                </c:pt>
                <c:pt idx="213">
                  <c:v>44205.916666666664</c:v>
                </c:pt>
                <c:pt idx="214">
                  <c:v>44205.958333333336</c:v>
                </c:pt>
                <c:pt idx="215">
                  <c:v>44206</c:v>
                </c:pt>
                <c:pt idx="216">
                  <c:v>44206.041666666664</c:v>
                </c:pt>
                <c:pt idx="217">
                  <c:v>44206.083333333336</c:v>
                </c:pt>
                <c:pt idx="218">
                  <c:v>44206.125</c:v>
                </c:pt>
                <c:pt idx="219">
                  <c:v>44206.166666666664</c:v>
                </c:pt>
                <c:pt idx="220">
                  <c:v>44206.208333333336</c:v>
                </c:pt>
                <c:pt idx="221">
                  <c:v>44206.25</c:v>
                </c:pt>
                <c:pt idx="222">
                  <c:v>44206.291666666664</c:v>
                </c:pt>
                <c:pt idx="223">
                  <c:v>44206.333333333336</c:v>
                </c:pt>
                <c:pt idx="224">
                  <c:v>44206.375</c:v>
                </c:pt>
                <c:pt idx="225">
                  <c:v>44206.416666666664</c:v>
                </c:pt>
                <c:pt idx="226">
                  <c:v>44206.458333333336</c:v>
                </c:pt>
                <c:pt idx="227">
                  <c:v>44206.5</c:v>
                </c:pt>
                <c:pt idx="228">
                  <c:v>44206.541666666664</c:v>
                </c:pt>
                <c:pt idx="229">
                  <c:v>44206.583333333336</c:v>
                </c:pt>
                <c:pt idx="230">
                  <c:v>44206.625</c:v>
                </c:pt>
                <c:pt idx="231">
                  <c:v>44206.666666666664</c:v>
                </c:pt>
                <c:pt idx="232">
                  <c:v>44206.708333333336</c:v>
                </c:pt>
                <c:pt idx="233">
                  <c:v>44206.75</c:v>
                </c:pt>
                <c:pt idx="234">
                  <c:v>44206.791666666664</c:v>
                </c:pt>
                <c:pt idx="235">
                  <c:v>44206.833333333336</c:v>
                </c:pt>
                <c:pt idx="236">
                  <c:v>44206.875</c:v>
                </c:pt>
                <c:pt idx="237">
                  <c:v>44206.916666666664</c:v>
                </c:pt>
                <c:pt idx="238">
                  <c:v>44206.958333333336</c:v>
                </c:pt>
                <c:pt idx="239">
                  <c:v>44207</c:v>
                </c:pt>
                <c:pt idx="240">
                  <c:v>44207.041666666664</c:v>
                </c:pt>
                <c:pt idx="241">
                  <c:v>44207.083333333336</c:v>
                </c:pt>
                <c:pt idx="242">
                  <c:v>44207.125</c:v>
                </c:pt>
                <c:pt idx="243">
                  <c:v>44207.166666666664</c:v>
                </c:pt>
                <c:pt idx="244">
                  <c:v>44207.208333333336</c:v>
                </c:pt>
                <c:pt idx="245">
                  <c:v>44207.25</c:v>
                </c:pt>
                <c:pt idx="246">
                  <c:v>44207.291666666664</c:v>
                </c:pt>
                <c:pt idx="247">
                  <c:v>44207.333333333336</c:v>
                </c:pt>
                <c:pt idx="248">
                  <c:v>44207.375</c:v>
                </c:pt>
                <c:pt idx="249">
                  <c:v>44207.416666666664</c:v>
                </c:pt>
                <c:pt idx="250">
                  <c:v>44207.458333333336</c:v>
                </c:pt>
                <c:pt idx="251">
                  <c:v>44207.5</c:v>
                </c:pt>
                <c:pt idx="252">
                  <c:v>44207.541666666664</c:v>
                </c:pt>
                <c:pt idx="253">
                  <c:v>44207.583333333336</c:v>
                </c:pt>
                <c:pt idx="254">
                  <c:v>44207.625</c:v>
                </c:pt>
                <c:pt idx="255">
                  <c:v>44207.666666666664</c:v>
                </c:pt>
                <c:pt idx="256">
                  <c:v>44207.708333333336</c:v>
                </c:pt>
                <c:pt idx="257">
                  <c:v>44207.75</c:v>
                </c:pt>
                <c:pt idx="258">
                  <c:v>44207.791666666664</c:v>
                </c:pt>
                <c:pt idx="259">
                  <c:v>44207.833333333336</c:v>
                </c:pt>
                <c:pt idx="260">
                  <c:v>44207.875</c:v>
                </c:pt>
                <c:pt idx="261">
                  <c:v>44207.916666666664</c:v>
                </c:pt>
                <c:pt idx="262">
                  <c:v>44207.958333333336</c:v>
                </c:pt>
                <c:pt idx="263">
                  <c:v>44208</c:v>
                </c:pt>
                <c:pt idx="264">
                  <c:v>44208.041666666664</c:v>
                </c:pt>
                <c:pt idx="265">
                  <c:v>44208.083333333336</c:v>
                </c:pt>
                <c:pt idx="266">
                  <c:v>44208.125</c:v>
                </c:pt>
                <c:pt idx="267">
                  <c:v>44208.166666666664</c:v>
                </c:pt>
                <c:pt idx="268">
                  <c:v>44208.208333333336</c:v>
                </c:pt>
                <c:pt idx="269">
                  <c:v>44208.25</c:v>
                </c:pt>
                <c:pt idx="270">
                  <c:v>44208.291666666664</c:v>
                </c:pt>
                <c:pt idx="271">
                  <c:v>44208.333333333336</c:v>
                </c:pt>
                <c:pt idx="272">
                  <c:v>44208.375</c:v>
                </c:pt>
                <c:pt idx="273">
                  <c:v>44208.416666666664</c:v>
                </c:pt>
                <c:pt idx="274">
                  <c:v>44208.458333333336</c:v>
                </c:pt>
                <c:pt idx="275">
                  <c:v>44208.5</c:v>
                </c:pt>
                <c:pt idx="276">
                  <c:v>44208.541666666664</c:v>
                </c:pt>
                <c:pt idx="277">
                  <c:v>44208.583333333336</c:v>
                </c:pt>
                <c:pt idx="278">
                  <c:v>44208.625</c:v>
                </c:pt>
                <c:pt idx="279">
                  <c:v>44208.666666666664</c:v>
                </c:pt>
                <c:pt idx="280">
                  <c:v>44208.708333333336</c:v>
                </c:pt>
                <c:pt idx="281">
                  <c:v>44208.75</c:v>
                </c:pt>
                <c:pt idx="282">
                  <c:v>44208.791666666664</c:v>
                </c:pt>
                <c:pt idx="283">
                  <c:v>44208.833333333336</c:v>
                </c:pt>
                <c:pt idx="284">
                  <c:v>44208.875</c:v>
                </c:pt>
                <c:pt idx="285">
                  <c:v>44208.916666666664</c:v>
                </c:pt>
                <c:pt idx="286">
                  <c:v>44208.958333333336</c:v>
                </c:pt>
                <c:pt idx="287">
                  <c:v>44209</c:v>
                </c:pt>
                <c:pt idx="288">
                  <c:v>44209.041666666664</c:v>
                </c:pt>
                <c:pt idx="289">
                  <c:v>44209.083333333336</c:v>
                </c:pt>
                <c:pt idx="290">
                  <c:v>44209.125</c:v>
                </c:pt>
                <c:pt idx="291">
                  <c:v>44209.166666666664</c:v>
                </c:pt>
                <c:pt idx="292">
                  <c:v>44209.208333333336</c:v>
                </c:pt>
                <c:pt idx="293">
                  <c:v>44209.25</c:v>
                </c:pt>
                <c:pt idx="294">
                  <c:v>44209.291666666664</c:v>
                </c:pt>
                <c:pt idx="295">
                  <c:v>44209.333333333336</c:v>
                </c:pt>
                <c:pt idx="296">
                  <c:v>44209.375</c:v>
                </c:pt>
                <c:pt idx="297">
                  <c:v>44209.416666666664</c:v>
                </c:pt>
                <c:pt idx="298">
                  <c:v>44209.458333333336</c:v>
                </c:pt>
                <c:pt idx="299">
                  <c:v>44209.5</c:v>
                </c:pt>
                <c:pt idx="300">
                  <c:v>44209.541666666664</c:v>
                </c:pt>
                <c:pt idx="301">
                  <c:v>44209.583333333336</c:v>
                </c:pt>
                <c:pt idx="302">
                  <c:v>44209.625</c:v>
                </c:pt>
                <c:pt idx="303">
                  <c:v>44209.666666666664</c:v>
                </c:pt>
                <c:pt idx="304">
                  <c:v>44209.708333333336</c:v>
                </c:pt>
                <c:pt idx="305">
                  <c:v>44209.75</c:v>
                </c:pt>
                <c:pt idx="306">
                  <c:v>44209.791666666664</c:v>
                </c:pt>
                <c:pt idx="307">
                  <c:v>44209.833333333336</c:v>
                </c:pt>
                <c:pt idx="308">
                  <c:v>44209.875</c:v>
                </c:pt>
                <c:pt idx="309">
                  <c:v>44209.916666666664</c:v>
                </c:pt>
                <c:pt idx="310">
                  <c:v>44209.958333333336</c:v>
                </c:pt>
                <c:pt idx="311">
                  <c:v>44210</c:v>
                </c:pt>
                <c:pt idx="312">
                  <c:v>44210.041666666664</c:v>
                </c:pt>
                <c:pt idx="313">
                  <c:v>44210.083333333336</c:v>
                </c:pt>
                <c:pt idx="314">
                  <c:v>44210.125</c:v>
                </c:pt>
                <c:pt idx="315">
                  <c:v>44210.166666666664</c:v>
                </c:pt>
                <c:pt idx="316">
                  <c:v>44210.208333333336</c:v>
                </c:pt>
                <c:pt idx="317">
                  <c:v>44210.25</c:v>
                </c:pt>
                <c:pt idx="318">
                  <c:v>44210.291666666664</c:v>
                </c:pt>
                <c:pt idx="319">
                  <c:v>44210.333333333336</c:v>
                </c:pt>
                <c:pt idx="320">
                  <c:v>44210.375</c:v>
                </c:pt>
                <c:pt idx="321">
                  <c:v>44210.416666666664</c:v>
                </c:pt>
                <c:pt idx="322">
                  <c:v>44210.458333333336</c:v>
                </c:pt>
                <c:pt idx="323">
                  <c:v>44210.5</c:v>
                </c:pt>
                <c:pt idx="324">
                  <c:v>44210.541666666664</c:v>
                </c:pt>
                <c:pt idx="325">
                  <c:v>44210.583333333336</c:v>
                </c:pt>
                <c:pt idx="326">
                  <c:v>44210.625</c:v>
                </c:pt>
                <c:pt idx="327">
                  <c:v>44210.666666666664</c:v>
                </c:pt>
                <c:pt idx="328">
                  <c:v>44210.708333333336</c:v>
                </c:pt>
                <c:pt idx="329">
                  <c:v>44210.75</c:v>
                </c:pt>
                <c:pt idx="330">
                  <c:v>44210.791666666664</c:v>
                </c:pt>
                <c:pt idx="331">
                  <c:v>44210.833333333336</c:v>
                </c:pt>
                <c:pt idx="332">
                  <c:v>44210.875</c:v>
                </c:pt>
                <c:pt idx="333">
                  <c:v>44210.916666666664</c:v>
                </c:pt>
                <c:pt idx="334">
                  <c:v>44210.958333333336</c:v>
                </c:pt>
                <c:pt idx="335">
                  <c:v>44211</c:v>
                </c:pt>
                <c:pt idx="336">
                  <c:v>44211.041666666664</c:v>
                </c:pt>
                <c:pt idx="337">
                  <c:v>44211.083333333336</c:v>
                </c:pt>
                <c:pt idx="338">
                  <c:v>44211.125</c:v>
                </c:pt>
                <c:pt idx="339">
                  <c:v>44211.166666666664</c:v>
                </c:pt>
                <c:pt idx="340">
                  <c:v>44211.208333333336</c:v>
                </c:pt>
                <c:pt idx="341">
                  <c:v>44211.25</c:v>
                </c:pt>
                <c:pt idx="342">
                  <c:v>44211.291666666664</c:v>
                </c:pt>
                <c:pt idx="343">
                  <c:v>44211.333333333336</c:v>
                </c:pt>
                <c:pt idx="344">
                  <c:v>44211.375</c:v>
                </c:pt>
                <c:pt idx="345">
                  <c:v>44211.416666666664</c:v>
                </c:pt>
                <c:pt idx="346">
                  <c:v>44211.458333333336</c:v>
                </c:pt>
                <c:pt idx="347">
                  <c:v>44211.5</c:v>
                </c:pt>
                <c:pt idx="348">
                  <c:v>44211.541666666664</c:v>
                </c:pt>
                <c:pt idx="349">
                  <c:v>44211.583333333336</c:v>
                </c:pt>
                <c:pt idx="350">
                  <c:v>44211.625</c:v>
                </c:pt>
                <c:pt idx="351">
                  <c:v>44211.666666666664</c:v>
                </c:pt>
                <c:pt idx="352">
                  <c:v>44211.708333333336</c:v>
                </c:pt>
                <c:pt idx="353">
                  <c:v>44211.75</c:v>
                </c:pt>
                <c:pt idx="354">
                  <c:v>44211.791666666664</c:v>
                </c:pt>
                <c:pt idx="355">
                  <c:v>44211.833333333336</c:v>
                </c:pt>
                <c:pt idx="356">
                  <c:v>44211.875</c:v>
                </c:pt>
                <c:pt idx="357">
                  <c:v>44211.916666666664</c:v>
                </c:pt>
                <c:pt idx="358">
                  <c:v>44211.958333333336</c:v>
                </c:pt>
                <c:pt idx="359">
                  <c:v>44212</c:v>
                </c:pt>
                <c:pt idx="360">
                  <c:v>44212.041666666664</c:v>
                </c:pt>
                <c:pt idx="361">
                  <c:v>44212.083333333336</c:v>
                </c:pt>
                <c:pt idx="362">
                  <c:v>44212.125</c:v>
                </c:pt>
                <c:pt idx="363">
                  <c:v>44212.166666666664</c:v>
                </c:pt>
                <c:pt idx="364">
                  <c:v>44212.208333333336</c:v>
                </c:pt>
                <c:pt idx="365">
                  <c:v>44212.25</c:v>
                </c:pt>
                <c:pt idx="366">
                  <c:v>44212.291666666664</c:v>
                </c:pt>
                <c:pt idx="367">
                  <c:v>44212.333333333336</c:v>
                </c:pt>
                <c:pt idx="368">
                  <c:v>44212.375</c:v>
                </c:pt>
                <c:pt idx="369">
                  <c:v>44212.416666666664</c:v>
                </c:pt>
                <c:pt idx="370">
                  <c:v>44212.458333333336</c:v>
                </c:pt>
                <c:pt idx="371">
                  <c:v>44212.5</c:v>
                </c:pt>
                <c:pt idx="372">
                  <c:v>44212.541666666664</c:v>
                </c:pt>
                <c:pt idx="373">
                  <c:v>44212.583333333336</c:v>
                </c:pt>
                <c:pt idx="374">
                  <c:v>44212.625</c:v>
                </c:pt>
                <c:pt idx="375">
                  <c:v>44212.666666666664</c:v>
                </c:pt>
                <c:pt idx="376">
                  <c:v>44212.708333333336</c:v>
                </c:pt>
                <c:pt idx="377">
                  <c:v>44212.75</c:v>
                </c:pt>
                <c:pt idx="378">
                  <c:v>44212.791666666664</c:v>
                </c:pt>
                <c:pt idx="379">
                  <c:v>44212.833333333336</c:v>
                </c:pt>
                <c:pt idx="380">
                  <c:v>44212.875</c:v>
                </c:pt>
                <c:pt idx="381">
                  <c:v>44212.916666666664</c:v>
                </c:pt>
                <c:pt idx="382">
                  <c:v>44212.958333333336</c:v>
                </c:pt>
                <c:pt idx="383">
                  <c:v>44213</c:v>
                </c:pt>
                <c:pt idx="384">
                  <c:v>44213.041666666664</c:v>
                </c:pt>
                <c:pt idx="385">
                  <c:v>44213.083333333336</c:v>
                </c:pt>
                <c:pt idx="386">
                  <c:v>44213.125</c:v>
                </c:pt>
                <c:pt idx="387">
                  <c:v>44213.166666666664</c:v>
                </c:pt>
                <c:pt idx="388">
                  <c:v>44213.208333333336</c:v>
                </c:pt>
                <c:pt idx="389">
                  <c:v>44213.25</c:v>
                </c:pt>
                <c:pt idx="390">
                  <c:v>44213.291666666664</c:v>
                </c:pt>
                <c:pt idx="391">
                  <c:v>44213.333333333336</c:v>
                </c:pt>
                <c:pt idx="392">
                  <c:v>44213.375</c:v>
                </c:pt>
                <c:pt idx="393">
                  <c:v>44213.416666666664</c:v>
                </c:pt>
                <c:pt idx="394">
                  <c:v>44213.458333333336</c:v>
                </c:pt>
                <c:pt idx="395">
                  <c:v>44213.5</c:v>
                </c:pt>
                <c:pt idx="396">
                  <c:v>44213.541666666664</c:v>
                </c:pt>
                <c:pt idx="397">
                  <c:v>44213.583333333336</c:v>
                </c:pt>
                <c:pt idx="398">
                  <c:v>44213.625</c:v>
                </c:pt>
                <c:pt idx="399">
                  <c:v>44213.666666666664</c:v>
                </c:pt>
                <c:pt idx="400">
                  <c:v>44213.708333333336</c:v>
                </c:pt>
                <c:pt idx="401">
                  <c:v>44213.75</c:v>
                </c:pt>
                <c:pt idx="402">
                  <c:v>44213.791666666664</c:v>
                </c:pt>
                <c:pt idx="403">
                  <c:v>44213.833333333336</c:v>
                </c:pt>
                <c:pt idx="404">
                  <c:v>44213.875</c:v>
                </c:pt>
                <c:pt idx="405">
                  <c:v>44213.916666666664</c:v>
                </c:pt>
                <c:pt idx="406">
                  <c:v>44213.958333333336</c:v>
                </c:pt>
                <c:pt idx="407">
                  <c:v>44214</c:v>
                </c:pt>
                <c:pt idx="408">
                  <c:v>44214.041666666664</c:v>
                </c:pt>
                <c:pt idx="409">
                  <c:v>44214.083333333336</c:v>
                </c:pt>
                <c:pt idx="410">
                  <c:v>44214.125</c:v>
                </c:pt>
                <c:pt idx="411">
                  <c:v>44214.166666666664</c:v>
                </c:pt>
                <c:pt idx="412">
                  <c:v>44214.208333333336</c:v>
                </c:pt>
                <c:pt idx="413">
                  <c:v>44214.25</c:v>
                </c:pt>
                <c:pt idx="414">
                  <c:v>44214.291666666664</c:v>
                </c:pt>
                <c:pt idx="415">
                  <c:v>44214.333333333336</c:v>
                </c:pt>
                <c:pt idx="416">
                  <c:v>44214.375</c:v>
                </c:pt>
                <c:pt idx="417">
                  <c:v>44214.416666666664</c:v>
                </c:pt>
                <c:pt idx="418">
                  <c:v>44214.458333333336</c:v>
                </c:pt>
                <c:pt idx="419">
                  <c:v>44214.5</c:v>
                </c:pt>
                <c:pt idx="420">
                  <c:v>44214.541666666664</c:v>
                </c:pt>
                <c:pt idx="421">
                  <c:v>44214.583333333336</c:v>
                </c:pt>
                <c:pt idx="422">
                  <c:v>44214.625</c:v>
                </c:pt>
                <c:pt idx="423">
                  <c:v>44214.666666666664</c:v>
                </c:pt>
                <c:pt idx="424">
                  <c:v>44214.708333333336</c:v>
                </c:pt>
                <c:pt idx="425">
                  <c:v>44214.75</c:v>
                </c:pt>
                <c:pt idx="426">
                  <c:v>44214.791666666664</c:v>
                </c:pt>
                <c:pt idx="427">
                  <c:v>44214.833333333336</c:v>
                </c:pt>
                <c:pt idx="428">
                  <c:v>44214.875</c:v>
                </c:pt>
                <c:pt idx="429">
                  <c:v>44214.916666666664</c:v>
                </c:pt>
                <c:pt idx="430">
                  <c:v>44214.958333333336</c:v>
                </c:pt>
                <c:pt idx="431">
                  <c:v>44215</c:v>
                </c:pt>
                <c:pt idx="432">
                  <c:v>44215.041666666664</c:v>
                </c:pt>
                <c:pt idx="433">
                  <c:v>44215.083333333336</c:v>
                </c:pt>
                <c:pt idx="434">
                  <c:v>44215.125</c:v>
                </c:pt>
                <c:pt idx="435">
                  <c:v>44215.166666666664</c:v>
                </c:pt>
                <c:pt idx="436">
                  <c:v>44215.208333333336</c:v>
                </c:pt>
                <c:pt idx="437">
                  <c:v>44215.25</c:v>
                </c:pt>
                <c:pt idx="438">
                  <c:v>44215.291666666664</c:v>
                </c:pt>
                <c:pt idx="439">
                  <c:v>44215.333333333336</c:v>
                </c:pt>
                <c:pt idx="440">
                  <c:v>44215.375</c:v>
                </c:pt>
                <c:pt idx="441">
                  <c:v>44215.416666666664</c:v>
                </c:pt>
                <c:pt idx="442">
                  <c:v>44215.458333333336</c:v>
                </c:pt>
                <c:pt idx="443">
                  <c:v>44215.5</c:v>
                </c:pt>
                <c:pt idx="444">
                  <c:v>44215.541666666664</c:v>
                </c:pt>
                <c:pt idx="445">
                  <c:v>44215.583333333336</c:v>
                </c:pt>
                <c:pt idx="446">
                  <c:v>44215.625</c:v>
                </c:pt>
                <c:pt idx="447">
                  <c:v>44215.666666666664</c:v>
                </c:pt>
                <c:pt idx="448">
                  <c:v>44215.708333333336</c:v>
                </c:pt>
                <c:pt idx="449">
                  <c:v>44215.75</c:v>
                </c:pt>
                <c:pt idx="450">
                  <c:v>44215.791666666664</c:v>
                </c:pt>
                <c:pt idx="451">
                  <c:v>44215.833333333336</c:v>
                </c:pt>
                <c:pt idx="452">
                  <c:v>44215.875</c:v>
                </c:pt>
                <c:pt idx="453">
                  <c:v>44215.916666666664</c:v>
                </c:pt>
                <c:pt idx="454">
                  <c:v>44215.958333333336</c:v>
                </c:pt>
                <c:pt idx="455">
                  <c:v>44216</c:v>
                </c:pt>
                <c:pt idx="456">
                  <c:v>44216.041666666664</c:v>
                </c:pt>
                <c:pt idx="457">
                  <c:v>44216.083333333336</c:v>
                </c:pt>
                <c:pt idx="458">
                  <c:v>44216.125</c:v>
                </c:pt>
                <c:pt idx="459">
                  <c:v>44216.166666666664</c:v>
                </c:pt>
                <c:pt idx="460">
                  <c:v>44216.208333333336</c:v>
                </c:pt>
                <c:pt idx="461">
                  <c:v>44216.25</c:v>
                </c:pt>
                <c:pt idx="462">
                  <c:v>44216.291666666664</c:v>
                </c:pt>
                <c:pt idx="463">
                  <c:v>44216.333333333336</c:v>
                </c:pt>
                <c:pt idx="464">
                  <c:v>44216.375</c:v>
                </c:pt>
                <c:pt idx="465">
                  <c:v>44216.416666666664</c:v>
                </c:pt>
                <c:pt idx="466">
                  <c:v>44216.458333333336</c:v>
                </c:pt>
                <c:pt idx="467">
                  <c:v>44216.5</c:v>
                </c:pt>
                <c:pt idx="468">
                  <c:v>44216.541666666664</c:v>
                </c:pt>
                <c:pt idx="469">
                  <c:v>44216.583333333336</c:v>
                </c:pt>
                <c:pt idx="470">
                  <c:v>44216.625</c:v>
                </c:pt>
                <c:pt idx="471">
                  <c:v>44216.666666666664</c:v>
                </c:pt>
                <c:pt idx="472">
                  <c:v>44216.708333333336</c:v>
                </c:pt>
                <c:pt idx="473">
                  <c:v>44216.75</c:v>
                </c:pt>
                <c:pt idx="474">
                  <c:v>44216.791666666664</c:v>
                </c:pt>
                <c:pt idx="475">
                  <c:v>44216.833333333336</c:v>
                </c:pt>
                <c:pt idx="476">
                  <c:v>44216.875</c:v>
                </c:pt>
                <c:pt idx="477">
                  <c:v>44216.916666666664</c:v>
                </c:pt>
                <c:pt idx="478">
                  <c:v>44216.958333333336</c:v>
                </c:pt>
                <c:pt idx="479">
                  <c:v>44217</c:v>
                </c:pt>
                <c:pt idx="480">
                  <c:v>44217.041666666664</c:v>
                </c:pt>
                <c:pt idx="481">
                  <c:v>44217.083333333336</c:v>
                </c:pt>
                <c:pt idx="482">
                  <c:v>44217.125</c:v>
                </c:pt>
                <c:pt idx="483">
                  <c:v>44217.166666666664</c:v>
                </c:pt>
                <c:pt idx="484">
                  <c:v>44217.208333333336</c:v>
                </c:pt>
                <c:pt idx="485">
                  <c:v>44217.25</c:v>
                </c:pt>
                <c:pt idx="486">
                  <c:v>44217.291666666664</c:v>
                </c:pt>
                <c:pt idx="487">
                  <c:v>44217.333333333336</c:v>
                </c:pt>
                <c:pt idx="488">
                  <c:v>44217.375</c:v>
                </c:pt>
                <c:pt idx="489">
                  <c:v>44217.416666666664</c:v>
                </c:pt>
                <c:pt idx="490">
                  <c:v>44217.458333333336</c:v>
                </c:pt>
                <c:pt idx="491">
                  <c:v>44217.5</c:v>
                </c:pt>
                <c:pt idx="492">
                  <c:v>44217.541666666664</c:v>
                </c:pt>
                <c:pt idx="493">
                  <c:v>44217.583333333336</c:v>
                </c:pt>
                <c:pt idx="494">
                  <c:v>44217.625</c:v>
                </c:pt>
                <c:pt idx="495">
                  <c:v>44217.666666666664</c:v>
                </c:pt>
                <c:pt idx="496">
                  <c:v>44217.708333333336</c:v>
                </c:pt>
                <c:pt idx="497">
                  <c:v>44217.75</c:v>
                </c:pt>
                <c:pt idx="498">
                  <c:v>44217.791666666664</c:v>
                </c:pt>
                <c:pt idx="499">
                  <c:v>44217.833333333336</c:v>
                </c:pt>
                <c:pt idx="500">
                  <c:v>44217.875</c:v>
                </c:pt>
                <c:pt idx="501">
                  <c:v>44217.916666666664</c:v>
                </c:pt>
                <c:pt idx="502">
                  <c:v>44217.958333333336</c:v>
                </c:pt>
                <c:pt idx="503">
                  <c:v>44218</c:v>
                </c:pt>
                <c:pt idx="504">
                  <c:v>44218.041666666664</c:v>
                </c:pt>
                <c:pt idx="505">
                  <c:v>44218.083333333336</c:v>
                </c:pt>
                <c:pt idx="506">
                  <c:v>44218.125</c:v>
                </c:pt>
                <c:pt idx="507">
                  <c:v>44218.166666666664</c:v>
                </c:pt>
                <c:pt idx="508">
                  <c:v>44218.208333333336</c:v>
                </c:pt>
                <c:pt idx="509">
                  <c:v>44218.25</c:v>
                </c:pt>
                <c:pt idx="510">
                  <c:v>44218.291666666664</c:v>
                </c:pt>
                <c:pt idx="511">
                  <c:v>44218.333333333336</c:v>
                </c:pt>
                <c:pt idx="512">
                  <c:v>44218.375</c:v>
                </c:pt>
                <c:pt idx="513">
                  <c:v>44218.416666666664</c:v>
                </c:pt>
                <c:pt idx="514">
                  <c:v>44218.458333333336</c:v>
                </c:pt>
                <c:pt idx="515">
                  <c:v>44218.5</c:v>
                </c:pt>
                <c:pt idx="516">
                  <c:v>44218.541666666664</c:v>
                </c:pt>
                <c:pt idx="517">
                  <c:v>44218.583333333336</c:v>
                </c:pt>
                <c:pt idx="518">
                  <c:v>44218.625</c:v>
                </c:pt>
                <c:pt idx="519">
                  <c:v>44218.666666666664</c:v>
                </c:pt>
                <c:pt idx="520">
                  <c:v>44218.708333333336</c:v>
                </c:pt>
                <c:pt idx="521">
                  <c:v>44218.75</c:v>
                </c:pt>
                <c:pt idx="522">
                  <c:v>44218.791666666664</c:v>
                </c:pt>
                <c:pt idx="523">
                  <c:v>44218.833333333336</c:v>
                </c:pt>
                <c:pt idx="524">
                  <c:v>44218.875</c:v>
                </c:pt>
                <c:pt idx="525">
                  <c:v>44218.916666666664</c:v>
                </c:pt>
                <c:pt idx="526">
                  <c:v>44218.958333333336</c:v>
                </c:pt>
                <c:pt idx="527">
                  <c:v>44219</c:v>
                </c:pt>
                <c:pt idx="528">
                  <c:v>44219.041666666664</c:v>
                </c:pt>
                <c:pt idx="529">
                  <c:v>44219.083333333336</c:v>
                </c:pt>
                <c:pt idx="530">
                  <c:v>44219.125</c:v>
                </c:pt>
                <c:pt idx="531">
                  <c:v>44219.166666666664</c:v>
                </c:pt>
                <c:pt idx="532">
                  <c:v>44219.208333333336</c:v>
                </c:pt>
                <c:pt idx="533">
                  <c:v>44219.25</c:v>
                </c:pt>
                <c:pt idx="534">
                  <c:v>44219.291666666664</c:v>
                </c:pt>
                <c:pt idx="535">
                  <c:v>44219.333333333336</c:v>
                </c:pt>
                <c:pt idx="536">
                  <c:v>44219.375</c:v>
                </c:pt>
                <c:pt idx="537">
                  <c:v>44219.416666666664</c:v>
                </c:pt>
                <c:pt idx="538">
                  <c:v>44219.458333333336</c:v>
                </c:pt>
                <c:pt idx="539">
                  <c:v>44219.5</c:v>
                </c:pt>
                <c:pt idx="540">
                  <c:v>44219.541666666664</c:v>
                </c:pt>
                <c:pt idx="541">
                  <c:v>44219.583333333336</c:v>
                </c:pt>
                <c:pt idx="542">
                  <c:v>44219.625</c:v>
                </c:pt>
                <c:pt idx="543">
                  <c:v>44219.666666666664</c:v>
                </c:pt>
                <c:pt idx="544">
                  <c:v>44219.708333333336</c:v>
                </c:pt>
                <c:pt idx="545">
                  <c:v>44219.75</c:v>
                </c:pt>
                <c:pt idx="546">
                  <c:v>44219.791666666664</c:v>
                </c:pt>
                <c:pt idx="547">
                  <c:v>44219.833333333336</c:v>
                </c:pt>
                <c:pt idx="548">
                  <c:v>44219.875</c:v>
                </c:pt>
                <c:pt idx="549">
                  <c:v>44219.916666666664</c:v>
                </c:pt>
                <c:pt idx="550">
                  <c:v>44219.958333333336</c:v>
                </c:pt>
                <c:pt idx="551">
                  <c:v>44220</c:v>
                </c:pt>
                <c:pt idx="552">
                  <c:v>44220.041666666664</c:v>
                </c:pt>
                <c:pt idx="553">
                  <c:v>44220.083333333336</c:v>
                </c:pt>
                <c:pt idx="554">
                  <c:v>44220.125</c:v>
                </c:pt>
                <c:pt idx="555">
                  <c:v>44220.166666666664</c:v>
                </c:pt>
                <c:pt idx="556">
                  <c:v>44220.208333333336</c:v>
                </c:pt>
                <c:pt idx="557">
                  <c:v>44220.25</c:v>
                </c:pt>
                <c:pt idx="558">
                  <c:v>44220.291666666664</c:v>
                </c:pt>
                <c:pt idx="559">
                  <c:v>44220.333333333336</c:v>
                </c:pt>
                <c:pt idx="560">
                  <c:v>44220.375</c:v>
                </c:pt>
                <c:pt idx="561">
                  <c:v>44220.416666666664</c:v>
                </c:pt>
                <c:pt idx="562">
                  <c:v>44220.458333333336</c:v>
                </c:pt>
                <c:pt idx="563">
                  <c:v>44220.5</c:v>
                </c:pt>
                <c:pt idx="564">
                  <c:v>44220.541666666664</c:v>
                </c:pt>
                <c:pt idx="565">
                  <c:v>44220.583333333336</c:v>
                </c:pt>
                <c:pt idx="566">
                  <c:v>44220.625</c:v>
                </c:pt>
                <c:pt idx="567">
                  <c:v>44220.666666666664</c:v>
                </c:pt>
                <c:pt idx="568">
                  <c:v>44220.708333333336</c:v>
                </c:pt>
                <c:pt idx="569">
                  <c:v>44220.75</c:v>
                </c:pt>
                <c:pt idx="570">
                  <c:v>44220.791666666664</c:v>
                </c:pt>
                <c:pt idx="571">
                  <c:v>44220.833333333336</c:v>
                </c:pt>
                <c:pt idx="572">
                  <c:v>44220.875</c:v>
                </c:pt>
                <c:pt idx="573">
                  <c:v>44220.916666666664</c:v>
                </c:pt>
                <c:pt idx="574">
                  <c:v>44220.958333333336</c:v>
                </c:pt>
                <c:pt idx="575">
                  <c:v>44221</c:v>
                </c:pt>
                <c:pt idx="576">
                  <c:v>44221.041666666664</c:v>
                </c:pt>
                <c:pt idx="577">
                  <c:v>44221.083333333336</c:v>
                </c:pt>
                <c:pt idx="578">
                  <c:v>44221.125</c:v>
                </c:pt>
                <c:pt idx="579">
                  <c:v>44221.166666666664</c:v>
                </c:pt>
                <c:pt idx="580">
                  <c:v>44221.208333333336</c:v>
                </c:pt>
                <c:pt idx="581">
                  <c:v>44221.25</c:v>
                </c:pt>
                <c:pt idx="582">
                  <c:v>44221.291666666664</c:v>
                </c:pt>
                <c:pt idx="583">
                  <c:v>44221.333333333336</c:v>
                </c:pt>
                <c:pt idx="584">
                  <c:v>44221.375</c:v>
                </c:pt>
                <c:pt idx="585">
                  <c:v>44221.416666666664</c:v>
                </c:pt>
                <c:pt idx="586">
                  <c:v>44221.458333333336</c:v>
                </c:pt>
                <c:pt idx="587">
                  <c:v>44221.5</c:v>
                </c:pt>
                <c:pt idx="588">
                  <c:v>44221.541666666664</c:v>
                </c:pt>
                <c:pt idx="589">
                  <c:v>44221.583333333336</c:v>
                </c:pt>
                <c:pt idx="590">
                  <c:v>44221.625</c:v>
                </c:pt>
                <c:pt idx="591">
                  <c:v>44221.666666666664</c:v>
                </c:pt>
                <c:pt idx="592">
                  <c:v>44221.708333333336</c:v>
                </c:pt>
                <c:pt idx="593">
                  <c:v>44221.75</c:v>
                </c:pt>
                <c:pt idx="594">
                  <c:v>44221.791666666664</c:v>
                </c:pt>
                <c:pt idx="595">
                  <c:v>44221.833333333336</c:v>
                </c:pt>
                <c:pt idx="596">
                  <c:v>44221.875</c:v>
                </c:pt>
                <c:pt idx="597">
                  <c:v>44221.916666666664</c:v>
                </c:pt>
                <c:pt idx="598">
                  <c:v>44221.958333333336</c:v>
                </c:pt>
                <c:pt idx="599">
                  <c:v>44222</c:v>
                </c:pt>
                <c:pt idx="600">
                  <c:v>44222.041666666664</c:v>
                </c:pt>
                <c:pt idx="601">
                  <c:v>44222.083333333336</c:v>
                </c:pt>
                <c:pt idx="602">
                  <c:v>44222.125</c:v>
                </c:pt>
                <c:pt idx="603">
                  <c:v>44222.166666666664</c:v>
                </c:pt>
                <c:pt idx="604">
                  <c:v>44222.208333333336</c:v>
                </c:pt>
                <c:pt idx="605">
                  <c:v>44222.25</c:v>
                </c:pt>
                <c:pt idx="606">
                  <c:v>44222.291666666664</c:v>
                </c:pt>
                <c:pt idx="607">
                  <c:v>44222.333333333336</c:v>
                </c:pt>
                <c:pt idx="608">
                  <c:v>44222.375</c:v>
                </c:pt>
                <c:pt idx="609">
                  <c:v>44222.416666666664</c:v>
                </c:pt>
                <c:pt idx="610">
                  <c:v>44222.458333333336</c:v>
                </c:pt>
                <c:pt idx="611">
                  <c:v>44222.5</c:v>
                </c:pt>
                <c:pt idx="612">
                  <c:v>44222.541666666664</c:v>
                </c:pt>
                <c:pt idx="613">
                  <c:v>44222.583333333336</c:v>
                </c:pt>
                <c:pt idx="614">
                  <c:v>44222.625</c:v>
                </c:pt>
                <c:pt idx="615">
                  <c:v>44222.666666666664</c:v>
                </c:pt>
                <c:pt idx="616">
                  <c:v>44222.708333333336</c:v>
                </c:pt>
                <c:pt idx="617">
                  <c:v>44222.75</c:v>
                </c:pt>
                <c:pt idx="618">
                  <c:v>44222.791666666664</c:v>
                </c:pt>
                <c:pt idx="619">
                  <c:v>44222.833333333336</c:v>
                </c:pt>
                <c:pt idx="620">
                  <c:v>44222.875</c:v>
                </c:pt>
                <c:pt idx="621">
                  <c:v>44222.916666666664</c:v>
                </c:pt>
                <c:pt idx="622">
                  <c:v>44222.958333333336</c:v>
                </c:pt>
                <c:pt idx="623">
                  <c:v>44223</c:v>
                </c:pt>
                <c:pt idx="624">
                  <c:v>44223.041666666664</c:v>
                </c:pt>
                <c:pt idx="625">
                  <c:v>44223.083333333336</c:v>
                </c:pt>
                <c:pt idx="626">
                  <c:v>44223.125</c:v>
                </c:pt>
                <c:pt idx="627">
                  <c:v>44223.166666666664</c:v>
                </c:pt>
                <c:pt idx="628">
                  <c:v>44223.208333333336</c:v>
                </c:pt>
                <c:pt idx="629">
                  <c:v>44223.25</c:v>
                </c:pt>
                <c:pt idx="630">
                  <c:v>44223.291666666664</c:v>
                </c:pt>
                <c:pt idx="631">
                  <c:v>44223.333333333336</c:v>
                </c:pt>
                <c:pt idx="632">
                  <c:v>44223.375</c:v>
                </c:pt>
                <c:pt idx="633">
                  <c:v>44223.416666666664</c:v>
                </c:pt>
                <c:pt idx="634">
                  <c:v>44223.458333333336</c:v>
                </c:pt>
                <c:pt idx="635">
                  <c:v>44223.5</c:v>
                </c:pt>
                <c:pt idx="636">
                  <c:v>44223.541666666664</c:v>
                </c:pt>
                <c:pt idx="637">
                  <c:v>44223.583333333336</c:v>
                </c:pt>
                <c:pt idx="638">
                  <c:v>44223.625</c:v>
                </c:pt>
                <c:pt idx="639">
                  <c:v>44223.666666666664</c:v>
                </c:pt>
                <c:pt idx="640">
                  <c:v>44223.708333333336</c:v>
                </c:pt>
                <c:pt idx="641">
                  <c:v>44223.75</c:v>
                </c:pt>
                <c:pt idx="642">
                  <c:v>44223.791666666664</c:v>
                </c:pt>
                <c:pt idx="643">
                  <c:v>44223.833333333336</c:v>
                </c:pt>
                <c:pt idx="644">
                  <c:v>44223.875</c:v>
                </c:pt>
                <c:pt idx="645">
                  <c:v>44223.916666666664</c:v>
                </c:pt>
                <c:pt idx="646">
                  <c:v>44223.958333333336</c:v>
                </c:pt>
                <c:pt idx="647">
                  <c:v>44224</c:v>
                </c:pt>
                <c:pt idx="648">
                  <c:v>44224.041666666664</c:v>
                </c:pt>
                <c:pt idx="649">
                  <c:v>44224.083333333336</c:v>
                </c:pt>
                <c:pt idx="650">
                  <c:v>44224.125</c:v>
                </c:pt>
                <c:pt idx="651">
                  <c:v>44224.166666666664</c:v>
                </c:pt>
                <c:pt idx="652">
                  <c:v>44224.208333333336</c:v>
                </c:pt>
                <c:pt idx="653">
                  <c:v>44224.25</c:v>
                </c:pt>
                <c:pt idx="654">
                  <c:v>44224.291666666664</c:v>
                </c:pt>
                <c:pt idx="655">
                  <c:v>44224.333333333336</c:v>
                </c:pt>
                <c:pt idx="656">
                  <c:v>44224.375</c:v>
                </c:pt>
                <c:pt idx="657">
                  <c:v>44224.416666666664</c:v>
                </c:pt>
                <c:pt idx="658">
                  <c:v>44224.458333333336</c:v>
                </c:pt>
                <c:pt idx="659">
                  <c:v>44224.5</c:v>
                </c:pt>
                <c:pt idx="660">
                  <c:v>44224.541666666664</c:v>
                </c:pt>
                <c:pt idx="661">
                  <c:v>44224.583333333336</c:v>
                </c:pt>
                <c:pt idx="662">
                  <c:v>44224.625</c:v>
                </c:pt>
                <c:pt idx="663">
                  <c:v>44224.666666666664</c:v>
                </c:pt>
                <c:pt idx="664">
                  <c:v>44224.708333333336</c:v>
                </c:pt>
                <c:pt idx="665">
                  <c:v>44224.75</c:v>
                </c:pt>
                <c:pt idx="666">
                  <c:v>44224.791666666664</c:v>
                </c:pt>
                <c:pt idx="667">
                  <c:v>44224.833333333336</c:v>
                </c:pt>
                <c:pt idx="668">
                  <c:v>44224.875</c:v>
                </c:pt>
                <c:pt idx="669">
                  <c:v>44224.916666666664</c:v>
                </c:pt>
                <c:pt idx="670">
                  <c:v>44224.958333333336</c:v>
                </c:pt>
                <c:pt idx="671">
                  <c:v>44225</c:v>
                </c:pt>
                <c:pt idx="672">
                  <c:v>44225.041666666664</c:v>
                </c:pt>
                <c:pt idx="673">
                  <c:v>44225.083333333336</c:v>
                </c:pt>
                <c:pt idx="674">
                  <c:v>44225.125</c:v>
                </c:pt>
                <c:pt idx="675">
                  <c:v>44225.166666666664</c:v>
                </c:pt>
                <c:pt idx="676">
                  <c:v>44225.208333333336</c:v>
                </c:pt>
                <c:pt idx="677">
                  <c:v>44225.25</c:v>
                </c:pt>
                <c:pt idx="678">
                  <c:v>44225.291666666664</c:v>
                </c:pt>
                <c:pt idx="679">
                  <c:v>44225.333333333336</c:v>
                </c:pt>
                <c:pt idx="680">
                  <c:v>44225.375</c:v>
                </c:pt>
                <c:pt idx="681">
                  <c:v>44225.416666666664</c:v>
                </c:pt>
                <c:pt idx="682">
                  <c:v>44225.458333333336</c:v>
                </c:pt>
                <c:pt idx="683">
                  <c:v>44225.5</c:v>
                </c:pt>
                <c:pt idx="684">
                  <c:v>44225.541666666664</c:v>
                </c:pt>
                <c:pt idx="685">
                  <c:v>44225.583333333336</c:v>
                </c:pt>
                <c:pt idx="686">
                  <c:v>44225.625</c:v>
                </c:pt>
                <c:pt idx="687">
                  <c:v>44225.666666666664</c:v>
                </c:pt>
                <c:pt idx="688">
                  <c:v>44225.708333333336</c:v>
                </c:pt>
                <c:pt idx="689">
                  <c:v>44225.75</c:v>
                </c:pt>
                <c:pt idx="690">
                  <c:v>44225.791666666664</c:v>
                </c:pt>
                <c:pt idx="691">
                  <c:v>44225.833333333336</c:v>
                </c:pt>
                <c:pt idx="692">
                  <c:v>44225.875</c:v>
                </c:pt>
                <c:pt idx="693">
                  <c:v>44225.916666666664</c:v>
                </c:pt>
                <c:pt idx="694">
                  <c:v>44225.958333333336</c:v>
                </c:pt>
                <c:pt idx="695">
                  <c:v>44226</c:v>
                </c:pt>
                <c:pt idx="696">
                  <c:v>44226.041666666664</c:v>
                </c:pt>
                <c:pt idx="697">
                  <c:v>44226.083333333336</c:v>
                </c:pt>
                <c:pt idx="698">
                  <c:v>44226.125</c:v>
                </c:pt>
                <c:pt idx="699">
                  <c:v>44226.166666666664</c:v>
                </c:pt>
                <c:pt idx="700">
                  <c:v>44226.208333333336</c:v>
                </c:pt>
                <c:pt idx="701">
                  <c:v>44226.25</c:v>
                </c:pt>
                <c:pt idx="702">
                  <c:v>44226.291666666664</c:v>
                </c:pt>
                <c:pt idx="703">
                  <c:v>44226.333333333336</c:v>
                </c:pt>
                <c:pt idx="704">
                  <c:v>44226.375</c:v>
                </c:pt>
                <c:pt idx="705">
                  <c:v>44226.416666666664</c:v>
                </c:pt>
                <c:pt idx="706">
                  <c:v>44226.458333333336</c:v>
                </c:pt>
                <c:pt idx="707">
                  <c:v>44226.5</c:v>
                </c:pt>
                <c:pt idx="708">
                  <c:v>44226.541666666664</c:v>
                </c:pt>
                <c:pt idx="709">
                  <c:v>44226.583333333336</c:v>
                </c:pt>
                <c:pt idx="710">
                  <c:v>44226.625</c:v>
                </c:pt>
                <c:pt idx="711">
                  <c:v>44226.666666666664</c:v>
                </c:pt>
                <c:pt idx="712">
                  <c:v>44226.708333333336</c:v>
                </c:pt>
                <c:pt idx="713">
                  <c:v>44226.75</c:v>
                </c:pt>
                <c:pt idx="714">
                  <c:v>44226.791666666664</c:v>
                </c:pt>
                <c:pt idx="715">
                  <c:v>44226.833333333336</c:v>
                </c:pt>
                <c:pt idx="716">
                  <c:v>44226.875</c:v>
                </c:pt>
                <c:pt idx="717">
                  <c:v>44226.916666666664</c:v>
                </c:pt>
                <c:pt idx="718">
                  <c:v>44226.958333333336</c:v>
                </c:pt>
                <c:pt idx="719">
                  <c:v>44227</c:v>
                </c:pt>
                <c:pt idx="720">
                  <c:v>44227.041666666664</c:v>
                </c:pt>
                <c:pt idx="721">
                  <c:v>44227.083333333336</c:v>
                </c:pt>
                <c:pt idx="722">
                  <c:v>44227.125</c:v>
                </c:pt>
                <c:pt idx="723">
                  <c:v>44227.166666666664</c:v>
                </c:pt>
                <c:pt idx="724">
                  <c:v>44227.208333333336</c:v>
                </c:pt>
                <c:pt idx="725">
                  <c:v>44227.25</c:v>
                </c:pt>
                <c:pt idx="726">
                  <c:v>44227.291666666664</c:v>
                </c:pt>
                <c:pt idx="727">
                  <c:v>44227.333333333336</c:v>
                </c:pt>
                <c:pt idx="728">
                  <c:v>44227.375</c:v>
                </c:pt>
                <c:pt idx="729">
                  <c:v>44227.416666666664</c:v>
                </c:pt>
                <c:pt idx="730">
                  <c:v>44227.458333333336</c:v>
                </c:pt>
                <c:pt idx="731">
                  <c:v>44227.5</c:v>
                </c:pt>
                <c:pt idx="732">
                  <c:v>44227.541666666664</c:v>
                </c:pt>
                <c:pt idx="733">
                  <c:v>44227.583333333336</c:v>
                </c:pt>
                <c:pt idx="734">
                  <c:v>44227.625</c:v>
                </c:pt>
                <c:pt idx="735">
                  <c:v>44227.666666666664</c:v>
                </c:pt>
                <c:pt idx="736">
                  <c:v>44227.708333333336</c:v>
                </c:pt>
                <c:pt idx="737">
                  <c:v>44227.75</c:v>
                </c:pt>
                <c:pt idx="738">
                  <c:v>44227.791666666664</c:v>
                </c:pt>
                <c:pt idx="739">
                  <c:v>44227.833333333336</c:v>
                </c:pt>
                <c:pt idx="740">
                  <c:v>44227.875</c:v>
                </c:pt>
                <c:pt idx="741">
                  <c:v>44227.916666666664</c:v>
                </c:pt>
                <c:pt idx="742">
                  <c:v>44227.958333333336</c:v>
                </c:pt>
                <c:pt idx="743">
                  <c:v>44228</c:v>
                </c:pt>
                <c:pt idx="744">
                  <c:v>44228.041666666664</c:v>
                </c:pt>
                <c:pt idx="745">
                  <c:v>44228.083333333336</c:v>
                </c:pt>
                <c:pt idx="746">
                  <c:v>44228.125</c:v>
                </c:pt>
                <c:pt idx="747">
                  <c:v>44228.166666666664</c:v>
                </c:pt>
                <c:pt idx="748">
                  <c:v>44228.208333333336</c:v>
                </c:pt>
                <c:pt idx="749">
                  <c:v>44228.25</c:v>
                </c:pt>
                <c:pt idx="750">
                  <c:v>44228.291666666664</c:v>
                </c:pt>
                <c:pt idx="751">
                  <c:v>44228.333333333336</c:v>
                </c:pt>
                <c:pt idx="752">
                  <c:v>44228.375</c:v>
                </c:pt>
                <c:pt idx="753">
                  <c:v>44228.416666666664</c:v>
                </c:pt>
                <c:pt idx="754">
                  <c:v>44228.458333333336</c:v>
                </c:pt>
                <c:pt idx="755">
                  <c:v>44228.5</c:v>
                </c:pt>
                <c:pt idx="756">
                  <c:v>44228.541666666664</c:v>
                </c:pt>
                <c:pt idx="757">
                  <c:v>44228.583333333336</c:v>
                </c:pt>
                <c:pt idx="758">
                  <c:v>44228.625</c:v>
                </c:pt>
                <c:pt idx="759">
                  <c:v>44228.666666666664</c:v>
                </c:pt>
                <c:pt idx="760">
                  <c:v>44228.708333333336</c:v>
                </c:pt>
                <c:pt idx="761">
                  <c:v>44228.75</c:v>
                </c:pt>
                <c:pt idx="762">
                  <c:v>44228.791666666664</c:v>
                </c:pt>
                <c:pt idx="763">
                  <c:v>44228.833333333336</c:v>
                </c:pt>
                <c:pt idx="764">
                  <c:v>44228.875</c:v>
                </c:pt>
                <c:pt idx="765">
                  <c:v>44228.916666666664</c:v>
                </c:pt>
                <c:pt idx="766">
                  <c:v>44228.958333333336</c:v>
                </c:pt>
                <c:pt idx="767">
                  <c:v>44229</c:v>
                </c:pt>
                <c:pt idx="768">
                  <c:v>44229.041666666664</c:v>
                </c:pt>
                <c:pt idx="769">
                  <c:v>44229.083333333336</c:v>
                </c:pt>
                <c:pt idx="770">
                  <c:v>44229.125</c:v>
                </c:pt>
                <c:pt idx="771">
                  <c:v>44229.166666666664</c:v>
                </c:pt>
                <c:pt idx="772">
                  <c:v>44229.208333333336</c:v>
                </c:pt>
                <c:pt idx="773">
                  <c:v>44229.25</c:v>
                </c:pt>
                <c:pt idx="774">
                  <c:v>44229.291666666664</c:v>
                </c:pt>
                <c:pt idx="775">
                  <c:v>44229.333333333336</c:v>
                </c:pt>
                <c:pt idx="776">
                  <c:v>44229.375</c:v>
                </c:pt>
                <c:pt idx="777">
                  <c:v>44229.416666666664</c:v>
                </c:pt>
                <c:pt idx="778">
                  <c:v>44229.458333333336</c:v>
                </c:pt>
                <c:pt idx="779">
                  <c:v>44229.5</c:v>
                </c:pt>
                <c:pt idx="780">
                  <c:v>44229.541666666664</c:v>
                </c:pt>
                <c:pt idx="781">
                  <c:v>44229.583333333336</c:v>
                </c:pt>
                <c:pt idx="782">
                  <c:v>44229.625</c:v>
                </c:pt>
                <c:pt idx="783">
                  <c:v>44229.666666666664</c:v>
                </c:pt>
                <c:pt idx="784">
                  <c:v>44229.708333333336</c:v>
                </c:pt>
                <c:pt idx="785">
                  <c:v>44229.75</c:v>
                </c:pt>
                <c:pt idx="786">
                  <c:v>44229.791666666664</c:v>
                </c:pt>
                <c:pt idx="787">
                  <c:v>44229.833333333336</c:v>
                </c:pt>
                <c:pt idx="788">
                  <c:v>44229.875</c:v>
                </c:pt>
                <c:pt idx="789">
                  <c:v>44229.916666666664</c:v>
                </c:pt>
                <c:pt idx="790">
                  <c:v>44229.958333333336</c:v>
                </c:pt>
                <c:pt idx="791">
                  <c:v>44230</c:v>
                </c:pt>
                <c:pt idx="792">
                  <c:v>44230.041666666664</c:v>
                </c:pt>
                <c:pt idx="793">
                  <c:v>44230.083333333336</c:v>
                </c:pt>
                <c:pt idx="794">
                  <c:v>44230.125</c:v>
                </c:pt>
                <c:pt idx="795">
                  <c:v>44230.166666666664</c:v>
                </c:pt>
                <c:pt idx="796">
                  <c:v>44230.208333333336</c:v>
                </c:pt>
                <c:pt idx="797">
                  <c:v>44230.25</c:v>
                </c:pt>
                <c:pt idx="798">
                  <c:v>44230.291666666664</c:v>
                </c:pt>
                <c:pt idx="799">
                  <c:v>44230.333333333336</c:v>
                </c:pt>
                <c:pt idx="800">
                  <c:v>44230.375</c:v>
                </c:pt>
                <c:pt idx="801">
                  <c:v>44230.416666666664</c:v>
                </c:pt>
                <c:pt idx="802">
                  <c:v>44230.458333333336</c:v>
                </c:pt>
                <c:pt idx="803">
                  <c:v>44230.5</c:v>
                </c:pt>
                <c:pt idx="804">
                  <c:v>44230.541666666664</c:v>
                </c:pt>
                <c:pt idx="805">
                  <c:v>44230.583333333336</c:v>
                </c:pt>
                <c:pt idx="806">
                  <c:v>44230.625</c:v>
                </c:pt>
                <c:pt idx="807">
                  <c:v>44230.666666666664</c:v>
                </c:pt>
                <c:pt idx="808">
                  <c:v>44230.708333333336</c:v>
                </c:pt>
                <c:pt idx="809">
                  <c:v>44230.75</c:v>
                </c:pt>
                <c:pt idx="810">
                  <c:v>44230.791666666664</c:v>
                </c:pt>
                <c:pt idx="811">
                  <c:v>44230.833333333336</c:v>
                </c:pt>
                <c:pt idx="812">
                  <c:v>44230.875</c:v>
                </c:pt>
                <c:pt idx="813">
                  <c:v>44230.916666666664</c:v>
                </c:pt>
                <c:pt idx="814">
                  <c:v>44230.958333333336</c:v>
                </c:pt>
                <c:pt idx="815">
                  <c:v>44231</c:v>
                </c:pt>
                <c:pt idx="816">
                  <c:v>44231.041666666664</c:v>
                </c:pt>
                <c:pt idx="817">
                  <c:v>44231.083333333336</c:v>
                </c:pt>
                <c:pt idx="818">
                  <c:v>44231.125</c:v>
                </c:pt>
                <c:pt idx="819">
                  <c:v>44231.166666666664</c:v>
                </c:pt>
                <c:pt idx="820">
                  <c:v>44231.208333333336</c:v>
                </c:pt>
                <c:pt idx="821">
                  <c:v>44231.25</c:v>
                </c:pt>
                <c:pt idx="822">
                  <c:v>44231.291666666664</c:v>
                </c:pt>
                <c:pt idx="823">
                  <c:v>44231.333333333336</c:v>
                </c:pt>
                <c:pt idx="824">
                  <c:v>44231.375</c:v>
                </c:pt>
                <c:pt idx="825">
                  <c:v>44231.416666666664</c:v>
                </c:pt>
                <c:pt idx="826">
                  <c:v>44231.458333333336</c:v>
                </c:pt>
                <c:pt idx="827">
                  <c:v>44231.5</c:v>
                </c:pt>
                <c:pt idx="828">
                  <c:v>44231.541666666664</c:v>
                </c:pt>
                <c:pt idx="829">
                  <c:v>44231.583333333336</c:v>
                </c:pt>
                <c:pt idx="830">
                  <c:v>44231.625</c:v>
                </c:pt>
                <c:pt idx="831">
                  <c:v>44231.666666666664</c:v>
                </c:pt>
                <c:pt idx="832">
                  <c:v>44231.708333333336</c:v>
                </c:pt>
                <c:pt idx="833">
                  <c:v>44231.75</c:v>
                </c:pt>
                <c:pt idx="834">
                  <c:v>44231.791666666664</c:v>
                </c:pt>
                <c:pt idx="835">
                  <c:v>44231.833333333336</c:v>
                </c:pt>
                <c:pt idx="836">
                  <c:v>44231.875</c:v>
                </c:pt>
                <c:pt idx="837">
                  <c:v>44231.916666666664</c:v>
                </c:pt>
                <c:pt idx="838">
                  <c:v>44231.958333333336</c:v>
                </c:pt>
                <c:pt idx="839">
                  <c:v>44232</c:v>
                </c:pt>
                <c:pt idx="840">
                  <c:v>44232.041666666664</c:v>
                </c:pt>
                <c:pt idx="841">
                  <c:v>44232.083333333336</c:v>
                </c:pt>
                <c:pt idx="842">
                  <c:v>44232.125</c:v>
                </c:pt>
                <c:pt idx="843">
                  <c:v>44232.166666666664</c:v>
                </c:pt>
                <c:pt idx="844">
                  <c:v>44232.208333333336</c:v>
                </c:pt>
                <c:pt idx="845">
                  <c:v>44232.25</c:v>
                </c:pt>
                <c:pt idx="846">
                  <c:v>44232.291666666664</c:v>
                </c:pt>
                <c:pt idx="847">
                  <c:v>44232.333333333336</c:v>
                </c:pt>
                <c:pt idx="848">
                  <c:v>44232.375</c:v>
                </c:pt>
                <c:pt idx="849">
                  <c:v>44232.416666666664</c:v>
                </c:pt>
                <c:pt idx="850">
                  <c:v>44232.458333333336</c:v>
                </c:pt>
                <c:pt idx="851">
                  <c:v>44232.5</c:v>
                </c:pt>
                <c:pt idx="852">
                  <c:v>44232.541666666664</c:v>
                </c:pt>
                <c:pt idx="853">
                  <c:v>44232.583333333336</c:v>
                </c:pt>
                <c:pt idx="854">
                  <c:v>44232.625</c:v>
                </c:pt>
                <c:pt idx="855">
                  <c:v>44232.666666666664</c:v>
                </c:pt>
                <c:pt idx="856">
                  <c:v>44232.708333333336</c:v>
                </c:pt>
                <c:pt idx="857">
                  <c:v>44232.75</c:v>
                </c:pt>
                <c:pt idx="858">
                  <c:v>44232.791666666664</c:v>
                </c:pt>
                <c:pt idx="859">
                  <c:v>44232.833333333336</c:v>
                </c:pt>
                <c:pt idx="860">
                  <c:v>44232.875</c:v>
                </c:pt>
                <c:pt idx="861">
                  <c:v>44232.916666666664</c:v>
                </c:pt>
                <c:pt idx="862">
                  <c:v>44232.958333333336</c:v>
                </c:pt>
                <c:pt idx="863">
                  <c:v>44233</c:v>
                </c:pt>
                <c:pt idx="864">
                  <c:v>44233.041666666664</c:v>
                </c:pt>
                <c:pt idx="865">
                  <c:v>44233.083333333336</c:v>
                </c:pt>
                <c:pt idx="866">
                  <c:v>44233.125</c:v>
                </c:pt>
                <c:pt idx="867">
                  <c:v>44233.166666666664</c:v>
                </c:pt>
                <c:pt idx="868">
                  <c:v>44233.208333333336</c:v>
                </c:pt>
                <c:pt idx="869">
                  <c:v>44233.25</c:v>
                </c:pt>
                <c:pt idx="870">
                  <c:v>44233.291666666664</c:v>
                </c:pt>
                <c:pt idx="871">
                  <c:v>44233.333333333336</c:v>
                </c:pt>
                <c:pt idx="872">
                  <c:v>44233.375</c:v>
                </c:pt>
                <c:pt idx="873">
                  <c:v>44233.416666666664</c:v>
                </c:pt>
                <c:pt idx="874">
                  <c:v>44233.458333333336</c:v>
                </c:pt>
                <c:pt idx="875">
                  <c:v>44233.5</c:v>
                </c:pt>
                <c:pt idx="876">
                  <c:v>44233.541666666664</c:v>
                </c:pt>
                <c:pt idx="877">
                  <c:v>44233.583333333336</c:v>
                </c:pt>
                <c:pt idx="878">
                  <c:v>44233.625</c:v>
                </c:pt>
                <c:pt idx="879">
                  <c:v>44233.666666666664</c:v>
                </c:pt>
                <c:pt idx="880">
                  <c:v>44233.708333333336</c:v>
                </c:pt>
                <c:pt idx="881">
                  <c:v>44233.75</c:v>
                </c:pt>
                <c:pt idx="882">
                  <c:v>44233.791666666664</c:v>
                </c:pt>
                <c:pt idx="883">
                  <c:v>44233.833333333336</c:v>
                </c:pt>
                <c:pt idx="884">
                  <c:v>44233.875</c:v>
                </c:pt>
                <c:pt idx="885">
                  <c:v>44233.916666666664</c:v>
                </c:pt>
                <c:pt idx="886">
                  <c:v>44233.958333333336</c:v>
                </c:pt>
                <c:pt idx="887">
                  <c:v>44234</c:v>
                </c:pt>
                <c:pt idx="888">
                  <c:v>44234.041666666664</c:v>
                </c:pt>
                <c:pt idx="889">
                  <c:v>44234.083333333336</c:v>
                </c:pt>
                <c:pt idx="890">
                  <c:v>44234.125</c:v>
                </c:pt>
                <c:pt idx="891">
                  <c:v>44234.166666666664</c:v>
                </c:pt>
                <c:pt idx="892">
                  <c:v>44234.208333333336</c:v>
                </c:pt>
                <c:pt idx="893">
                  <c:v>44234.25</c:v>
                </c:pt>
                <c:pt idx="894">
                  <c:v>44234.291666666664</c:v>
                </c:pt>
                <c:pt idx="895">
                  <c:v>44234.333333333336</c:v>
                </c:pt>
                <c:pt idx="896">
                  <c:v>44234.375</c:v>
                </c:pt>
                <c:pt idx="897">
                  <c:v>44234.416666666664</c:v>
                </c:pt>
                <c:pt idx="898">
                  <c:v>44234.458333333336</c:v>
                </c:pt>
                <c:pt idx="899">
                  <c:v>44234.5</c:v>
                </c:pt>
                <c:pt idx="900">
                  <c:v>44234.541666666664</c:v>
                </c:pt>
                <c:pt idx="901">
                  <c:v>44234.583333333336</c:v>
                </c:pt>
                <c:pt idx="902">
                  <c:v>44234.625</c:v>
                </c:pt>
                <c:pt idx="903">
                  <c:v>44234.666666666664</c:v>
                </c:pt>
                <c:pt idx="904">
                  <c:v>44234.708333333336</c:v>
                </c:pt>
                <c:pt idx="905">
                  <c:v>44234.75</c:v>
                </c:pt>
                <c:pt idx="906">
                  <c:v>44234.791666666664</c:v>
                </c:pt>
                <c:pt idx="907">
                  <c:v>44234.833333333336</c:v>
                </c:pt>
                <c:pt idx="908">
                  <c:v>44234.875</c:v>
                </c:pt>
                <c:pt idx="909">
                  <c:v>44234.916666666664</c:v>
                </c:pt>
                <c:pt idx="910">
                  <c:v>44234.958333333336</c:v>
                </c:pt>
                <c:pt idx="911">
                  <c:v>44235</c:v>
                </c:pt>
                <c:pt idx="912">
                  <c:v>44235.041666666664</c:v>
                </c:pt>
                <c:pt idx="913">
                  <c:v>44235.083333333336</c:v>
                </c:pt>
                <c:pt idx="914">
                  <c:v>44235.125</c:v>
                </c:pt>
                <c:pt idx="915">
                  <c:v>44235.166666666664</c:v>
                </c:pt>
                <c:pt idx="916">
                  <c:v>44235.208333333336</c:v>
                </c:pt>
                <c:pt idx="917">
                  <c:v>44235.25</c:v>
                </c:pt>
                <c:pt idx="918">
                  <c:v>44235.291666666664</c:v>
                </c:pt>
                <c:pt idx="919">
                  <c:v>44235.333333333336</c:v>
                </c:pt>
                <c:pt idx="920">
                  <c:v>44235.375</c:v>
                </c:pt>
                <c:pt idx="921">
                  <c:v>44235.416666666664</c:v>
                </c:pt>
                <c:pt idx="922">
                  <c:v>44235.458333333336</c:v>
                </c:pt>
                <c:pt idx="923">
                  <c:v>44235.5</c:v>
                </c:pt>
                <c:pt idx="924">
                  <c:v>44235.541666666664</c:v>
                </c:pt>
                <c:pt idx="925">
                  <c:v>44235.583333333336</c:v>
                </c:pt>
                <c:pt idx="926">
                  <c:v>44235.625</c:v>
                </c:pt>
                <c:pt idx="927">
                  <c:v>44235.666666666664</c:v>
                </c:pt>
                <c:pt idx="928">
                  <c:v>44235.708333333336</c:v>
                </c:pt>
                <c:pt idx="929">
                  <c:v>44235.75</c:v>
                </c:pt>
                <c:pt idx="930">
                  <c:v>44235.791666666664</c:v>
                </c:pt>
                <c:pt idx="931">
                  <c:v>44235.833333333336</c:v>
                </c:pt>
                <c:pt idx="932">
                  <c:v>44235.875</c:v>
                </c:pt>
                <c:pt idx="933">
                  <c:v>44235.916666666664</c:v>
                </c:pt>
                <c:pt idx="934">
                  <c:v>44235.958333333336</c:v>
                </c:pt>
                <c:pt idx="935">
                  <c:v>44236</c:v>
                </c:pt>
                <c:pt idx="936">
                  <c:v>44236.041666666664</c:v>
                </c:pt>
                <c:pt idx="937">
                  <c:v>44236.083333333336</c:v>
                </c:pt>
                <c:pt idx="938">
                  <c:v>44236.125</c:v>
                </c:pt>
                <c:pt idx="939">
                  <c:v>44236.166666666664</c:v>
                </c:pt>
                <c:pt idx="940">
                  <c:v>44236.208333333336</c:v>
                </c:pt>
                <c:pt idx="941">
                  <c:v>44236.25</c:v>
                </c:pt>
                <c:pt idx="942">
                  <c:v>44236.291666666664</c:v>
                </c:pt>
                <c:pt idx="943">
                  <c:v>44236.333333333336</c:v>
                </c:pt>
                <c:pt idx="944">
                  <c:v>44236.375</c:v>
                </c:pt>
                <c:pt idx="945">
                  <c:v>44236.416666666664</c:v>
                </c:pt>
                <c:pt idx="946">
                  <c:v>44236.458333333336</c:v>
                </c:pt>
                <c:pt idx="947">
                  <c:v>44236.5</c:v>
                </c:pt>
                <c:pt idx="948">
                  <c:v>44236.541666666664</c:v>
                </c:pt>
                <c:pt idx="949">
                  <c:v>44236.583333333336</c:v>
                </c:pt>
                <c:pt idx="950">
                  <c:v>44236.625</c:v>
                </c:pt>
                <c:pt idx="951">
                  <c:v>44236.666666666664</c:v>
                </c:pt>
                <c:pt idx="952">
                  <c:v>44236.708333333336</c:v>
                </c:pt>
                <c:pt idx="953">
                  <c:v>44236.75</c:v>
                </c:pt>
                <c:pt idx="954">
                  <c:v>44236.791666666664</c:v>
                </c:pt>
                <c:pt idx="955">
                  <c:v>44236.833333333336</c:v>
                </c:pt>
                <c:pt idx="956">
                  <c:v>44236.875</c:v>
                </c:pt>
                <c:pt idx="957">
                  <c:v>44236.916666666664</c:v>
                </c:pt>
                <c:pt idx="958">
                  <c:v>44236.958333333336</c:v>
                </c:pt>
                <c:pt idx="959">
                  <c:v>44237</c:v>
                </c:pt>
                <c:pt idx="960">
                  <c:v>44237.041666666664</c:v>
                </c:pt>
                <c:pt idx="961">
                  <c:v>44237.083333333336</c:v>
                </c:pt>
                <c:pt idx="962">
                  <c:v>44237.125</c:v>
                </c:pt>
                <c:pt idx="963">
                  <c:v>44237.166666666664</c:v>
                </c:pt>
                <c:pt idx="964">
                  <c:v>44237.208333333336</c:v>
                </c:pt>
                <c:pt idx="965">
                  <c:v>44237.25</c:v>
                </c:pt>
                <c:pt idx="966">
                  <c:v>44237.291666666664</c:v>
                </c:pt>
                <c:pt idx="967">
                  <c:v>44237.333333333336</c:v>
                </c:pt>
                <c:pt idx="968">
                  <c:v>44237.375</c:v>
                </c:pt>
                <c:pt idx="969">
                  <c:v>44237.416666666664</c:v>
                </c:pt>
                <c:pt idx="970">
                  <c:v>44237.458333333336</c:v>
                </c:pt>
                <c:pt idx="971">
                  <c:v>44237.5</c:v>
                </c:pt>
                <c:pt idx="972">
                  <c:v>44237.541666666664</c:v>
                </c:pt>
                <c:pt idx="973">
                  <c:v>44237.583333333336</c:v>
                </c:pt>
                <c:pt idx="974">
                  <c:v>44237.625</c:v>
                </c:pt>
                <c:pt idx="975">
                  <c:v>44237.666666666664</c:v>
                </c:pt>
                <c:pt idx="976">
                  <c:v>44237.708333333336</c:v>
                </c:pt>
                <c:pt idx="977">
                  <c:v>44237.75</c:v>
                </c:pt>
                <c:pt idx="978">
                  <c:v>44237.791666666664</c:v>
                </c:pt>
                <c:pt idx="979">
                  <c:v>44237.833333333336</c:v>
                </c:pt>
                <c:pt idx="980">
                  <c:v>44237.875</c:v>
                </c:pt>
                <c:pt idx="981">
                  <c:v>44237.916666666664</c:v>
                </c:pt>
                <c:pt idx="982">
                  <c:v>44237.958333333336</c:v>
                </c:pt>
                <c:pt idx="983">
                  <c:v>44238</c:v>
                </c:pt>
                <c:pt idx="984">
                  <c:v>44238.041666666664</c:v>
                </c:pt>
                <c:pt idx="985">
                  <c:v>44238.083333333336</c:v>
                </c:pt>
                <c:pt idx="986">
                  <c:v>44238.125</c:v>
                </c:pt>
                <c:pt idx="987">
                  <c:v>44238.166666666664</c:v>
                </c:pt>
                <c:pt idx="988">
                  <c:v>44238.208333333336</c:v>
                </c:pt>
                <c:pt idx="989">
                  <c:v>44238.25</c:v>
                </c:pt>
                <c:pt idx="990">
                  <c:v>44238.291666666664</c:v>
                </c:pt>
                <c:pt idx="991">
                  <c:v>44238.333333333336</c:v>
                </c:pt>
                <c:pt idx="992">
                  <c:v>44238.375</c:v>
                </c:pt>
                <c:pt idx="993">
                  <c:v>44238.416666666664</c:v>
                </c:pt>
                <c:pt idx="994">
                  <c:v>44238.458333333336</c:v>
                </c:pt>
                <c:pt idx="995">
                  <c:v>44238.5</c:v>
                </c:pt>
                <c:pt idx="996">
                  <c:v>44238.541666666664</c:v>
                </c:pt>
                <c:pt idx="997">
                  <c:v>44238.583333333336</c:v>
                </c:pt>
                <c:pt idx="998">
                  <c:v>44238.625</c:v>
                </c:pt>
                <c:pt idx="999">
                  <c:v>44238.666666666664</c:v>
                </c:pt>
                <c:pt idx="1000">
                  <c:v>44238.708333333336</c:v>
                </c:pt>
                <c:pt idx="1001">
                  <c:v>44238.75</c:v>
                </c:pt>
                <c:pt idx="1002">
                  <c:v>44238.791666666664</c:v>
                </c:pt>
                <c:pt idx="1003">
                  <c:v>44238.833333333336</c:v>
                </c:pt>
                <c:pt idx="1004">
                  <c:v>44238.875</c:v>
                </c:pt>
                <c:pt idx="1005">
                  <c:v>44238.916666666664</c:v>
                </c:pt>
                <c:pt idx="1006">
                  <c:v>44238.958333333336</c:v>
                </c:pt>
                <c:pt idx="1007">
                  <c:v>44239</c:v>
                </c:pt>
                <c:pt idx="1008">
                  <c:v>44239.041666666664</c:v>
                </c:pt>
                <c:pt idx="1009">
                  <c:v>44239.083333333336</c:v>
                </c:pt>
                <c:pt idx="1010">
                  <c:v>44239.125</c:v>
                </c:pt>
                <c:pt idx="1011">
                  <c:v>44239.166666666664</c:v>
                </c:pt>
                <c:pt idx="1012">
                  <c:v>44239.208333333336</c:v>
                </c:pt>
                <c:pt idx="1013">
                  <c:v>44239.25</c:v>
                </c:pt>
                <c:pt idx="1014">
                  <c:v>44239.291666666664</c:v>
                </c:pt>
                <c:pt idx="1015">
                  <c:v>44239.333333333336</c:v>
                </c:pt>
                <c:pt idx="1016">
                  <c:v>44239.375</c:v>
                </c:pt>
                <c:pt idx="1017">
                  <c:v>44239.416666666664</c:v>
                </c:pt>
                <c:pt idx="1018">
                  <c:v>44239.458333333336</c:v>
                </c:pt>
                <c:pt idx="1019">
                  <c:v>44239.5</c:v>
                </c:pt>
                <c:pt idx="1020">
                  <c:v>44239.541666666664</c:v>
                </c:pt>
                <c:pt idx="1021">
                  <c:v>44239.583333333336</c:v>
                </c:pt>
                <c:pt idx="1022">
                  <c:v>44239.625</c:v>
                </c:pt>
                <c:pt idx="1023">
                  <c:v>44239.666666666664</c:v>
                </c:pt>
                <c:pt idx="1024">
                  <c:v>44239.708333333336</c:v>
                </c:pt>
                <c:pt idx="1025">
                  <c:v>44239.75</c:v>
                </c:pt>
                <c:pt idx="1026">
                  <c:v>44239.791666666664</c:v>
                </c:pt>
                <c:pt idx="1027">
                  <c:v>44239.833333333336</c:v>
                </c:pt>
                <c:pt idx="1028">
                  <c:v>44239.875</c:v>
                </c:pt>
                <c:pt idx="1029">
                  <c:v>44239.916666666664</c:v>
                </c:pt>
                <c:pt idx="1030">
                  <c:v>44239.958333333336</c:v>
                </c:pt>
                <c:pt idx="1031">
                  <c:v>44240</c:v>
                </c:pt>
                <c:pt idx="1032">
                  <c:v>44240.041666666664</c:v>
                </c:pt>
                <c:pt idx="1033">
                  <c:v>44240.083333333336</c:v>
                </c:pt>
                <c:pt idx="1034">
                  <c:v>44240.125</c:v>
                </c:pt>
                <c:pt idx="1035">
                  <c:v>44240.166666666664</c:v>
                </c:pt>
                <c:pt idx="1036">
                  <c:v>44240.208333333336</c:v>
                </c:pt>
                <c:pt idx="1037">
                  <c:v>44240.25</c:v>
                </c:pt>
                <c:pt idx="1038">
                  <c:v>44240.291666666664</c:v>
                </c:pt>
                <c:pt idx="1039">
                  <c:v>44240.333333333336</c:v>
                </c:pt>
                <c:pt idx="1040">
                  <c:v>44240.375</c:v>
                </c:pt>
                <c:pt idx="1041">
                  <c:v>44240.416666666664</c:v>
                </c:pt>
                <c:pt idx="1042">
                  <c:v>44240.458333333336</c:v>
                </c:pt>
                <c:pt idx="1043">
                  <c:v>44240.5</c:v>
                </c:pt>
                <c:pt idx="1044">
                  <c:v>44240.541666666664</c:v>
                </c:pt>
                <c:pt idx="1045">
                  <c:v>44240.583333333336</c:v>
                </c:pt>
                <c:pt idx="1046">
                  <c:v>44240.625</c:v>
                </c:pt>
                <c:pt idx="1047">
                  <c:v>44240.666666666664</c:v>
                </c:pt>
                <c:pt idx="1048">
                  <c:v>44240.708333333336</c:v>
                </c:pt>
                <c:pt idx="1049">
                  <c:v>44240.75</c:v>
                </c:pt>
                <c:pt idx="1050">
                  <c:v>44240.791666666664</c:v>
                </c:pt>
                <c:pt idx="1051">
                  <c:v>44240.833333333336</c:v>
                </c:pt>
                <c:pt idx="1052">
                  <c:v>44240.875</c:v>
                </c:pt>
                <c:pt idx="1053">
                  <c:v>44240.916666666664</c:v>
                </c:pt>
                <c:pt idx="1054">
                  <c:v>44240.958333333336</c:v>
                </c:pt>
                <c:pt idx="1055">
                  <c:v>44241</c:v>
                </c:pt>
                <c:pt idx="1056">
                  <c:v>44241.041666666664</c:v>
                </c:pt>
                <c:pt idx="1057">
                  <c:v>44241.083333333336</c:v>
                </c:pt>
                <c:pt idx="1058">
                  <c:v>44241.125</c:v>
                </c:pt>
                <c:pt idx="1059">
                  <c:v>44241.166666666664</c:v>
                </c:pt>
                <c:pt idx="1060">
                  <c:v>44241.208333333336</c:v>
                </c:pt>
                <c:pt idx="1061">
                  <c:v>44241.25</c:v>
                </c:pt>
                <c:pt idx="1062">
                  <c:v>44241.291666666664</c:v>
                </c:pt>
                <c:pt idx="1063">
                  <c:v>44241.333333333336</c:v>
                </c:pt>
                <c:pt idx="1064">
                  <c:v>44241.375</c:v>
                </c:pt>
                <c:pt idx="1065">
                  <c:v>44241.416666666664</c:v>
                </c:pt>
                <c:pt idx="1066">
                  <c:v>44241.458333333336</c:v>
                </c:pt>
                <c:pt idx="1067">
                  <c:v>44241.5</c:v>
                </c:pt>
                <c:pt idx="1068">
                  <c:v>44241.541666666664</c:v>
                </c:pt>
                <c:pt idx="1069">
                  <c:v>44241.583333333336</c:v>
                </c:pt>
                <c:pt idx="1070">
                  <c:v>44241.625</c:v>
                </c:pt>
                <c:pt idx="1071">
                  <c:v>44241.666666666664</c:v>
                </c:pt>
                <c:pt idx="1072">
                  <c:v>44241.708333333336</c:v>
                </c:pt>
                <c:pt idx="1073">
                  <c:v>44241.75</c:v>
                </c:pt>
                <c:pt idx="1074">
                  <c:v>44241.791666666664</c:v>
                </c:pt>
                <c:pt idx="1075">
                  <c:v>44241.833333333336</c:v>
                </c:pt>
                <c:pt idx="1076">
                  <c:v>44241.875</c:v>
                </c:pt>
                <c:pt idx="1077">
                  <c:v>44241.916666666664</c:v>
                </c:pt>
                <c:pt idx="1078">
                  <c:v>44241.958333333336</c:v>
                </c:pt>
                <c:pt idx="1079">
                  <c:v>44242</c:v>
                </c:pt>
                <c:pt idx="1080">
                  <c:v>44242.041666666664</c:v>
                </c:pt>
                <c:pt idx="1081">
                  <c:v>44242.083333333336</c:v>
                </c:pt>
                <c:pt idx="1082">
                  <c:v>44242.125</c:v>
                </c:pt>
                <c:pt idx="1083">
                  <c:v>44242.166666666664</c:v>
                </c:pt>
                <c:pt idx="1084">
                  <c:v>44242.208333333336</c:v>
                </c:pt>
                <c:pt idx="1085">
                  <c:v>44242.25</c:v>
                </c:pt>
                <c:pt idx="1086">
                  <c:v>44242.291666666664</c:v>
                </c:pt>
                <c:pt idx="1087">
                  <c:v>44242.333333333336</c:v>
                </c:pt>
                <c:pt idx="1088">
                  <c:v>44242.375</c:v>
                </c:pt>
                <c:pt idx="1089">
                  <c:v>44242.416666666664</c:v>
                </c:pt>
                <c:pt idx="1090">
                  <c:v>44242.458333333336</c:v>
                </c:pt>
                <c:pt idx="1091">
                  <c:v>44242.5</c:v>
                </c:pt>
                <c:pt idx="1092">
                  <c:v>44242.541666666664</c:v>
                </c:pt>
                <c:pt idx="1093">
                  <c:v>44242.583333333336</c:v>
                </c:pt>
                <c:pt idx="1094">
                  <c:v>44242.625</c:v>
                </c:pt>
                <c:pt idx="1095">
                  <c:v>44242.666666666664</c:v>
                </c:pt>
                <c:pt idx="1096">
                  <c:v>44242.708333333336</c:v>
                </c:pt>
                <c:pt idx="1097">
                  <c:v>44242.75</c:v>
                </c:pt>
                <c:pt idx="1098">
                  <c:v>44242.791666666664</c:v>
                </c:pt>
                <c:pt idx="1099">
                  <c:v>44242.833333333336</c:v>
                </c:pt>
                <c:pt idx="1100">
                  <c:v>44242.875</c:v>
                </c:pt>
                <c:pt idx="1101">
                  <c:v>44242.916666666664</c:v>
                </c:pt>
                <c:pt idx="1102">
                  <c:v>44242.958333333336</c:v>
                </c:pt>
                <c:pt idx="1103">
                  <c:v>44243</c:v>
                </c:pt>
                <c:pt idx="1104">
                  <c:v>44243.041666666664</c:v>
                </c:pt>
                <c:pt idx="1105">
                  <c:v>44243.083333333336</c:v>
                </c:pt>
                <c:pt idx="1106">
                  <c:v>44243.125</c:v>
                </c:pt>
                <c:pt idx="1107">
                  <c:v>44243.166666666664</c:v>
                </c:pt>
                <c:pt idx="1108">
                  <c:v>44243.208333333336</c:v>
                </c:pt>
                <c:pt idx="1109">
                  <c:v>44243.25</c:v>
                </c:pt>
                <c:pt idx="1110">
                  <c:v>44243.291666666664</c:v>
                </c:pt>
                <c:pt idx="1111">
                  <c:v>44243.333333333336</c:v>
                </c:pt>
                <c:pt idx="1112">
                  <c:v>44243.375</c:v>
                </c:pt>
                <c:pt idx="1113">
                  <c:v>44243.416666666664</c:v>
                </c:pt>
                <c:pt idx="1114">
                  <c:v>44243.458333333336</c:v>
                </c:pt>
                <c:pt idx="1115">
                  <c:v>44243.5</c:v>
                </c:pt>
                <c:pt idx="1116">
                  <c:v>44243.541666666664</c:v>
                </c:pt>
                <c:pt idx="1117">
                  <c:v>44243.583333333336</c:v>
                </c:pt>
                <c:pt idx="1118">
                  <c:v>44243.625</c:v>
                </c:pt>
                <c:pt idx="1119">
                  <c:v>44243.666666666664</c:v>
                </c:pt>
                <c:pt idx="1120">
                  <c:v>44243.708333333336</c:v>
                </c:pt>
                <c:pt idx="1121">
                  <c:v>44243.75</c:v>
                </c:pt>
                <c:pt idx="1122">
                  <c:v>44243.791666666664</c:v>
                </c:pt>
                <c:pt idx="1123">
                  <c:v>44243.833333333336</c:v>
                </c:pt>
                <c:pt idx="1124">
                  <c:v>44243.875</c:v>
                </c:pt>
                <c:pt idx="1125">
                  <c:v>44243.916666666664</c:v>
                </c:pt>
                <c:pt idx="1126">
                  <c:v>44243.958333333336</c:v>
                </c:pt>
                <c:pt idx="1127">
                  <c:v>44244</c:v>
                </c:pt>
                <c:pt idx="1128">
                  <c:v>44244.041666666664</c:v>
                </c:pt>
                <c:pt idx="1129">
                  <c:v>44244.083333333336</c:v>
                </c:pt>
                <c:pt idx="1130">
                  <c:v>44244.125</c:v>
                </c:pt>
                <c:pt idx="1131">
                  <c:v>44244.166666666664</c:v>
                </c:pt>
                <c:pt idx="1132">
                  <c:v>44244.208333333336</c:v>
                </c:pt>
                <c:pt idx="1133">
                  <c:v>44244.25</c:v>
                </c:pt>
                <c:pt idx="1134">
                  <c:v>44244.291666666664</c:v>
                </c:pt>
                <c:pt idx="1135">
                  <c:v>44244.333333333336</c:v>
                </c:pt>
                <c:pt idx="1136">
                  <c:v>44244.375</c:v>
                </c:pt>
                <c:pt idx="1137">
                  <c:v>44244.416666666664</c:v>
                </c:pt>
                <c:pt idx="1138">
                  <c:v>44244.458333333336</c:v>
                </c:pt>
                <c:pt idx="1139">
                  <c:v>44244.5</c:v>
                </c:pt>
                <c:pt idx="1140">
                  <c:v>44244.541666666664</c:v>
                </c:pt>
                <c:pt idx="1141">
                  <c:v>44244.583333333336</c:v>
                </c:pt>
                <c:pt idx="1142">
                  <c:v>44244.625</c:v>
                </c:pt>
                <c:pt idx="1143">
                  <c:v>44244.666666666664</c:v>
                </c:pt>
                <c:pt idx="1144">
                  <c:v>44244.708333333336</c:v>
                </c:pt>
                <c:pt idx="1145">
                  <c:v>44244.75</c:v>
                </c:pt>
                <c:pt idx="1146">
                  <c:v>44244.791666666664</c:v>
                </c:pt>
                <c:pt idx="1147">
                  <c:v>44244.833333333336</c:v>
                </c:pt>
                <c:pt idx="1148">
                  <c:v>44244.875</c:v>
                </c:pt>
                <c:pt idx="1149">
                  <c:v>44244.916666666664</c:v>
                </c:pt>
                <c:pt idx="1150">
                  <c:v>44244.958333333336</c:v>
                </c:pt>
                <c:pt idx="1151">
                  <c:v>44245</c:v>
                </c:pt>
                <c:pt idx="1152">
                  <c:v>44245.041666666664</c:v>
                </c:pt>
                <c:pt idx="1153">
                  <c:v>44245.083333333336</c:v>
                </c:pt>
                <c:pt idx="1154">
                  <c:v>44245.125</c:v>
                </c:pt>
                <c:pt idx="1155">
                  <c:v>44245.166666666664</c:v>
                </c:pt>
                <c:pt idx="1156">
                  <c:v>44245.208333333336</c:v>
                </c:pt>
                <c:pt idx="1157">
                  <c:v>44245.25</c:v>
                </c:pt>
                <c:pt idx="1158">
                  <c:v>44245.291666666664</c:v>
                </c:pt>
                <c:pt idx="1159">
                  <c:v>44245.333333333336</c:v>
                </c:pt>
                <c:pt idx="1160">
                  <c:v>44245.375</c:v>
                </c:pt>
                <c:pt idx="1161">
                  <c:v>44245.416666666664</c:v>
                </c:pt>
                <c:pt idx="1162">
                  <c:v>44245.458333333336</c:v>
                </c:pt>
                <c:pt idx="1163">
                  <c:v>44245.5</c:v>
                </c:pt>
                <c:pt idx="1164">
                  <c:v>44245.541666666664</c:v>
                </c:pt>
                <c:pt idx="1165">
                  <c:v>44245.583333333336</c:v>
                </c:pt>
                <c:pt idx="1166">
                  <c:v>44245.625</c:v>
                </c:pt>
                <c:pt idx="1167">
                  <c:v>44245.666666666664</c:v>
                </c:pt>
                <c:pt idx="1168">
                  <c:v>44245.708333333336</c:v>
                </c:pt>
                <c:pt idx="1169">
                  <c:v>44245.75</c:v>
                </c:pt>
                <c:pt idx="1170">
                  <c:v>44245.791666666664</c:v>
                </c:pt>
                <c:pt idx="1171">
                  <c:v>44245.833333333336</c:v>
                </c:pt>
                <c:pt idx="1172">
                  <c:v>44245.875</c:v>
                </c:pt>
                <c:pt idx="1173">
                  <c:v>44245.916666666664</c:v>
                </c:pt>
                <c:pt idx="1174">
                  <c:v>44245.958333333336</c:v>
                </c:pt>
                <c:pt idx="1175">
                  <c:v>44246</c:v>
                </c:pt>
                <c:pt idx="1176">
                  <c:v>44246.041666666664</c:v>
                </c:pt>
                <c:pt idx="1177">
                  <c:v>44246.083333333336</c:v>
                </c:pt>
                <c:pt idx="1178">
                  <c:v>44246.125</c:v>
                </c:pt>
                <c:pt idx="1179">
                  <c:v>44246.166666666664</c:v>
                </c:pt>
                <c:pt idx="1180">
                  <c:v>44246.208333333336</c:v>
                </c:pt>
                <c:pt idx="1181">
                  <c:v>44246.25</c:v>
                </c:pt>
                <c:pt idx="1182">
                  <c:v>44246.291666666664</c:v>
                </c:pt>
                <c:pt idx="1183">
                  <c:v>44246.333333333336</c:v>
                </c:pt>
                <c:pt idx="1184">
                  <c:v>44246.375</c:v>
                </c:pt>
                <c:pt idx="1185">
                  <c:v>44246.416666666664</c:v>
                </c:pt>
                <c:pt idx="1186">
                  <c:v>44246.458333333336</c:v>
                </c:pt>
                <c:pt idx="1187">
                  <c:v>44246.5</c:v>
                </c:pt>
                <c:pt idx="1188">
                  <c:v>44246.541666666664</c:v>
                </c:pt>
                <c:pt idx="1189">
                  <c:v>44246.583333333336</c:v>
                </c:pt>
                <c:pt idx="1190">
                  <c:v>44246.625</c:v>
                </c:pt>
                <c:pt idx="1191">
                  <c:v>44246.666666666664</c:v>
                </c:pt>
                <c:pt idx="1192">
                  <c:v>44246.708333333336</c:v>
                </c:pt>
                <c:pt idx="1193">
                  <c:v>44246.75</c:v>
                </c:pt>
                <c:pt idx="1194">
                  <c:v>44246.791666666664</c:v>
                </c:pt>
                <c:pt idx="1195">
                  <c:v>44246.833333333336</c:v>
                </c:pt>
                <c:pt idx="1196">
                  <c:v>44246.875</c:v>
                </c:pt>
                <c:pt idx="1197">
                  <c:v>44246.916666666664</c:v>
                </c:pt>
                <c:pt idx="1198">
                  <c:v>44246.958333333336</c:v>
                </c:pt>
                <c:pt idx="1199">
                  <c:v>44247</c:v>
                </c:pt>
                <c:pt idx="1200">
                  <c:v>44247.041666666664</c:v>
                </c:pt>
                <c:pt idx="1201">
                  <c:v>44247.083333333336</c:v>
                </c:pt>
                <c:pt idx="1202">
                  <c:v>44247.125</c:v>
                </c:pt>
                <c:pt idx="1203">
                  <c:v>44247.166666666664</c:v>
                </c:pt>
                <c:pt idx="1204">
                  <c:v>44247.208333333336</c:v>
                </c:pt>
                <c:pt idx="1205">
                  <c:v>44247.25</c:v>
                </c:pt>
                <c:pt idx="1206">
                  <c:v>44247.291666666664</c:v>
                </c:pt>
                <c:pt idx="1207">
                  <c:v>44247.333333333336</c:v>
                </c:pt>
                <c:pt idx="1208">
                  <c:v>44247.375</c:v>
                </c:pt>
                <c:pt idx="1209">
                  <c:v>44247.416666666664</c:v>
                </c:pt>
                <c:pt idx="1210">
                  <c:v>44247.458333333336</c:v>
                </c:pt>
                <c:pt idx="1211">
                  <c:v>44247.5</c:v>
                </c:pt>
                <c:pt idx="1212">
                  <c:v>44247.541666666664</c:v>
                </c:pt>
                <c:pt idx="1213">
                  <c:v>44247.583333333336</c:v>
                </c:pt>
                <c:pt idx="1214">
                  <c:v>44247.625</c:v>
                </c:pt>
                <c:pt idx="1215">
                  <c:v>44247.666666666664</c:v>
                </c:pt>
                <c:pt idx="1216">
                  <c:v>44247.708333333336</c:v>
                </c:pt>
                <c:pt idx="1217">
                  <c:v>44247.75</c:v>
                </c:pt>
                <c:pt idx="1218">
                  <c:v>44247.791666666664</c:v>
                </c:pt>
                <c:pt idx="1219">
                  <c:v>44247.833333333336</c:v>
                </c:pt>
                <c:pt idx="1220">
                  <c:v>44247.875</c:v>
                </c:pt>
                <c:pt idx="1221">
                  <c:v>44247.916666666664</c:v>
                </c:pt>
                <c:pt idx="1222">
                  <c:v>44247.958333333336</c:v>
                </c:pt>
                <c:pt idx="1223">
                  <c:v>44248</c:v>
                </c:pt>
                <c:pt idx="1224">
                  <c:v>44248.041666666664</c:v>
                </c:pt>
                <c:pt idx="1225">
                  <c:v>44248.083333333336</c:v>
                </c:pt>
                <c:pt idx="1226">
                  <c:v>44248.125</c:v>
                </c:pt>
                <c:pt idx="1227">
                  <c:v>44248.166666666664</c:v>
                </c:pt>
                <c:pt idx="1228">
                  <c:v>44248.208333333336</c:v>
                </c:pt>
                <c:pt idx="1229">
                  <c:v>44248.25</c:v>
                </c:pt>
                <c:pt idx="1230">
                  <c:v>44248.291666666664</c:v>
                </c:pt>
                <c:pt idx="1231">
                  <c:v>44248.333333333336</c:v>
                </c:pt>
                <c:pt idx="1232">
                  <c:v>44248.375</c:v>
                </c:pt>
                <c:pt idx="1233">
                  <c:v>44248.416666666664</c:v>
                </c:pt>
                <c:pt idx="1234">
                  <c:v>44248.458333333336</c:v>
                </c:pt>
                <c:pt idx="1235">
                  <c:v>44248.5</c:v>
                </c:pt>
                <c:pt idx="1236">
                  <c:v>44248.541666666664</c:v>
                </c:pt>
                <c:pt idx="1237">
                  <c:v>44248.583333333336</c:v>
                </c:pt>
                <c:pt idx="1238">
                  <c:v>44248.625</c:v>
                </c:pt>
                <c:pt idx="1239">
                  <c:v>44248.666666666664</c:v>
                </c:pt>
                <c:pt idx="1240">
                  <c:v>44248.708333333336</c:v>
                </c:pt>
                <c:pt idx="1241">
                  <c:v>44248.75</c:v>
                </c:pt>
                <c:pt idx="1242">
                  <c:v>44248.791666666664</c:v>
                </c:pt>
                <c:pt idx="1243">
                  <c:v>44248.833333333336</c:v>
                </c:pt>
                <c:pt idx="1244">
                  <c:v>44248.875</c:v>
                </c:pt>
                <c:pt idx="1245">
                  <c:v>44248.916666666664</c:v>
                </c:pt>
                <c:pt idx="1246">
                  <c:v>44248.958333333336</c:v>
                </c:pt>
                <c:pt idx="1247">
                  <c:v>44249</c:v>
                </c:pt>
                <c:pt idx="1248">
                  <c:v>44249.041666666664</c:v>
                </c:pt>
                <c:pt idx="1249">
                  <c:v>44249.083333333336</c:v>
                </c:pt>
                <c:pt idx="1250">
                  <c:v>44249.125</c:v>
                </c:pt>
                <c:pt idx="1251">
                  <c:v>44249.166666666664</c:v>
                </c:pt>
                <c:pt idx="1252">
                  <c:v>44249.208333333336</c:v>
                </c:pt>
                <c:pt idx="1253">
                  <c:v>44249.25</c:v>
                </c:pt>
                <c:pt idx="1254">
                  <c:v>44249.291666666664</c:v>
                </c:pt>
                <c:pt idx="1255">
                  <c:v>44249.333333333336</c:v>
                </c:pt>
                <c:pt idx="1256">
                  <c:v>44249.375</c:v>
                </c:pt>
                <c:pt idx="1257">
                  <c:v>44249.416666666664</c:v>
                </c:pt>
                <c:pt idx="1258">
                  <c:v>44249.458333333336</c:v>
                </c:pt>
                <c:pt idx="1259">
                  <c:v>44249.5</c:v>
                </c:pt>
                <c:pt idx="1260">
                  <c:v>44249.541666666664</c:v>
                </c:pt>
                <c:pt idx="1261">
                  <c:v>44249.583333333336</c:v>
                </c:pt>
                <c:pt idx="1262">
                  <c:v>44249.625</c:v>
                </c:pt>
                <c:pt idx="1263">
                  <c:v>44249.666666666664</c:v>
                </c:pt>
                <c:pt idx="1264">
                  <c:v>44249.708333333336</c:v>
                </c:pt>
                <c:pt idx="1265">
                  <c:v>44249.75</c:v>
                </c:pt>
                <c:pt idx="1266">
                  <c:v>44249.791666666664</c:v>
                </c:pt>
                <c:pt idx="1267">
                  <c:v>44249.833333333336</c:v>
                </c:pt>
                <c:pt idx="1268">
                  <c:v>44249.875</c:v>
                </c:pt>
                <c:pt idx="1269">
                  <c:v>44249.916666666664</c:v>
                </c:pt>
                <c:pt idx="1270">
                  <c:v>44249.958333333336</c:v>
                </c:pt>
                <c:pt idx="1271">
                  <c:v>44250</c:v>
                </c:pt>
                <c:pt idx="1272">
                  <c:v>44250.041666666664</c:v>
                </c:pt>
                <c:pt idx="1273">
                  <c:v>44250.083333333336</c:v>
                </c:pt>
                <c:pt idx="1274">
                  <c:v>44250.125</c:v>
                </c:pt>
                <c:pt idx="1275">
                  <c:v>44250.166666666664</c:v>
                </c:pt>
                <c:pt idx="1276">
                  <c:v>44250.208333333336</c:v>
                </c:pt>
                <c:pt idx="1277">
                  <c:v>44250.25</c:v>
                </c:pt>
                <c:pt idx="1278">
                  <c:v>44250.291666666664</c:v>
                </c:pt>
                <c:pt idx="1279">
                  <c:v>44250.333333333336</c:v>
                </c:pt>
                <c:pt idx="1280">
                  <c:v>44250.375</c:v>
                </c:pt>
                <c:pt idx="1281">
                  <c:v>44250.416666666664</c:v>
                </c:pt>
                <c:pt idx="1282">
                  <c:v>44250.458333333336</c:v>
                </c:pt>
                <c:pt idx="1283">
                  <c:v>44250.5</c:v>
                </c:pt>
                <c:pt idx="1284">
                  <c:v>44250.541666666664</c:v>
                </c:pt>
                <c:pt idx="1285">
                  <c:v>44250.583333333336</c:v>
                </c:pt>
                <c:pt idx="1286">
                  <c:v>44250.625</c:v>
                </c:pt>
                <c:pt idx="1287">
                  <c:v>44250.666666666664</c:v>
                </c:pt>
                <c:pt idx="1288">
                  <c:v>44250.708333333336</c:v>
                </c:pt>
                <c:pt idx="1289">
                  <c:v>44250.75</c:v>
                </c:pt>
                <c:pt idx="1290">
                  <c:v>44250.791666666664</c:v>
                </c:pt>
                <c:pt idx="1291">
                  <c:v>44250.833333333336</c:v>
                </c:pt>
                <c:pt idx="1292">
                  <c:v>44250.875</c:v>
                </c:pt>
                <c:pt idx="1293">
                  <c:v>44250.916666666664</c:v>
                </c:pt>
                <c:pt idx="1294">
                  <c:v>44250.958333333336</c:v>
                </c:pt>
                <c:pt idx="1295">
                  <c:v>44251</c:v>
                </c:pt>
                <c:pt idx="1296">
                  <c:v>44251.041666666664</c:v>
                </c:pt>
                <c:pt idx="1297">
                  <c:v>44251.083333333336</c:v>
                </c:pt>
                <c:pt idx="1298">
                  <c:v>44251.125</c:v>
                </c:pt>
                <c:pt idx="1299">
                  <c:v>44251.166666666664</c:v>
                </c:pt>
                <c:pt idx="1300">
                  <c:v>44251.208333333336</c:v>
                </c:pt>
                <c:pt idx="1301">
                  <c:v>44251.25</c:v>
                </c:pt>
                <c:pt idx="1302">
                  <c:v>44251.291666666664</c:v>
                </c:pt>
                <c:pt idx="1303">
                  <c:v>44251.333333333336</c:v>
                </c:pt>
                <c:pt idx="1304">
                  <c:v>44251.375</c:v>
                </c:pt>
                <c:pt idx="1305">
                  <c:v>44251.416666666664</c:v>
                </c:pt>
                <c:pt idx="1306">
                  <c:v>44251.458333333336</c:v>
                </c:pt>
                <c:pt idx="1307">
                  <c:v>44251.5</c:v>
                </c:pt>
                <c:pt idx="1308">
                  <c:v>44251.541666666664</c:v>
                </c:pt>
                <c:pt idx="1309">
                  <c:v>44251.583333333336</c:v>
                </c:pt>
                <c:pt idx="1310">
                  <c:v>44251.625</c:v>
                </c:pt>
                <c:pt idx="1311">
                  <c:v>44251.666666666664</c:v>
                </c:pt>
                <c:pt idx="1312">
                  <c:v>44251.708333333336</c:v>
                </c:pt>
                <c:pt idx="1313">
                  <c:v>44251.75</c:v>
                </c:pt>
                <c:pt idx="1314">
                  <c:v>44251.791666666664</c:v>
                </c:pt>
                <c:pt idx="1315">
                  <c:v>44251.833333333336</c:v>
                </c:pt>
                <c:pt idx="1316">
                  <c:v>44251.875</c:v>
                </c:pt>
                <c:pt idx="1317">
                  <c:v>44251.916666666664</c:v>
                </c:pt>
                <c:pt idx="1318">
                  <c:v>44251.958333333336</c:v>
                </c:pt>
                <c:pt idx="1319">
                  <c:v>44252</c:v>
                </c:pt>
                <c:pt idx="1320">
                  <c:v>44252.041666666664</c:v>
                </c:pt>
                <c:pt idx="1321">
                  <c:v>44252.083333333336</c:v>
                </c:pt>
                <c:pt idx="1322">
                  <c:v>44252.125</c:v>
                </c:pt>
                <c:pt idx="1323">
                  <c:v>44252.166666666664</c:v>
                </c:pt>
                <c:pt idx="1324">
                  <c:v>44252.208333333336</c:v>
                </c:pt>
                <c:pt idx="1325">
                  <c:v>44252.25</c:v>
                </c:pt>
                <c:pt idx="1326">
                  <c:v>44252.291666666664</c:v>
                </c:pt>
                <c:pt idx="1327">
                  <c:v>44252.333333333336</c:v>
                </c:pt>
                <c:pt idx="1328">
                  <c:v>44252.375</c:v>
                </c:pt>
                <c:pt idx="1329">
                  <c:v>44252.416666666664</c:v>
                </c:pt>
                <c:pt idx="1330">
                  <c:v>44252.458333333336</c:v>
                </c:pt>
                <c:pt idx="1331">
                  <c:v>44252.5</c:v>
                </c:pt>
                <c:pt idx="1332">
                  <c:v>44252.541666666664</c:v>
                </c:pt>
                <c:pt idx="1333">
                  <c:v>44252.583333333336</c:v>
                </c:pt>
                <c:pt idx="1334">
                  <c:v>44252.625</c:v>
                </c:pt>
                <c:pt idx="1335">
                  <c:v>44252.666666666664</c:v>
                </c:pt>
                <c:pt idx="1336">
                  <c:v>44252.708333333336</c:v>
                </c:pt>
                <c:pt idx="1337">
                  <c:v>44252.75</c:v>
                </c:pt>
                <c:pt idx="1338">
                  <c:v>44252.791666666664</c:v>
                </c:pt>
                <c:pt idx="1339">
                  <c:v>44252.833333333336</c:v>
                </c:pt>
                <c:pt idx="1340">
                  <c:v>44252.875</c:v>
                </c:pt>
                <c:pt idx="1341">
                  <c:v>44252.916666666664</c:v>
                </c:pt>
                <c:pt idx="1342">
                  <c:v>44252.958333333336</c:v>
                </c:pt>
                <c:pt idx="1343">
                  <c:v>44253</c:v>
                </c:pt>
                <c:pt idx="1344">
                  <c:v>44253.041666666664</c:v>
                </c:pt>
                <c:pt idx="1345">
                  <c:v>44253.083333333336</c:v>
                </c:pt>
                <c:pt idx="1346">
                  <c:v>44253.125</c:v>
                </c:pt>
                <c:pt idx="1347">
                  <c:v>44253.166666666664</c:v>
                </c:pt>
                <c:pt idx="1348">
                  <c:v>44253.208333333336</c:v>
                </c:pt>
                <c:pt idx="1349">
                  <c:v>44253.25</c:v>
                </c:pt>
                <c:pt idx="1350">
                  <c:v>44253.291666666664</c:v>
                </c:pt>
                <c:pt idx="1351">
                  <c:v>44253.333333333336</c:v>
                </c:pt>
                <c:pt idx="1352">
                  <c:v>44253.375</c:v>
                </c:pt>
                <c:pt idx="1353">
                  <c:v>44253.416666666664</c:v>
                </c:pt>
                <c:pt idx="1354">
                  <c:v>44253.458333333336</c:v>
                </c:pt>
                <c:pt idx="1355">
                  <c:v>44253.5</c:v>
                </c:pt>
                <c:pt idx="1356">
                  <c:v>44253.541666666664</c:v>
                </c:pt>
                <c:pt idx="1357">
                  <c:v>44253.583333333336</c:v>
                </c:pt>
                <c:pt idx="1358">
                  <c:v>44253.625</c:v>
                </c:pt>
                <c:pt idx="1359">
                  <c:v>44253.666666666664</c:v>
                </c:pt>
                <c:pt idx="1360">
                  <c:v>44253.708333333336</c:v>
                </c:pt>
                <c:pt idx="1361">
                  <c:v>44253.75</c:v>
                </c:pt>
                <c:pt idx="1362">
                  <c:v>44253.791666666664</c:v>
                </c:pt>
                <c:pt idx="1363">
                  <c:v>44253.833333333336</c:v>
                </c:pt>
                <c:pt idx="1364">
                  <c:v>44253.875</c:v>
                </c:pt>
                <c:pt idx="1365">
                  <c:v>44253.916666666664</c:v>
                </c:pt>
                <c:pt idx="1366">
                  <c:v>44253.958333333336</c:v>
                </c:pt>
                <c:pt idx="1367">
                  <c:v>44254</c:v>
                </c:pt>
                <c:pt idx="1368">
                  <c:v>44254.041666666664</c:v>
                </c:pt>
                <c:pt idx="1369">
                  <c:v>44254.083333333336</c:v>
                </c:pt>
                <c:pt idx="1370">
                  <c:v>44254.125</c:v>
                </c:pt>
                <c:pt idx="1371">
                  <c:v>44254.166666666664</c:v>
                </c:pt>
                <c:pt idx="1372">
                  <c:v>44254.208333333336</c:v>
                </c:pt>
                <c:pt idx="1373">
                  <c:v>44254.25</c:v>
                </c:pt>
                <c:pt idx="1374">
                  <c:v>44254.291666666664</c:v>
                </c:pt>
                <c:pt idx="1375">
                  <c:v>44254.333333333336</c:v>
                </c:pt>
                <c:pt idx="1376">
                  <c:v>44254.375</c:v>
                </c:pt>
                <c:pt idx="1377">
                  <c:v>44254.416666666664</c:v>
                </c:pt>
                <c:pt idx="1378">
                  <c:v>44254.458333333336</c:v>
                </c:pt>
                <c:pt idx="1379">
                  <c:v>44254.5</c:v>
                </c:pt>
                <c:pt idx="1380">
                  <c:v>44254.541666666664</c:v>
                </c:pt>
                <c:pt idx="1381">
                  <c:v>44254.583333333336</c:v>
                </c:pt>
                <c:pt idx="1382">
                  <c:v>44254.625</c:v>
                </c:pt>
                <c:pt idx="1383">
                  <c:v>44254.666666666664</c:v>
                </c:pt>
                <c:pt idx="1384">
                  <c:v>44254.708333333336</c:v>
                </c:pt>
                <c:pt idx="1385">
                  <c:v>44254.75</c:v>
                </c:pt>
                <c:pt idx="1386">
                  <c:v>44254.791666666664</c:v>
                </c:pt>
                <c:pt idx="1387">
                  <c:v>44254.833333333336</c:v>
                </c:pt>
                <c:pt idx="1388">
                  <c:v>44254.875</c:v>
                </c:pt>
                <c:pt idx="1389">
                  <c:v>44254.916666666664</c:v>
                </c:pt>
                <c:pt idx="1390">
                  <c:v>44254.958333333336</c:v>
                </c:pt>
                <c:pt idx="1391">
                  <c:v>44255</c:v>
                </c:pt>
                <c:pt idx="1392">
                  <c:v>44255.041666666664</c:v>
                </c:pt>
                <c:pt idx="1393">
                  <c:v>44255.083333333336</c:v>
                </c:pt>
                <c:pt idx="1394">
                  <c:v>44255.125</c:v>
                </c:pt>
                <c:pt idx="1395">
                  <c:v>44255.166666666664</c:v>
                </c:pt>
                <c:pt idx="1396">
                  <c:v>44255.208333333336</c:v>
                </c:pt>
                <c:pt idx="1397">
                  <c:v>44255.25</c:v>
                </c:pt>
                <c:pt idx="1398">
                  <c:v>44255.291666666664</c:v>
                </c:pt>
                <c:pt idx="1399">
                  <c:v>44255.333333333336</c:v>
                </c:pt>
                <c:pt idx="1400">
                  <c:v>44255.375</c:v>
                </c:pt>
                <c:pt idx="1401">
                  <c:v>44255.416666666664</c:v>
                </c:pt>
                <c:pt idx="1402">
                  <c:v>44255.458333333336</c:v>
                </c:pt>
                <c:pt idx="1403">
                  <c:v>44255.5</c:v>
                </c:pt>
                <c:pt idx="1404">
                  <c:v>44255.541666666664</c:v>
                </c:pt>
                <c:pt idx="1405">
                  <c:v>44255.583333333336</c:v>
                </c:pt>
                <c:pt idx="1406">
                  <c:v>44255.625</c:v>
                </c:pt>
                <c:pt idx="1407">
                  <c:v>44255.666666666664</c:v>
                </c:pt>
                <c:pt idx="1408">
                  <c:v>44255.708333333336</c:v>
                </c:pt>
                <c:pt idx="1409">
                  <c:v>44255.75</c:v>
                </c:pt>
                <c:pt idx="1410">
                  <c:v>44255.791666666664</c:v>
                </c:pt>
                <c:pt idx="1411">
                  <c:v>44255.833333333336</c:v>
                </c:pt>
                <c:pt idx="1412">
                  <c:v>44255.875</c:v>
                </c:pt>
                <c:pt idx="1413">
                  <c:v>44255.916666666664</c:v>
                </c:pt>
                <c:pt idx="1414">
                  <c:v>44255.958333333336</c:v>
                </c:pt>
                <c:pt idx="1415">
                  <c:v>44256</c:v>
                </c:pt>
              </c:numCache>
            </c:numRef>
          </c:cat>
          <c:val>
            <c:numRef>
              <c:f>'DC Tie Flows'!$D$2:$D$1417</c:f>
              <c:numCache>
                <c:formatCode>#,##0.00</c:formatCode>
                <c:ptCount val="1416"/>
                <c:pt idx="0">
                  <c:v>-181.62857099999999</c:v>
                </c:pt>
                <c:pt idx="1">
                  <c:v>-76.414286000000004</c:v>
                </c:pt>
                <c:pt idx="2">
                  <c:v>-157.402985</c:v>
                </c:pt>
                <c:pt idx="3">
                  <c:v>-212.66666699999999</c:v>
                </c:pt>
                <c:pt idx="4">
                  <c:v>-218.161765</c:v>
                </c:pt>
                <c:pt idx="5">
                  <c:v>-218.15714299999999</c:v>
                </c:pt>
                <c:pt idx="6">
                  <c:v>-218.088235</c:v>
                </c:pt>
                <c:pt idx="7">
                  <c:v>-218.085714</c:v>
                </c:pt>
                <c:pt idx="8">
                  <c:v>-218.51470599999999</c:v>
                </c:pt>
                <c:pt idx="9">
                  <c:v>-218.42857100000001</c:v>
                </c:pt>
                <c:pt idx="10">
                  <c:v>-197.62857099999999</c:v>
                </c:pt>
                <c:pt idx="11">
                  <c:v>-218.25352100000001</c:v>
                </c:pt>
                <c:pt idx="12">
                  <c:v>-218.25352100000001</c:v>
                </c:pt>
                <c:pt idx="13">
                  <c:v>-218.66666699999999</c:v>
                </c:pt>
                <c:pt idx="14">
                  <c:v>-218.83333300000001</c:v>
                </c:pt>
                <c:pt idx="15">
                  <c:v>-218.75</c:v>
                </c:pt>
                <c:pt idx="16">
                  <c:v>-218.66197199999999</c:v>
                </c:pt>
                <c:pt idx="17">
                  <c:v>-143.40579700000001</c:v>
                </c:pt>
                <c:pt idx="18">
                  <c:v>-206.29577499999999</c:v>
                </c:pt>
                <c:pt idx="19">
                  <c:v>-218.33333300000001</c:v>
                </c:pt>
                <c:pt idx="20">
                  <c:v>-72.514285999999998</c:v>
                </c:pt>
                <c:pt idx="21">
                  <c:v>-51</c:v>
                </c:pt>
                <c:pt idx="22">
                  <c:v>-51</c:v>
                </c:pt>
                <c:pt idx="23">
                  <c:v>-6.8695649999999997</c:v>
                </c:pt>
                <c:pt idx="24">
                  <c:v>-176.88571400000001</c:v>
                </c:pt>
                <c:pt idx="25">
                  <c:v>-186.914286</c:v>
                </c:pt>
                <c:pt idx="26">
                  <c:v>-218.25396799999999</c:v>
                </c:pt>
                <c:pt idx="27">
                  <c:v>-218.15714299999999</c:v>
                </c:pt>
                <c:pt idx="28">
                  <c:v>-218</c:v>
                </c:pt>
                <c:pt idx="29">
                  <c:v>-218.26087000000001</c:v>
                </c:pt>
                <c:pt idx="30">
                  <c:v>-218.433333</c:v>
                </c:pt>
                <c:pt idx="31">
                  <c:v>-218.17142899999999</c:v>
                </c:pt>
                <c:pt idx="32">
                  <c:v>-218.40579700000001</c:v>
                </c:pt>
                <c:pt idx="33">
                  <c:v>-218.17647099999999</c:v>
                </c:pt>
                <c:pt idx="34">
                  <c:v>-26.176470999999999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25.183098999999999</c:v>
                </c:pt>
                <c:pt idx="39">
                  <c:v>165.830986</c:v>
                </c:pt>
                <c:pt idx="40">
                  <c:v>157.60563400000001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-192.66666699999999</c:v>
                </c:pt>
                <c:pt idx="48">
                  <c:v>-218</c:v>
                </c:pt>
                <c:pt idx="49">
                  <c:v>-29.558824000000001</c:v>
                </c:pt>
                <c:pt idx="50">
                  <c:v>-192.5</c:v>
                </c:pt>
                <c:pt idx="51">
                  <c:v>-218.05970099999999</c:v>
                </c:pt>
                <c:pt idx="52">
                  <c:v>-218.07462699999999</c:v>
                </c:pt>
                <c:pt idx="53">
                  <c:v>-218.42647099999999</c:v>
                </c:pt>
                <c:pt idx="54">
                  <c:v>-218.25</c:v>
                </c:pt>
                <c:pt idx="55">
                  <c:v>-23.5</c:v>
                </c:pt>
                <c:pt idx="56">
                  <c:v>0</c:v>
                </c:pt>
                <c:pt idx="57">
                  <c:v>0</c:v>
                </c:pt>
                <c:pt idx="58">
                  <c:v>53.382353000000002</c:v>
                </c:pt>
                <c:pt idx="59">
                  <c:v>62.563380000000002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-190.521739</c:v>
                </c:pt>
                <c:pt idx="66">
                  <c:v>-218.338235</c:v>
                </c:pt>
                <c:pt idx="67">
                  <c:v>-114</c:v>
                </c:pt>
                <c:pt idx="68">
                  <c:v>-199.101449</c:v>
                </c:pt>
                <c:pt idx="69">
                  <c:v>-218</c:v>
                </c:pt>
                <c:pt idx="70">
                  <c:v>-218</c:v>
                </c:pt>
                <c:pt idx="71">
                  <c:v>-218.246377</c:v>
                </c:pt>
                <c:pt idx="72">
                  <c:v>-131.652174</c:v>
                </c:pt>
                <c:pt idx="73">
                  <c:v>-131.92307700000001</c:v>
                </c:pt>
                <c:pt idx="74">
                  <c:v>-218.089552</c:v>
                </c:pt>
                <c:pt idx="75">
                  <c:v>-218.08695700000001</c:v>
                </c:pt>
                <c:pt idx="76">
                  <c:v>-172.402985</c:v>
                </c:pt>
                <c:pt idx="77">
                  <c:v>-64.477611999999993</c:v>
                </c:pt>
                <c:pt idx="78">
                  <c:v>-60.402985000000001</c:v>
                </c:pt>
                <c:pt idx="79">
                  <c:v>128.94202899999999</c:v>
                </c:pt>
                <c:pt idx="80">
                  <c:v>222</c:v>
                </c:pt>
                <c:pt idx="81">
                  <c:v>-61.484848</c:v>
                </c:pt>
                <c:pt idx="82">
                  <c:v>15.852941</c:v>
                </c:pt>
                <c:pt idx="83">
                  <c:v>6.0735289999999997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28.542857000000001</c:v>
                </c:pt>
                <c:pt idx="91">
                  <c:v>36.753622999999997</c:v>
                </c:pt>
                <c:pt idx="92">
                  <c:v>70.5</c:v>
                </c:pt>
                <c:pt idx="93">
                  <c:v>11.605634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-193.43283600000001</c:v>
                </c:pt>
                <c:pt idx="103">
                  <c:v>-218.14492799999999</c:v>
                </c:pt>
                <c:pt idx="104">
                  <c:v>-201.57352900000001</c:v>
                </c:pt>
                <c:pt idx="105">
                  <c:v>-218.07575800000001</c:v>
                </c:pt>
                <c:pt idx="106">
                  <c:v>-218.32835800000001</c:v>
                </c:pt>
                <c:pt idx="107">
                  <c:v>-218.161765</c:v>
                </c:pt>
                <c:pt idx="108">
                  <c:v>-218.41791000000001</c:v>
                </c:pt>
                <c:pt idx="109">
                  <c:v>-218.49275399999999</c:v>
                </c:pt>
                <c:pt idx="110">
                  <c:v>-218.31428600000001</c:v>
                </c:pt>
                <c:pt idx="111">
                  <c:v>-218.73912999999999</c:v>
                </c:pt>
                <c:pt idx="112">
                  <c:v>-218.826087</c:v>
                </c:pt>
                <c:pt idx="113">
                  <c:v>-218.73529400000001</c:v>
                </c:pt>
                <c:pt idx="114">
                  <c:v>-218.26087000000001</c:v>
                </c:pt>
                <c:pt idx="115">
                  <c:v>-218.25352100000001</c:v>
                </c:pt>
                <c:pt idx="116">
                  <c:v>-218.26087000000001</c:v>
                </c:pt>
                <c:pt idx="117">
                  <c:v>-218.169014</c:v>
                </c:pt>
                <c:pt idx="118">
                  <c:v>-218.359375</c:v>
                </c:pt>
                <c:pt idx="119">
                  <c:v>-218.5</c:v>
                </c:pt>
                <c:pt idx="120">
                  <c:v>-218.24285699999999</c:v>
                </c:pt>
                <c:pt idx="121">
                  <c:v>-218.43478300000001</c:v>
                </c:pt>
                <c:pt idx="122">
                  <c:v>-218.59090900000001</c:v>
                </c:pt>
                <c:pt idx="123">
                  <c:v>-180.55223899999999</c:v>
                </c:pt>
                <c:pt idx="124">
                  <c:v>-174.430769</c:v>
                </c:pt>
                <c:pt idx="125">
                  <c:v>-125.70769199999999</c:v>
                </c:pt>
                <c:pt idx="126">
                  <c:v>-147.44776100000001</c:v>
                </c:pt>
                <c:pt idx="127">
                  <c:v>-218.42028999999999</c:v>
                </c:pt>
                <c:pt idx="128">
                  <c:v>-21.058824000000001</c:v>
                </c:pt>
                <c:pt idx="129">
                  <c:v>0</c:v>
                </c:pt>
                <c:pt idx="130">
                  <c:v>0</c:v>
                </c:pt>
                <c:pt idx="131">
                  <c:v>-151.205882</c:v>
                </c:pt>
                <c:pt idx="132">
                  <c:v>-73.132352999999995</c:v>
                </c:pt>
                <c:pt idx="133">
                  <c:v>-213.275362</c:v>
                </c:pt>
                <c:pt idx="134">
                  <c:v>-218.66666699999999</c:v>
                </c:pt>
                <c:pt idx="135">
                  <c:v>-114.202899</c:v>
                </c:pt>
                <c:pt idx="136">
                  <c:v>-81.304348000000005</c:v>
                </c:pt>
                <c:pt idx="137">
                  <c:v>-5.6417909999999996</c:v>
                </c:pt>
                <c:pt idx="138">
                  <c:v>0</c:v>
                </c:pt>
                <c:pt idx="139">
                  <c:v>0</c:v>
                </c:pt>
                <c:pt idx="140">
                  <c:v>45.514285999999998</c:v>
                </c:pt>
                <c:pt idx="141">
                  <c:v>63.833333000000003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33.028986000000003</c:v>
                </c:pt>
                <c:pt idx="156">
                  <c:v>6.0724640000000001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-103.68115899999999</c:v>
                </c:pt>
                <c:pt idx="163">
                  <c:v>-33.614286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2.0307689999999998</c:v>
                </c:pt>
                <c:pt idx="178">
                  <c:v>48.815384999999999</c:v>
                </c:pt>
                <c:pt idx="179">
                  <c:v>67.797100999999998</c:v>
                </c:pt>
                <c:pt idx="180">
                  <c:v>17.940299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-71.173912999999999</c:v>
                </c:pt>
                <c:pt idx="187">
                  <c:v>-12.028570999999999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-174.84057999999999</c:v>
                </c:pt>
                <c:pt idx="200">
                  <c:v>-198.911765</c:v>
                </c:pt>
                <c:pt idx="201">
                  <c:v>-24.159420000000001</c:v>
                </c:pt>
                <c:pt idx="202">
                  <c:v>0</c:v>
                </c:pt>
                <c:pt idx="203">
                  <c:v>6.4225349999999999</c:v>
                </c:pt>
                <c:pt idx="204">
                  <c:v>49</c:v>
                </c:pt>
                <c:pt idx="205">
                  <c:v>49</c:v>
                </c:pt>
                <c:pt idx="206">
                  <c:v>71.75</c:v>
                </c:pt>
                <c:pt idx="207">
                  <c:v>50.771428999999998</c:v>
                </c:pt>
                <c:pt idx="208">
                  <c:v>57.142856999999999</c:v>
                </c:pt>
                <c:pt idx="209">
                  <c:v>148.36231900000001</c:v>
                </c:pt>
                <c:pt idx="210">
                  <c:v>84.628570999999994</c:v>
                </c:pt>
                <c:pt idx="211">
                  <c:v>0</c:v>
                </c:pt>
                <c:pt idx="212">
                  <c:v>0</c:v>
                </c:pt>
                <c:pt idx="213">
                  <c:v>14.833333</c:v>
                </c:pt>
                <c:pt idx="214">
                  <c:v>71.599999999999994</c:v>
                </c:pt>
                <c:pt idx="215">
                  <c:v>74</c:v>
                </c:pt>
                <c:pt idx="216">
                  <c:v>12.057143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26.532257999999999</c:v>
                </c:pt>
                <c:pt idx="223">
                  <c:v>74</c:v>
                </c:pt>
                <c:pt idx="224">
                  <c:v>63.602941000000001</c:v>
                </c:pt>
                <c:pt idx="225">
                  <c:v>42.114753999999998</c:v>
                </c:pt>
                <c:pt idx="226">
                  <c:v>0</c:v>
                </c:pt>
                <c:pt idx="227">
                  <c:v>32.788732000000003</c:v>
                </c:pt>
                <c:pt idx="228">
                  <c:v>18.239436999999999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-24.084506999999999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-190.11594199999999</c:v>
                </c:pt>
                <c:pt idx="247">
                  <c:v>-218</c:v>
                </c:pt>
                <c:pt idx="248">
                  <c:v>-20.492754000000001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-193.97058799999999</c:v>
                </c:pt>
                <c:pt idx="258">
                  <c:v>-218.072464</c:v>
                </c:pt>
                <c:pt idx="259">
                  <c:v>-218.085714</c:v>
                </c:pt>
                <c:pt idx="260">
                  <c:v>-218.08695700000001</c:v>
                </c:pt>
                <c:pt idx="261">
                  <c:v>-218.084507</c:v>
                </c:pt>
                <c:pt idx="262">
                  <c:v>7.0307690000000003</c:v>
                </c:pt>
                <c:pt idx="263">
                  <c:v>-58.478873</c:v>
                </c:pt>
                <c:pt idx="264">
                  <c:v>-70.242857000000001</c:v>
                </c:pt>
                <c:pt idx="265">
                  <c:v>-70</c:v>
                </c:pt>
                <c:pt idx="266">
                  <c:v>-70.076922999999994</c:v>
                </c:pt>
                <c:pt idx="267">
                  <c:v>-70.173912999999999</c:v>
                </c:pt>
                <c:pt idx="268">
                  <c:v>-70.046154000000001</c:v>
                </c:pt>
                <c:pt idx="269">
                  <c:v>-70.086956999999998</c:v>
                </c:pt>
                <c:pt idx="270">
                  <c:v>-143.98529400000001</c:v>
                </c:pt>
                <c:pt idx="271">
                  <c:v>-70.25</c:v>
                </c:pt>
                <c:pt idx="272">
                  <c:v>-201.686567</c:v>
                </c:pt>
                <c:pt idx="273">
                  <c:v>-16.121212</c:v>
                </c:pt>
                <c:pt idx="274">
                  <c:v>198.476923</c:v>
                </c:pt>
                <c:pt idx="275">
                  <c:v>20.686567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-81.235293999999996</c:v>
                </c:pt>
                <c:pt idx="282">
                  <c:v>-218.6</c:v>
                </c:pt>
                <c:pt idx="283">
                  <c:v>-144.5</c:v>
                </c:pt>
                <c:pt idx="284">
                  <c:v>-88.371429000000006</c:v>
                </c:pt>
                <c:pt idx="285">
                  <c:v>100.045455</c:v>
                </c:pt>
                <c:pt idx="286">
                  <c:v>9.7313430000000007</c:v>
                </c:pt>
                <c:pt idx="287">
                  <c:v>-106.323077</c:v>
                </c:pt>
                <c:pt idx="288">
                  <c:v>-175.411765</c:v>
                </c:pt>
                <c:pt idx="289">
                  <c:v>-100</c:v>
                </c:pt>
                <c:pt idx="290">
                  <c:v>38.942028999999998</c:v>
                </c:pt>
                <c:pt idx="291">
                  <c:v>159.01470599999999</c:v>
                </c:pt>
                <c:pt idx="292">
                  <c:v>-3.5294120000000002</c:v>
                </c:pt>
                <c:pt idx="293">
                  <c:v>24.260870000000001</c:v>
                </c:pt>
                <c:pt idx="294">
                  <c:v>64.447761</c:v>
                </c:pt>
                <c:pt idx="295">
                  <c:v>36.666666999999997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88.393939000000003</c:v>
                </c:pt>
                <c:pt idx="306">
                  <c:v>61.942856999999997</c:v>
                </c:pt>
                <c:pt idx="307">
                  <c:v>0</c:v>
                </c:pt>
                <c:pt idx="308">
                  <c:v>-125.72058800000001</c:v>
                </c:pt>
                <c:pt idx="309">
                  <c:v>-216.16417899999999</c:v>
                </c:pt>
                <c:pt idx="310">
                  <c:v>-219</c:v>
                </c:pt>
                <c:pt idx="311">
                  <c:v>-219</c:v>
                </c:pt>
                <c:pt idx="312">
                  <c:v>-102.014493</c:v>
                </c:pt>
                <c:pt idx="313">
                  <c:v>42.661765000000003</c:v>
                </c:pt>
                <c:pt idx="314">
                  <c:v>24.044775999999999</c:v>
                </c:pt>
                <c:pt idx="315">
                  <c:v>31.671641999999999</c:v>
                </c:pt>
                <c:pt idx="316">
                  <c:v>0</c:v>
                </c:pt>
                <c:pt idx="317">
                  <c:v>-191.02941200000001</c:v>
                </c:pt>
                <c:pt idx="318">
                  <c:v>-218.26470599999999</c:v>
                </c:pt>
                <c:pt idx="319">
                  <c:v>-218.08695700000001</c:v>
                </c:pt>
                <c:pt idx="320">
                  <c:v>-218.16417899999999</c:v>
                </c:pt>
                <c:pt idx="321">
                  <c:v>-218.07352900000001</c:v>
                </c:pt>
                <c:pt idx="322">
                  <c:v>-218.089552</c:v>
                </c:pt>
                <c:pt idx="323">
                  <c:v>-132.32352900000001</c:v>
                </c:pt>
                <c:pt idx="324">
                  <c:v>-16.029851000000001</c:v>
                </c:pt>
                <c:pt idx="325">
                  <c:v>0</c:v>
                </c:pt>
                <c:pt idx="326">
                  <c:v>-189.24615399999999</c:v>
                </c:pt>
                <c:pt idx="327">
                  <c:v>-218.42253500000001</c:v>
                </c:pt>
                <c:pt idx="328">
                  <c:v>-216.85714300000001</c:v>
                </c:pt>
                <c:pt idx="329">
                  <c:v>-212.81818200000001</c:v>
                </c:pt>
                <c:pt idx="330">
                  <c:v>-219</c:v>
                </c:pt>
                <c:pt idx="331">
                  <c:v>-219</c:v>
                </c:pt>
                <c:pt idx="332">
                  <c:v>-219</c:v>
                </c:pt>
                <c:pt idx="333">
                  <c:v>-181.294118</c:v>
                </c:pt>
                <c:pt idx="334">
                  <c:v>-208.80645200000001</c:v>
                </c:pt>
                <c:pt idx="335">
                  <c:v>-219</c:v>
                </c:pt>
                <c:pt idx="336">
                  <c:v>-219</c:v>
                </c:pt>
                <c:pt idx="337">
                  <c:v>-219</c:v>
                </c:pt>
                <c:pt idx="338">
                  <c:v>-219</c:v>
                </c:pt>
                <c:pt idx="339">
                  <c:v>-219</c:v>
                </c:pt>
                <c:pt idx="340">
                  <c:v>-218.742424</c:v>
                </c:pt>
                <c:pt idx="341">
                  <c:v>-181.971429</c:v>
                </c:pt>
                <c:pt idx="342">
                  <c:v>-120</c:v>
                </c:pt>
                <c:pt idx="343">
                  <c:v>-77.552239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194.753623</c:v>
                </c:pt>
                <c:pt idx="348">
                  <c:v>223</c:v>
                </c:pt>
                <c:pt idx="349">
                  <c:v>223</c:v>
                </c:pt>
                <c:pt idx="350">
                  <c:v>223</c:v>
                </c:pt>
                <c:pt idx="351">
                  <c:v>222.83333300000001</c:v>
                </c:pt>
                <c:pt idx="352">
                  <c:v>223</c:v>
                </c:pt>
                <c:pt idx="353">
                  <c:v>26.728570999999999</c:v>
                </c:pt>
                <c:pt idx="354">
                  <c:v>-133.901408</c:v>
                </c:pt>
                <c:pt idx="355">
                  <c:v>-219</c:v>
                </c:pt>
                <c:pt idx="356">
                  <c:v>-219</c:v>
                </c:pt>
                <c:pt idx="357">
                  <c:v>-219</c:v>
                </c:pt>
                <c:pt idx="358">
                  <c:v>-219</c:v>
                </c:pt>
                <c:pt idx="359">
                  <c:v>-219</c:v>
                </c:pt>
                <c:pt idx="360">
                  <c:v>-28.583333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-174.86956499999999</c:v>
                </c:pt>
                <c:pt idx="365">
                  <c:v>-219</c:v>
                </c:pt>
                <c:pt idx="366">
                  <c:v>-219</c:v>
                </c:pt>
                <c:pt idx="367">
                  <c:v>-219</c:v>
                </c:pt>
                <c:pt idx="368">
                  <c:v>-219</c:v>
                </c:pt>
                <c:pt idx="369">
                  <c:v>-93.5</c:v>
                </c:pt>
                <c:pt idx="370">
                  <c:v>33.681159000000001</c:v>
                </c:pt>
                <c:pt idx="371">
                  <c:v>5.8169009999999997</c:v>
                </c:pt>
                <c:pt idx="372">
                  <c:v>0</c:v>
                </c:pt>
                <c:pt idx="373">
                  <c:v>42.323943999999997</c:v>
                </c:pt>
                <c:pt idx="374">
                  <c:v>100.485714</c:v>
                </c:pt>
                <c:pt idx="375">
                  <c:v>123.183099</c:v>
                </c:pt>
                <c:pt idx="376">
                  <c:v>202</c:v>
                </c:pt>
                <c:pt idx="377">
                  <c:v>-91.768116000000006</c:v>
                </c:pt>
                <c:pt idx="378">
                  <c:v>-169</c:v>
                </c:pt>
                <c:pt idx="379">
                  <c:v>-17.579709999999999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-194.13043500000001</c:v>
                </c:pt>
                <c:pt idx="384">
                  <c:v>-114.07142899999999</c:v>
                </c:pt>
                <c:pt idx="385">
                  <c:v>-187.826087</c:v>
                </c:pt>
                <c:pt idx="386">
                  <c:v>-199</c:v>
                </c:pt>
                <c:pt idx="387">
                  <c:v>-24.25</c:v>
                </c:pt>
                <c:pt idx="388">
                  <c:v>0</c:v>
                </c:pt>
                <c:pt idx="389">
                  <c:v>-105.666667</c:v>
                </c:pt>
                <c:pt idx="390">
                  <c:v>-200.26984100000001</c:v>
                </c:pt>
                <c:pt idx="391">
                  <c:v>-149</c:v>
                </c:pt>
                <c:pt idx="392">
                  <c:v>-138</c:v>
                </c:pt>
                <c:pt idx="393">
                  <c:v>-25.044118000000001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-130.31884099999999</c:v>
                </c:pt>
                <c:pt idx="403">
                  <c:v>-201.42253500000001</c:v>
                </c:pt>
                <c:pt idx="404">
                  <c:v>-86.5</c:v>
                </c:pt>
                <c:pt idx="405">
                  <c:v>-13.676470999999999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68.614286000000007</c:v>
                </c:pt>
                <c:pt idx="433">
                  <c:v>124.69696999999999</c:v>
                </c:pt>
                <c:pt idx="434">
                  <c:v>80.492754000000005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138.25352100000001</c:v>
                </c:pt>
                <c:pt idx="451">
                  <c:v>137.07142899999999</c:v>
                </c:pt>
                <c:pt idx="452">
                  <c:v>11.588234999999999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37.183098999999999</c:v>
                </c:pt>
                <c:pt idx="457">
                  <c:v>-56.779412000000001</c:v>
                </c:pt>
                <c:pt idx="458">
                  <c:v>-3.768116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-125.239437</c:v>
                </c:pt>
                <c:pt idx="464">
                  <c:v>-80.130435000000006</c:v>
                </c:pt>
                <c:pt idx="465">
                  <c:v>-186.7</c:v>
                </c:pt>
                <c:pt idx="466">
                  <c:v>-216.67647099999999</c:v>
                </c:pt>
                <c:pt idx="467">
                  <c:v>-201</c:v>
                </c:pt>
                <c:pt idx="468">
                  <c:v>-92.070423000000005</c:v>
                </c:pt>
                <c:pt idx="469">
                  <c:v>-8.5633800000000004</c:v>
                </c:pt>
                <c:pt idx="470">
                  <c:v>0</c:v>
                </c:pt>
                <c:pt idx="471">
                  <c:v>32.183098999999999</c:v>
                </c:pt>
                <c:pt idx="472">
                  <c:v>0</c:v>
                </c:pt>
                <c:pt idx="473">
                  <c:v>-185.7</c:v>
                </c:pt>
                <c:pt idx="474">
                  <c:v>-214.41666699999999</c:v>
                </c:pt>
                <c:pt idx="475">
                  <c:v>-197.25</c:v>
                </c:pt>
                <c:pt idx="476">
                  <c:v>-19.600000000000001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3.5142859999999998</c:v>
                </c:pt>
                <c:pt idx="485">
                  <c:v>130</c:v>
                </c:pt>
                <c:pt idx="486">
                  <c:v>185.83333300000001</c:v>
                </c:pt>
                <c:pt idx="487">
                  <c:v>223</c:v>
                </c:pt>
                <c:pt idx="488">
                  <c:v>223</c:v>
                </c:pt>
                <c:pt idx="489">
                  <c:v>167.91666699999999</c:v>
                </c:pt>
                <c:pt idx="490">
                  <c:v>11.085713999999999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44.583333000000003</c:v>
                </c:pt>
                <c:pt idx="496">
                  <c:v>223</c:v>
                </c:pt>
                <c:pt idx="497">
                  <c:v>55.656716000000003</c:v>
                </c:pt>
                <c:pt idx="498">
                  <c:v>-37.666666999999997</c:v>
                </c:pt>
                <c:pt idx="499">
                  <c:v>-22.166667</c:v>
                </c:pt>
                <c:pt idx="500">
                  <c:v>-5.6666670000000003</c:v>
                </c:pt>
                <c:pt idx="501">
                  <c:v>0</c:v>
                </c:pt>
                <c:pt idx="502">
                  <c:v>43.605634000000002</c:v>
                </c:pt>
                <c:pt idx="503">
                  <c:v>38.535210999999997</c:v>
                </c:pt>
                <c:pt idx="504">
                  <c:v>0</c:v>
                </c:pt>
                <c:pt idx="505">
                  <c:v>0</c:v>
                </c:pt>
                <c:pt idx="506">
                  <c:v>-105.464789</c:v>
                </c:pt>
                <c:pt idx="507">
                  <c:v>-207.98591500000001</c:v>
                </c:pt>
                <c:pt idx="508">
                  <c:v>-218.91666699999999</c:v>
                </c:pt>
                <c:pt idx="509">
                  <c:v>-28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97.166667000000004</c:v>
                </c:pt>
                <c:pt idx="518">
                  <c:v>171.41666699999999</c:v>
                </c:pt>
                <c:pt idx="519">
                  <c:v>216.58333300000001</c:v>
                </c:pt>
                <c:pt idx="520">
                  <c:v>150.50704200000001</c:v>
                </c:pt>
                <c:pt idx="521">
                  <c:v>65.605633999999995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134.485714</c:v>
                </c:pt>
                <c:pt idx="535">
                  <c:v>44.75</c:v>
                </c:pt>
                <c:pt idx="536">
                  <c:v>0</c:v>
                </c:pt>
                <c:pt idx="537">
                  <c:v>69.75</c:v>
                </c:pt>
                <c:pt idx="538">
                  <c:v>11.521127</c:v>
                </c:pt>
                <c:pt idx="539">
                  <c:v>72.085713999999996</c:v>
                </c:pt>
                <c:pt idx="540">
                  <c:v>100</c:v>
                </c:pt>
                <c:pt idx="541">
                  <c:v>12.666667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-159.25</c:v>
                </c:pt>
                <c:pt idx="546">
                  <c:v>-219</c:v>
                </c:pt>
                <c:pt idx="547">
                  <c:v>-177.81159400000001</c:v>
                </c:pt>
                <c:pt idx="548">
                  <c:v>-151.65714299999999</c:v>
                </c:pt>
                <c:pt idx="549">
                  <c:v>-109.25</c:v>
                </c:pt>
                <c:pt idx="550">
                  <c:v>-200.34375</c:v>
                </c:pt>
                <c:pt idx="551">
                  <c:v>-196.82857100000001</c:v>
                </c:pt>
                <c:pt idx="552">
                  <c:v>-92.25</c:v>
                </c:pt>
                <c:pt idx="553">
                  <c:v>-76</c:v>
                </c:pt>
                <c:pt idx="554">
                  <c:v>-46.225805999999999</c:v>
                </c:pt>
                <c:pt idx="555">
                  <c:v>-186.97183100000001</c:v>
                </c:pt>
                <c:pt idx="556">
                  <c:v>-15.171429</c:v>
                </c:pt>
                <c:pt idx="557">
                  <c:v>0</c:v>
                </c:pt>
                <c:pt idx="558">
                  <c:v>63.6</c:v>
                </c:pt>
                <c:pt idx="559">
                  <c:v>46.333333000000003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36.416666999999997</c:v>
                </c:pt>
                <c:pt idx="569">
                  <c:v>100</c:v>
                </c:pt>
                <c:pt idx="570">
                  <c:v>100</c:v>
                </c:pt>
                <c:pt idx="571">
                  <c:v>12.323943999999999</c:v>
                </c:pt>
                <c:pt idx="572">
                  <c:v>0</c:v>
                </c:pt>
                <c:pt idx="573">
                  <c:v>0</c:v>
                </c:pt>
                <c:pt idx="574">
                  <c:v>71.828570999999997</c:v>
                </c:pt>
                <c:pt idx="575">
                  <c:v>100</c:v>
                </c:pt>
                <c:pt idx="576">
                  <c:v>-25.828571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7.098592</c:v>
                </c:pt>
                <c:pt idx="583">
                  <c:v>38.916666999999997</c:v>
                </c:pt>
                <c:pt idx="584">
                  <c:v>78.720588000000006</c:v>
                </c:pt>
                <c:pt idx="585">
                  <c:v>83.507041999999998</c:v>
                </c:pt>
                <c:pt idx="586">
                  <c:v>95</c:v>
                </c:pt>
                <c:pt idx="587">
                  <c:v>99.833332999999996</c:v>
                </c:pt>
                <c:pt idx="588">
                  <c:v>127.802817</c:v>
                </c:pt>
                <c:pt idx="589">
                  <c:v>151.83333300000001</c:v>
                </c:pt>
                <c:pt idx="590">
                  <c:v>94.295775000000006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-66.830985999999996</c:v>
                </c:pt>
                <c:pt idx="596">
                  <c:v>-9.7183100000000007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17.15493</c:v>
                </c:pt>
                <c:pt idx="607">
                  <c:v>151.169014</c:v>
                </c:pt>
                <c:pt idx="608">
                  <c:v>213.33333300000001</c:v>
                </c:pt>
                <c:pt idx="609">
                  <c:v>223</c:v>
                </c:pt>
                <c:pt idx="610">
                  <c:v>222.830986</c:v>
                </c:pt>
                <c:pt idx="611">
                  <c:v>198.084507</c:v>
                </c:pt>
                <c:pt idx="612">
                  <c:v>100</c:v>
                </c:pt>
                <c:pt idx="613">
                  <c:v>100</c:v>
                </c:pt>
                <c:pt idx="614">
                  <c:v>61.718310000000002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134.28169</c:v>
                </c:pt>
                <c:pt idx="619">
                  <c:v>222.58333300000001</c:v>
                </c:pt>
                <c:pt idx="620">
                  <c:v>43.285713999999999</c:v>
                </c:pt>
                <c:pt idx="621">
                  <c:v>129.88732400000001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95.115942000000004</c:v>
                </c:pt>
                <c:pt idx="629">
                  <c:v>213.61971800000001</c:v>
                </c:pt>
                <c:pt idx="630">
                  <c:v>222</c:v>
                </c:pt>
                <c:pt idx="631">
                  <c:v>159.28571400000001</c:v>
                </c:pt>
                <c:pt idx="632">
                  <c:v>19.5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18.084506999999999</c:v>
                </c:pt>
                <c:pt idx="637">
                  <c:v>49</c:v>
                </c:pt>
                <c:pt idx="638">
                  <c:v>5.9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23.916667</c:v>
                </c:pt>
                <c:pt idx="646">
                  <c:v>10.545455</c:v>
                </c:pt>
                <c:pt idx="647">
                  <c:v>62.043478</c:v>
                </c:pt>
                <c:pt idx="648">
                  <c:v>161.72</c:v>
                </c:pt>
                <c:pt idx="649">
                  <c:v>171</c:v>
                </c:pt>
                <c:pt idx="650">
                  <c:v>158.74285699999999</c:v>
                </c:pt>
                <c:pt idx="651">
                  <c:v>171</c:v>
                </c:pt>
                <c:pt idx="652">
                  <c:v>17.399999999999999</c:v>
                </c:pt>
                <c:pt idx="653">
                  <c:v>0</c:v>
                </c:pt>
                <c:pt idx="654">
                  <c:v>26.366197</c:v>
                </c:pt>
                <c:pt idx="655">
                  <c:v>49</c:v>
                </c:pt>
                <c:pt idx="656">
                  <c:v>49</c:v>
                </c:pt>
                <c:pt idx="657">
                  <c:v>93.927536000000003</c:v>
                </c:pt>
                <c:pt idx="658">
                  <c:v>188.47887299999999</c:v>
                </c:pt>
                <c:pt idx="659">
                  <c:v>93.830985999999996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33.380282000000001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-198.313433</c:v>
                </c:pt>
                <c:pt idx="671">
                  <c:v>-218</c:v>
                </c:pt>
                <c:pt idx="672">
                  <c:v>-134.14285699999999</c:v>
                </c:pt>
                <c:pt idx="673">
                  <c:v>-80.768116000000006</c:v>
                </c:pt>
                <c:pt idx="674">
                  <c:v>-12.471429000000001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-44.333333000000003</c:v>
                </c:pt>
                <c:pt idx="694">
                  <c:v>-51</c:v>
                </c:pt>
                <c:pt idx="695">
                  <c:v>-93.929576999999995</c:v>
                </c:pt>
                <c:pt idx="696">
                  <c:v>-13.083333</c:v>
                </c:pt>
                <c:pt idx="697">
                  <c:v>-44.608696000000002</c:v>
                </c:pt>
                <c:pt idx="698">
                  <c:v>-51</c:v>
                </c:pt>
                <c:pt idx="699">
                  <c:v>-40.217390999999999</c:v>
                </c:pt>
                <c:pt idx="700">
                  <c:v>0</c:v>
                </c:pt>
                <c:pt idx="701">
                  <c:v>0</c:v>
                </c:pt>
                <c:pt idx="702">
                  <c:v>11.565217000000001</c:v>
                </c:pt>
                <c:pt idx="703">
                  <c:v>100</c:v>
                </c:pt>
                <c:pt idx="704">
                  <c:v>28.591549000000001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-131.07042300000001</c:v>
                </c:pt>
                <c:pt idx="713">
                  <c:v>-208.83333300000001</c:v>
                </c:pt>
                <c:pt idx="714">
                  <c:v>-218.56521699999999</c:v>
                </c:pt>
                <c:pt idx="715">
                  <c:v>-218.33333300000001</c:v>
                </c:pt>
                <c:pt idx="716">
                  <c:v>-218.15714299999999</c:v>
                </c:pt>
                <c:pt idx="717">
                  <c:v>-218.08333300000001</c:v>
                </c:pt>
                <c:pt idx="718">
                  <c:v>-218.08333300000001</c:v>
                </c:pt>
                <c:pt idx="719">
                  <c:v>-218</c:v>
                </c:pt>
                <c:pt idx="720">
                  <c:v>-218</c:v>
                </c:pt>
                <c:pt idx="721">
                  <c:v>-54.929577000000002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-86.916667000000004</c:v>
                </c:pt>
                <c:pt idx="726">
                  <c:v>-100</c:v>
                </c:pt>
                <c:pt idx="727">
                  <c:v>-12.75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25.971831000000002</c:v>
                </c:pt>
                <c:pt idx="739">
                  <c:v>-13.014085</c:v>
                </c:pt>
                <c:pt idx="740">
                  <c:v>0</c:v>
                </c:pt>
                <c:pt idx="741">
                  <c:v>0</c:v>
                </c:pt>
                <c:pt idx="742">
                  <c:v>-10.985915</c:v>
                </c:pt>
                <c:pt idx="743">
                  <c:v>-14.873239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-41</c:v>
                </c:pt>
                <c:pt idx="772">
                  <c:v>-51</c:v>
                </c:pt>
                <c:pt idx="773">
                  <c:v>-9.2957750000000008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-187.2</c:v>
                </c:pt>
                <c:pt idx="786">
                  <c:v>-218.084507</c:v>
                </c:pt>
                <c:pt idx="787">
                  <c:v>-26.028570999999999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-129.16666699999999</c:v>
                </c:pt>
                <c:pt idx="794">
                  <c:v>-149</c:v>
                </c:pt>
                <c:pt idx="795">
                  <c:v>-18.014493000000002</c:v>
                </c:pt>
                <c:pt idx="796">
                  <c:v>0</c:v>
                </c:pt>
                <c:pt idx="797">
                  <c:v>0</c:v>
                </c:pt>
                <c:pt idx="798">
                  <c:v>-191.57746499999999</c:v>
                </c:pt>
                <c:pt idx="799">
                  <c:v>-218.084507</c:v>
                </c:pt>
                <c:pt idx="800">
                  <c:v>-92.676056000000003</c:v>
                </c:pt>
                <c:pt idx="801">
                  <c:v>-73.085713999999996</c:v>
                </c:pt>
                <c:pt idx="802">
                  <c:v>34.608696000000002</c:v>
                </c:pt>
                <c:pt idx="803">
                  <c:v>157.41666699999999</c:v>
                </c:pt>
                <c:pt idx="804">
                  <c:v>82.633803</c:v>
                </c:pt>
                <c:pt idx="805">
                  <c:v>0</c:v>
                </c:pt>
                <c:pt idx="806">
                  <c:v>8.4506999999999999E-2</c:v>
                </c:pt>
                <c:pt idx="807">
                  <c:v>0</c:v>
                </c:pt>
                <c:pt idx="808">
                  <c:v>-42.695652000000003</c:v>
                </c:pt>
                <c:pt idx="809">
                  <c:v>-51.591549000000001</c:v>
                </c:pt>
                <c:pt idx="810">
                  <c:v>-198.514286</c:v>
                </c:pt>
                <c:pt idx="811">
                  <c:v>-218.07042300000001</c:v>
                </c:pt>
                <c:pt idx="812">
                  <c:v>-218</c:v>
                </c:pt>
                <c:pt idx="813">
                  <c:v>-218</c:v>
                </c:pt>
                <c:pt idx="814">
                  <c:v>-218</c:v>
                </c:pt>
                <c:pt idx="815">
                  <c:v>-218.084507</c:v>
                </c:pt>
                <c:pt idx="816">
                  <c:v>-218.084507</c:v>
                </c:pt>
                <c:pt idx="817">
                  <c:v>-218</c:v>
                </c:pt>
                <c:pt idx="818">
                  <c:v>-218</c:v>
                </c:pt>
                <c:pt idx="819">
                  <c:v>-218</c:v>
                </c:pt>
                <c:pt idx="820">
                  <c:v>-218</c:v>
                </c:pt>
                <c:pt idx="821">
                  <c:v>-110.042254</c:v>
                </c:pt>
                <c:pt idx="822">
                  <c:v>-7.0422539999999998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-95.492958000000002</c:v>
                </c:pt>
                <c:pt idx="831">
                  <c:v>-122.25</c:v>
                </c:pt>
                <c:pt idx="832">
                  <c:v>-122.38028199999999</c:v>
                </c:pt>
                <c:pt idx="833">
                  <c:v>-124.25</c:v>
                </c:pt>
                <c:pt idx="834">
                  <c:v>-206.58333300000001</c:v>
                </c:pt>
                <c:pt idx="835">
                  <c:v>-117.01408499999999</c:v>
                </c:pt>
                <c:pt idx="836">
                  <c:v>51.887324</c:v>
                </c:pt>
                <c:pt idx="837">
                  <c:v>12.583333</c:v>
                </c:pt>
                <c:pt idx="838">
                  <c:v>0</c:v>
                </c:pt>
                <c:pt idx="839">
                  <c:v>0</c:v>
                </c:pt>
                <c:pt idx="840">
                  <c:v>156.557143</c:v>
                </c:pt>
                <c:pt idx="841">
                  <c:v>22.916667</c:v>
                </c:pt>
                <c:pt idx="842">
                  <c:v>0</c:v>
                </c:pt>
                <c:pt idx="843">
                  <c:v>-88.217391000000006</c:v>
                </c:pt>
                <c:pt idx="844">
                  <c:v>58.6</c:v>
                </c:pt>
                <c:pt idx="845">
                  <c:v>100</c:v>
                </c:pt>
                <c:pt idx="846">
                  <c:v>208.33802800000001</c:v>
                </c:pt>
                <c:pt idx="847">
                  <c:v>223</c:v>
                </c:pt>
                <c:pt idx="848">
                  <c:v>115.214286</c:v>
                </c:pt>
                <c:pt idx="849">
                  <c:v>150.455882</c:v>
                </c:pt>
                <c:pt idx="850">
                  <c:v>172.77142900000001</c:v>
                </c:pt>
                <c:pt idx="851">
                  <c:v>126.083333</c:v>
                </c:pt>
                <c:pt idx="852">
                  <c:v>69.830985999999996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-131.07042300000001</c:v>
                </c:pt>
                <c:pt idx="864">
                  <c:v>-16.357143000000001</c:v>
                </c:pt>
                <c:pt idx="865">
                  <c:v>-45.285713999999999</c:v>
                </c:pt>
                <c:pt idx="866">
                  <c:v>-136.67647099999999</c:v>
                </c:pt>
                <c:pt idx="867">
                  <c:v>-17.757142999999999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43.5</c:v>
                </c:pt>
                <c:pt idx="875">
                  <c:v>202.21126799999999</c:v>
                </c:pt>
                <c:pt idx="876">
                  <c:v>223</c:v>
                </c:pt>
                <c:pt idx="877">
                  <c:v>178.29577499999999</c:v>
                </c:pt>
                <c:pt idx="878">
                  <c:v>199.17142899999999</c:v>
                </c:pt>
                <c:pt idx="879">
                  <c:v>131.39436599999999</c:v>
                </c:pt>
                <c:pt idx="880">
                  <c:v>49.083333000000003</c:v>
                </c:pt>
                <c:pt idx="881">
                  <c:v>-136.585714</c:v>
                </c:pt>
                <c:pt idx="882">
                  <c:v>-218.68571399999999</c:v>
                </c:pt>
                <c:pt idx="883">
                  <c:v>-218.58333300000001</c:v>
                </c:pt>
                <c:pt idx="884">
                  <c:v>-135.528571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43.1</c:v>
                </c:pt>
                <c:pt idx="889">
                  <c:v>80.457143000000002</c:v>
                </c:pt>
                <c:pt idx="890">
                  <c:v>220.18840599999999</c:v>
                </c:pt>
                <c:pt idx="891">
                  <c:v>223</c:v>
                </c:pt>
                <c:pt idx="892">
                  <c:v>113.478261</c:v>
                </c:pt>
                <c:pt idx="893">
                  <c:v>126.02816900000001</c:v>
                </c:pt>
                <c:pt idx="894">
                  <c:v>24.746269000000002</c:v>
                </c:pt>
                <c:pt idx="895">
                  <c:v>19.098592</c:v>
                </c:pt>
                <c:pt idx="896">
                  <c:v>0</c:v>
                </c:pt>
                <c:pt idx="897">
                  <c:v>0</c:v>
                </c:pt>
                <c:pt idx="898">
                  <c:v>141.304348</c:v>
                </c:pt>
                <c:pt idx="899">
                  <c:v>155.02816899999999</c:v>
                </c:pt>
                <c:pt idx="900">
                  <c:v>209.927536</c:v>
                </c:pt>
                <c:pt idx="901">
                  <c:v>223</c:v>
                </c:pt>
                <c:pt idx="902">
                  <c:v>223</c:v>
                </c:pt>
                <c:pt idx="903">
                  <c:v>223</c:v>
                </c:pt>
                <c:pt idx="904">
                  <c:v>223</c:v>
                </c:pt>
                <c:pt idx="905">
                  <c:v>209.66666699999999</c:v>
                </c:pt>
                <c:pt idx="906">
                  <c:v>223</c:v>
                </c:pt>
                <c:pt idx="907">
                  <c:v>223</c:v>
                </c:pt>
                <c:pt idx="908">
                  <c:v>222.65714299999999</c:v>
                </c:pt>
                <c:pt idx="909">
                  <c:v>222.83333300000001</c:v>
                </c:pt>
                <c:pt idx="910">
                  <c:v>222.74647899999999</c:v>
                </c:pt>
                <c:pt idx="911">
                  <c:v>223</c:v>
                </c:pt>
                <c:pt idx="912">
                  <c:v>223</c:v>
                </c:pt>
                <c:pt idx="913">
                  <c:v>223</c:v>
                </c:pt>
                <c:pt idx="914">
                  <c:v>223</c:v>
                </c:pt>
                <c:pt idx="915">
                  <c:v>223</c:v>
                </c:pt>
                <c:pt idx="916">
                  <c:v>223</c:v>
                </c:pt>
                <c:pt idx="917">
                  <c:v>223</c:v>
                </c:pt>
                <c:pt idx="918">
                  <c:v>223</c:v>
                </c:pt>
                <c:pt idx="919">
                  <c:v>223</c:v>
                </c:pt>
                <c:pt idx="920">
                  <c:v>223</c:v>
                </c:pt>
                <c:pt idx="921">
                  <c:v>222.57746499999999</c:v>
                </c:pt>
                <c:pt idx="922">
                  <c:v>222.50704200000001</c:v>
                </c:pt>
                <c:pt idx="923">
                  <c:v>222.830986</c:v>
                </c:pt>
                <c:pt idx="924">
                  <c:v>223</c:v>
                </c:pt>
                <c:pt idx="925">
                  <c:v>222.84506999999999</c:v>
                </c:pt>
                <c:pt idx="926">
                  <c:v>222.915493</c:v>
                </c:pt>
                <c:pt idx="927">
                  <c:v>223</c:v>
                </c:pt>
                <c:pt idx="928">
                  <c:v>223</c:v>
                </c:pt>
                <c:pt idx="929">
                  <c:v>223</c:v>
                </c:pt>
                <c:pt idx="930">
                  <c:v>223</c:v>
                </c:pt>
                <c:pt idx="931">
                  <c:v>223</c:v>
                </c:pt>
                <c:pt idx="932">
                  <c:v>223</c:v>
                </c:pt>
                <c:pt idx="933">
                  <c:v>222.915493</c:v>
                </c:pt>
                <c:pt idx="934">
                  <c:v>223</c:v>
                </c:pt>
                <c:pt idx="935">
                  <c:v>222.91666699999999</c:v>
                </c:pt>
                <c:pt idx="936">
                  <c:v>186.83333300000001</c:v>
                </c:pt>
                <c:pt idx="937">
                  <c:v>222.91666699999999</c:v>
                </c:pt>
                <c:pt idx="938">
                  <c:v>222.91304299999999</c:v>
                </c:pt>
                <c:pt idx="939">
                  <c:v>223</c:v>
                </c:pt>
                <c:pt idx="940">
                  <c:v>223</c:v>
                </c:pt>
                <c:pt idx="941">
                  <c:v>223</c:v>
                </c:pt>
                <c:pt idx="942">
                  <c:v>145.77142900000001</c:v>
                </c:pt>
                <c:pt idx="943">
                  <c:v>-159.42253500000001</c:v>
                </c:pt>
                <c:pt idx="944">
                  <c:v>-47.873238999999998</c:v>
                </c:pt>
                <c:pt idx="945">
                  <c:v>20.323944000000001</c:v>
                </c:pt>
                <c:pt idx="946">
                  <c:v>4.6714289999999998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123.88732400000001</c:v>
                </c:pt>
                <c:pt idx="951">
                  <c:v>171.77142900000001</c:v>
                </c:pt>
                <c:pt idx="952">
                  <c:v>223</c:v>
                </c:pt>
                <c:pt idx="953">
                  <c:v>222.74647899999999</c:v>
                </c:pt>
                <c:pt idx="954">
                  <c:v>179</c:v>
                </c:pt>
                <c:pt idx="955">
                  <c:v>141</c:v>
                </c:pt>
                <c:pt idx="956">
                  <c:v>141</c:v>
                </c:pt>
                <c:pt idx="957">
                  <c:v>141</c:v>
                </c:pt>
                <c:pt idx="958">
                  <c:v>141</c:v>
                </c:pt>
                <c:pt idx="959">
                  <c:v>123.84507000000001</c:v>
                </c:pt>
                <c:pt idx="960">
                  <c:v>57.718310000000002</c:v>
                </c:pt>
                <c:pt idx="961">
                  <c:v>-36.478873</c:v>
                </c:pt>
                <c:pt idx="962">
                  <c:v>-202.49275399999999</c:v>
                </c:pt>
                <c:pt idx="963">
                  <c:v>-218.15493000000001</c:v>
                </c:pt>
                <c:pt idx="964">
                  <c:v>-135.28571400000001</c:v>
                </c:pt>
                <c:pt idx="965">
                  <c:v>26.704225000000001</c:v>
                </c:pt>
                <c:pt idx="966">
                  <c:v>25.915493000000001</c:v>
                </c:pt>
                <c:pt idx="967">
                  <c:v>-49</c:v>
                </c:pt>
                <c:pt idx="968">
                  <c:v>-39.75</c:v>
                </c:pt>
                <c:pt idx="969">
                  <c:v>-31</c:v>
                </c:pt>
                <c:pt idx="970">
                  <c:v>-69.028169000000005</c:v>
                </c:pt>
                <c:pt idx="971">
                  <c:v>-38.757142999999999</c:v>
                </c:pt>
                <c:pt idx="972">
                  <c:v>-91.583332999999996</c:v>
                </c:pt>
                <c:pt idx="973">
                  <c:v>-66.619718000000006</c:v>
                </c:pt>
                <c:pt idx="974">
                  <c:v>-48.704225000000001</c:v>
                </c:pt>
                <c:pt idx="975">
                  <c:v>-59.583333000000003</c:v>
                </c:pt>
                <c:pt idx="976">
                  <c:v>-100</c:v>
                </c:pt>
                <c:pt idx="977">
                  <c:v>-100</c:v>
                </c:pt>
                <c:pt idx="978">
                  <c:v>-202.90625</c:v>
                </c:pt>
                <c:pt idx="979">
                  <c:v>-82.859155000000001</c:v>
                </c:pt>
                <c:pt idx="980">
                  <c:v>-44.816901000000001</c:v>
                </c:pt>
                <c:pt idx="981">
                  <c:v>-121.583333</c:v>
                </c:pt>
                <c:pt idx="982">
                  <c:v>-129.53846200000001</c:v>
                </c:pt>
                <c:pt idx="983">
                  <c:v>-137.927536</c:v>
                </c:pt>
                <c:pt idx="984">
                  <c:v>-96.428571000000005</c:v>
                </c:pt>
                <c:pt idx="985">
                  <c:v>-127.098592</c:v>
                </c:pt>
                <c:pt idx="986">
                  <c:v>-18.176470999999999</c:v>
                </c:pt>
                <c:pt idx="987">
                  <c:v>-149</c:v>
                </c:pt>
                <c:pt idx="988">
                  <c:v>-149</c:v>
                </c:pt>
                <c:pt idx="989">
                  <c:v>-147.16666699999999</c:v>
                </c:pt>
                <c:pt idx="990">
                  <c:v>-111.083333</c:v>
                </c:pt>
                <c:pt idx="991">
                  <c:v>-219</c:v>
                </c:pt>
                <c:pt idx="992">
                  <c:v>-218.91666699999999</c:v>
                </c:pt>
                <c:pt idx="993">
                  <c:v>-218.914286</c:v>
                </c:pt>
                <c:pt idx="994">
                  <c:v>-219</c:v>
                </c:pt>
                <c:pt idx="995">
                  <c:v>-219</c:v>
                </c:pt>
                <c:pt idx="996">
                  <c:v>-218.915493</c:v>
                </c:pt>
                <c:pt idx="997">
                  <c:v>-218.915493</c:v>
                </c:pt>
                <c:pt idx="998">
                  <c:v>-218.914286</c:v>
                </c:pt>
                <c:pt idx="999">
                  <c:v>-219</c:v>
                </c:pt>
                <c:pt idx="1000">
                  <c:v>-218.91666699999999</c:v>
                </c:pt>
                <c:pt idx="1001">
                  <c:v>-218.915493</c:v>
                </c:pt>
                <c:pt idx="1002">
                  <c:v>-218.89473699999999</c:v>
                </c:pt>
                <c:pt idx="1003">
                  <c:v>-218.75</c:v>
                </c:pt>
                <c:pt idx="1004">
                  <c:v>-218.915493</c:v>
                </c:pt>
                <c:pt idx="1005">
                  <c:v>-218.91666699999999</c:v>
                </c:pt>
                <c:pt idx="1006">
                  <c:v>-219</c:v>
                </c:pt>
                <c:pt idx="1007">
                  <c:v>-219</c:v>
                </c:pt>
                <c:pt idx="1008">
                  <c:v>-219</c:v>
                </c:pt>
                <c:pt idx="1009">
                  <c:v>-219</c:v>
                </c:pt>
                <c:pt idx="1010">
                  <c:v>-218.911765</c:v>
                </c:pt>
                <c:pt idx="1011">
                  <c:v>-219</c:v>
                </c:pt>
                <c:pt idx="1012">
                  <c:v>-219</c:v>
                </c:pt>
                <c:pt idx="1013">
                  <c:v>-219</c:v>
                </c:pt>
                <c:pt idx="1014">
                  <c:v>-219</c:v>
                </c:pt>
                <c:pt idx="1015">
                  <c:v>-218.915493</c:v>
                </c:pt>
                <c:pt idx="1016">
                  <c:v>-219</c:v>
                </c:pt>
                <c:pt idx="1017">
                  <c:v>-219</c:v>
                </c:pt>
                <c:pt idx="1018">
                  <c:v>-219</c:v>
                </c:pt>
                <c:pt idx="1019">
                  <c:v>-219</c:v>
                </c:pt>
                <c:pt idx="1020">
                  <c:v>-219</c:v>
                </c:pt>
                <c:pt idx="1021">
                  <c:v>-219</c:v>
                </c:pt>
                <c:pt idx="1022">
                  <c:v>-219</c:v>
                </c:pt>
                <c:pt idx="1023">
                  <c:v>-219</c:v>
                </c:pt>
                <c:pt idx="1024">
                  <c:v>-219</c:v>
                </c:pt>
                <c:pt idx="1025">
                  <c:v>-219</c:v>
                </c:pt>
                <c:pt idx="1026">
                  <c:v>-219</c:v>
                </c:pt>
                <c:pt idx="1027">
                  <c:v>-219</c:v>
                </c:pt>
                <c:pt idx="1028">
                  <c:v>-219</c:v>
                </c:pt>
                <c:pt idx="1029">
                  <c:v>-219</c:v>
                </c:pt>
                <c:pt idx="1030">
                  <c:v>-219</c:v>
                </c:pt>
                <c:pt idx="1031">
                  <c:v>-219</c:v>
                </c:pt>
                <c:pt idx="1032">
                  <c:v>-219</c:v>
                </c:pt>
                <c:pt idx="1033">
                  <c:v>-219</c:v>
                </c:pt>
                <c:pt idx="1034">
                  <c:v>-219</c:v>
                </c:pt>
                <c:pt idx="1035">
                  <c:v>-219</c:v>
                </c:pt>
                <c:pt idx="1036">
                  <c:v>-219</c:v>
                </c:pt>
                <c:pt idx="1037">
                  <c:v>-219</c:v>
                </c:pt>
                <c:pt idx="1038">
                  <c:v>-219</c:v>
                </c:pt>
                <c:pt idx="1039">
                  <c:v>-219</c:v>
                </c:pt>
                <c:pt idx="1040">
                  <c:v>-219</c:v>
                </c:pt>
                <c:pt idx="1041">
                  <c:v>-219</c:v>
                </c:pt>
                <c:pt idx="1042">
                  <c:v>-219</c:v>
                </c:pt>
                <c:pt idx="1043">
                  <c:v>-219</c:v>
                </c:pt>
                <c:pt idx="1044">
                  <c:v>-219</c:v>
                </c:pt>
                <c:pt idx="1045">
                  <c:v>-219</c:v>
                </c:pt>
                <c:pt idx="1046">
                  <c:v>-219</c:v>
                </c:pt>
                <c:pt idx="1047">
                  <c:v>-219</c:v>
                </c:pt>
                <c:pt idx="1048">
                  <c:v>-219</c:v>
                </c:pt>
                <c:pt idx="1049">
                  <c:v>-219</c:v>
                </c:pt>
                <c:pt idx="1050">
                  <c:v>-219</c:v>
                </c:pt>
                <c:pt idx="1051">
                  <c:v>-219</c:v>
                </c:pt>
                <c:pt idx="1052">
                  <c:v>-219</c:v>
                </c:pt>
                <c:pt idx="1053">
                  <c:v>-219</c:v>
                </c:pt>
                <c:pt idx="1054">
                  <c:v>-219</c:v>
                </c:pt>
                <c:pt idx="1055">
                  <c:v>-219</c:v>
                </c:pt>
                <c:pt idx="1056">
                  <c:v>-219</c:v>
                </c:pt>
                <c:pt idx="1057">
                  <c:v>-219</c:v>
                </c:pt>
                <c:pt idx="1058">
                  <c:v>-219</c:v>
                </c:pt>
                <c:pt idx="1059">
                  <c:v>-219</c:v>
                </c:pt>
                <c:pt idx="1060">
                  <c:v>-219</c:v>
                </c:pt>
                <c:pt idx="1061">
                  <c:v>-219</c:v>
                </c:pt>
                <c:pt idx="1062">
                  <c:v>-219</c:v>
                </c:pt>
                <c:pt idx="1063">
                  <c:v>-211.30985899999999</c:v>
                </c:pt>
                <c:pt idx="1064">
                  <c:v>-219</c:v>
                </c:pt>
                <c:pt idx="1065">
                  <c:v>-219</c:v>
                </c:pt>
                <c:pt idx="1066">
                  <c:v>-219</c:v>
                </c:pt>
                <c:pt idx="1067">
                  <c:v>-218.915493</c:v>
                </c:pt>
                <c:pt idx="1068">
                  <c:v>-219</c:v>
                </c:pt>
                <c:pt idx="1069">
                  <c:v>-219</c:v>
                </c:pt>
                <c:pt idx="1070">
                  <c:v>-219</c:v>
                </c:pt>
                <c:pt idx="1071">
                  <c:v>-219</c:v>
                </c:pt>
                <c:pt idx="1072">
                  <c:v>-219</c:v>
                </c:pt>
                <c:pt idx="1073">
                  <c:v>-219</c:v>
                </c:pt>
                <c:pt idx="1074">
                  <c:v>-218.91666699999999</c:v>
                </c:pt>
                <c:pt idx="1075">
                  <c:v>-218.915493</c:v>
                </c:pt>
                <c:pt idx="1076">
                  <c:v>-218.74647899999999</c:v>
                </c:pt>
                <c:pt idx="1077">
                  <c:v>-218.91666699999999</c:v>
                </c:pt>
                <c:pt idx="1078">
                  <c:v>-219</c:v>
                </c:pt>
                <c:pt idx="1079">
                  <c:v>-218.91666699999999</c:v>
                </c:pt>
                <c:pt idx="1080">
                  <c:v>-218.830986</c:v>
                </c:pt>
                <c:pt idx="1081">
                  <c:v>-218.83333300000001</c:v>
                </c:pt>
                <c:pt idx="1082">
                  <c:v>-219</c:v>
                </c:pt>
                <c:pt idx="1083">
                  <c:v>-219</c:v>
                </c:pt>
                <c:pt idx="1084">
                  <c:v>-219</c:v>
                </c:pt>
                <c:pt idx="1085">
                  <c:v>-219</c:v>
                </c:pt>
                <c:pt idx="1086">
                  <c:v>-219</c:v>
                </c:pt>
                <c:pt idx="1087">
                  <c:v>-219</c:v>
                </c:pt>
                <c:pt idx="1088">
                  <c:v>-219</c:v>
                </c:pt>
                <c:pt idx="1089">
                  <c:v>-219</c:v>
                </c:pt>
                <c:pt idx="1090">
                  <c:v>-219</c:v>
                </c:pt>
                <c:pt idx="1091">
                  <c:v>-219</c:v>
                </c:pt>
                <c:pt idx="1092">
                  <c:v>-181.71428599999999</c:v>
                </c:pt>
                <c:pt idx="1093">
                  <c:v>-10.086957</c:v>
                </c:pt>
                <c:pt idx="1094">
                  <c:v>-146.95774599999999</c:v>
                </c:pt>
                <c:pt idx="1095">
                  <c:v>-169</c:v>
                </c:pt>
                <c:pt idx="1096">
                  <c:v>-169</c:v>
                </c:pt>
                <c:pt idx="1097">
                  <c:v>-169</c:v>
                </c:pt>
                <c:pt idx="1098">
                  <c:v>-168.91666699999999</c:v>
                </c:pt>
                <c:pt idx="1099">
                  <c:v>-169</c:v>
                </c:pt>
                <c:pt idx="1100">
                  <c:v>-169</c:v>
                </c:pt>
                <c:pt idx="1101">
                  <c:v>-169</c:v>
                </c:pt>
                <c:pt idx="1102">
                  <c:v>-169</c:v>
                </c:pt>
                <c:pt idx="1103">
                  <c:v>-169</c:v>
                </c:pt>
                <c:pt idx="1104">
                  <c:v>-212.77142900000001</c:v>
                </c:pt>
                <c:pt idx="1105">
                  <c:v>-219</c:v>
                </c:pt>
                <c:pt idx="1106">
                  <c:v>-219</c:v>
                </c:pt>
                <c:pt idx="1107">
                  <c:v>-218.915493</c:v>
                </c:pt>
                <c:pt idx="1108">
                  <c:v>-218.91666699999999</c:v>
                </c:pt>
                <c:pt idx="1109">
                  <c:v>-218.91666699999999</c:v>
                </c:pt>
                <c:pt idx="1110">
                  <c:v>-219</c:v>
                </c:pt>
                <c:pt idx="1111">
                  <c:v>-78.464788999999996</c:v>
                </c:pt>
                <c:pt idx="1112">
                  <c:v>0</c:v>
                </c:pt>
                <c:pt idx="1113">
                  <c:v>0</c:v>
                </c:pt>
                <c:pt idx="1114">
                  <c:v>-113.323944</c:v>
                </c:pt>
                <c:pt idx="1115">
                  <c:v>-149</c:v>
                </c:pt>
                <c:pt idx="1116">
                  <c:v>-216.38028199999999</c:v>
                </c:pt>
                <c:pt idx="1117">
                  <c:v>-218.91666699999999</c:v>
                </c:pt>
                <c:pt idx="1118">
                  <c:v>-219</c:v>
                </c:pt>
                <c:pt idx="1119">
                  <c:v>-219</c:v>
                </c:pt>
                <c:pt idx="1120">
                  <c:v>-219</c:v>
                </c:pt>
                <c:pt idx="1121">
                  <c:v>-219</c:v>
                </c:pt>
                <c:pt idx="1122">
                  <c:v>-219</c:v>
                </c:pt>
                <c:pt idx="1123">
                  <c:v>-219</c:v>
                </c:pt>
                <c:pt idx="1124">
                  <c:v>-219</c:v>
                </c:pt>
                <c:pt idx="1125">
                  <c:v>-219</c:v>
                </c:pt>
                <c:pt idx="1126">
                  <c:v>-219</c:v>
                </c:pt>
                <c:pt idx="1127">
                  <c:v>-219</c:v>
                </c:pt>
                <c:pt idx="1128">
                  <c:v>-219</c:v>
                </c:pt>
                <c:pt idx="1129">
                  <c:v>-219</c:v>
                </c:pt>
                <c:pt idx="1130">
                  <c:v>-219</c:v>
                </c:pt>
                <c:pt idx="1131">
                  <c:v>-219</c:v>
                </c:pt>
                <c:pt idx="1132">
                  <c:v>-219</c:v>
                </c:pt>
                <c:pt idx="1133">
                  <c:v>-219</c:v>
                </c:pt>
                <c:pt idx="1134">
                  <c:v>-219</c:v>
                </c:pt>
                <c:pt idx="1135">
                  <c:v>-219</c:v>
                </c:pt>
                <c:pt idx="1136">
                  <c:v>-219</c:v>
                </c:pt>
                <c:pt idx="1137">
                  <c:v>-219</c:v>
                </c:pt>
                <c:pt idx="1138">
                  <c:v>-157</c:v>
                </c:pt>
                <c:pt idx="1139">
                  <c:v>-149</c:v>
                </c:pt>
                <c:pt idx="1140">
                  <c:v>-149</c:v>
                </c:pt>
                <c:pt idx="1141">
                  <c:v>-163.08333300000001</c:v>
                </c:pt>
                <c:pt idx="1142">
                  <c:v>-219</c:v>
                </c:pt>
                <c:pt idx="1143">
                  <c:v>-219</c:v>
                </c:pt>
                <c:pt idx="1144">
                  <c:v>-219</c:v>
                </c:pt>
                <c:pt idx="1145">
                  <c:v>-219</c:v>
                </c:pt>
                <c:pt idx="1146">
                  <c:v>-219</c:v>
                </c:pt>
                <c:pt idx="1147">
                  <c:v>-178.19047599999999</c:v>
                </c:pt>
                <c:pt idx="1148">
                  <c:v>-149</c:v>
                </c:pt>
                <c:pt idx="1149">
                  <c:v>-149</c:v>
                </c:pt>
                <c:pt idx="1150">
                  <c:v>-149</c:v>
                </c:pt>
                <c:pt idx="1151">
                  <c:v>-174.41666699999999</c:v>
                </c:pt>
                <c:pt idx="1152">
                  <c:v>-195.39436599999999</c:v>
                </c:pt>
                <c:pt idx="1153">
                  <c:v>-217.91666699999999</c:v>
                </c:pt>
                <c:pt idx="1154">
                  <c:v>-217.91304299999999</c:v>
                </c:pt>
                <c:pt idx="1155">
                  <c:v>-218</c:v>
                </c:pt>
                <c:pt idx="1156">
                  <c:v>-218</c:v>
                </c:pt>
                <c:pt idx="1157">
                  <c:v>-218</c:v>
                </c:pt>
                <c:pt idx="1158">
                  <c:v>-218</c:v>
                </c:pt>
                <c:pt idx="1159">
                  <c:v>-217.915493</c:v>
                </c:pt>
                <c:pt idx="1160">
                  <c:v>-218</c:v>
                </c:pt>
                <c:pt idx="1161">
                  <c:v>-217.74285699999999</c:v>
                </c:pt>
                <c:pt idx="1162">
                  <c:v>-218</c:v>
                </c:pt>
                <c:pt idx="1163">
                  <c:v>-218</c:v>
                </c:pt>
                <c:pt idx="1164">
                  <c:v>-218</c:v>
                </c:pt>
                <c:pt idx="1165">
                  <c:v>-218</c:v>
                </c:pt>
                <c:pt idx="1166">
                  <c:v>-218</c:v>
                </c:pt>
                <c:pt idx="1167">
                  <c:v>-218</c:v>
                </c:pt>
                <c:pt idx="1168">
                  <c:v>-218</c:v>
                </c:pt>
                <c:pt idx="1169">
                  <c:v>-218</c:v>
                </c:pt>
                <c:pt idx="1170">
                  <c:v>-218</c:v>
                </c:pt>
                <c:pt idx="1171">
                  <c:v>-218</c:v>
                </c:pt>
                <c:pt idx="1172">
                  <c:v>-218</c:v>
                </c:pt>
                <c:pt idx="1173">
                  <c:v>-218</c:v>
                </c:pt>
                <c:pt idx="1174">
                  <c:v>-218</c:v>
                </c:pt>
                <c:pt idx="1175">
                  <c:v>-218</c:v>
                </c:pt>
                <c:pt idx="1176">
                  <c:v>-218</c:v>
                </c:pt>
                <c:pt idx="1177">
                  <c:v>-218</c:v>
                </c:pt>
                <c:pt idx="1178">
                  <c:v>-218</c:v>
                </c:pt>
                <c:pt idx="1179">
                  <c:v>-218</c:v>
                </c:pt>
                <c:pt idx="1180">
                  <c:v>-218</c:v>
                </c:pt>
                <c:pt idx="1181">
                  <c:v>-218</c:v>
                </c:pt>
                <c:pt idx="1182">
                  <c:v>-218</c:v>
                </c:pt>
                <c:pt idx="1183">
                  <c:v>-218</c:v>
                </c:pt>
                <c:pt idx="1184">
                  <c:v>-217.83333300000001</c:v>
                </c:pt>
                <c:pt idx="1185">
                  <c:v>-217.838235</c:v>
                </c:pt>
                <c:pt idx="1186">
                  <c:v>-217.915493</c:v>
                </c:pt>
                <c:pt idx="1187">
                  <c:v>-175.73529400000001</c:v>
                </c:pt>
                <c:pt idx="1188">
                  <c:v>-168.82352900000001</c:v>
                </c:pt>
                <c:pt idx="1189">
                  <c:v>-169</c:v>
                </c:pt>
                <c:pt idx="1190">
                  <c:v>-169</c:v>
                </c:pt>
                <c:pt idx="1191">
                  <c:v>-168.910448</c:v>
                </c:pt>
                <c:pt idx="1192">
                  <c:v>-169</c:v>
                </c:pt>
                <c:pt idx="1193">
                  <c:v>-168.911765</c:v>
                </c:pt>
                <c:pt idx="1194">
                  <c:v>-168.91666699999999</c:v>
                </c:pt>
                <c:pt idx="1195">
                  <c:v>-168.58208999999999</c:v>
                </c:pt>
                <c:pt idx="1196">
                  <c:v>-168.6</c:v>
                </c:pt>
                <c:pt idx="1197">
                  <c:v>-169</c:v>
                </c:pt>
                <c:pt idx="1198">
                  <c:v>-168.90909099999999</c:v>
                </c:pt>
                <c:pt idx="1199">
                  <c:v>-168.75</c:v>
                </c:pt>
                <c:pt idx="1200">
                  <c:v>-212.61428599999999</c:v>
                </c:pt>
                <c:pt idx="1201">
                  <c:v>-218.82857100000001</c:v>
                </c:pt>
                <c:pt idx="1202">
                  <c:v>-218.90909099999999</c:v>
                </c:pt>
                <c:pt idx="1203">
                  <c:v>-219</c:v>
                </c:pt>
                <c:pt idx="1204">
                  <c:v>-218.826087</c:v>
                </c:pt>
                <c:pt idx="1205">
                  <c:v>-218.915493</c:v>
                </c:pt>
                <c:pt idx="1206">
                  <c:v>-219</c:v>
                </c:pt>
                <c:pt idx="1207">
                  <c:v>-218.74647899999999</c:v>
                </c:pt>
                <c:pt idx="1208">
                  <c:v>-218.91304299999999</c:v>
                </c:pt>
                <c:pt idx="1209">
                  <c:v>-219</c:v>
                </c:pt>
                <c:pt idx="1210">
                  <c:v>-219</c:v>
                </c:pt>
                <c:pt idx="1211">
                  <c:v>-219</c:v>
                </c:pt>
                <c:pt idx="1212">
                  <c:v>-218.93220299999999</c:v>
                </c:pt>
                <c:pt idx="1213">
                  <c:v>-218.92537300000001</c:v>
                </c:pt>
                <c:pt idx="1214">
                  <c:v>-219</c:v>
                </c:pt>
                <c:pt idx="1215">
                  <c:v>-219</c:v>
                </c:pt>
                <c:pt idx="1216">
                  <c:v>-219</c:v>
                </c:pt>
                <c:pt idx="1217">
                  <c:v>-218.90909099999999</c:v>
                </c:pt>
                <c:pt idx="1218">
                  <c:v>-218.73912999999999</c:v>
                </c:pt>
                <c:pt idx="1219">
                  <c:v>-218.56716399999999</c:v>
                </c:pt>
                <c:pt idx="1220">
                  <c:v>-218.25</c:v>
                </c:pt>
                <c:pt idx="1221">
                  <c:v>-218.76119399999999</c:v>
                </c:pt>
                <c:pt idx="1222">
                  <c:v>-218.910448</c:v>
                </c:pt>
                <c:pt idx="1223">
                  <c:v>-218.77611899999999</c:v>
                </c:pt>
                <c:pt idx="1224">
                  <c:v>-23.909091</c:v>
                </c:pt>
                <c:pt idx="1225">
                  <c:v>3.2571430000000001</c:v>
                </c:pt>
                <c:pt idx="1226">
                  <c:v>62.296875</c:v>
                </c:pt>
                <c:pt idx="1227">
                  <c:v>79.8125</c:v>
                </c:pt>
                <c:pt idx="1228">
                  <c:v>79.914286000000004</c:v>
                </c:pt>
                <c:pt idx="1229">
                  <c:v>79.261538000000002</c:v>
                </c:pt>
                <c:pt idx="1230">
                  <c:v>80</c:v>
                </c:pt>
                <c:pt idx="1231">
                  <c:v>80</c:v>
                </c:pt>
                <c:pt idx="1232">
                  <c:v>79.923077000000006</c:v>
                </c:pt>
                <c:pt idx="1233">
                  <c:v>79.671875</c:v>
                </c:pt>
                <c:pt idx="1234">
                  <c:v>79.640625</c:v>
                </c:pt>
                <c:pt idx="1235">
                  <c:v>41.869565000000001</c:v>
                </c:pt>
                <c:pt idx="1236">
                  <c:v>44.490566000000001</c:v>
                </c:pt>
                <c:pt idx="1237">
                  <c:v>80</c:v>
                </c:pt>
                <c:pt idx="1238">
                  <c:v>79.903226000000004</c:v>
                </c:pt>
                <c:pt idx="1239">
                  <c:v>80</c:v>
                </c:pt>
                <c:pt idx="1240">
                  <c:v>80</c:v>
                </c:pt>
                <c:pt idx="1241">
                  <c:v>79.907691999999997</c:v>
                </c:pt>
                <c:pt idx="1242">
                  <c:v>79.852941000000001</c:v>
                </c:pt>
                <c:pt idx="1243">
                  <c:v>79.508196999999996</c:v>
                </c:pt>
                <c:pt idx="1244">
                  <c:v>79.343283999999997</c:v>
                </c:pt>
                <c:pt idx="1245">
                  <c:v>79.253731000000002</c:v>
                </c:pt>
                <c:pt idx="1246">
                  <c:v>79.080645000000004</c:v>
                </c:pt>
                <c:pt idx="1247">
                  <c:v>79.621212</c:v>
                </c:pt>
                <c:pt idx="1248">
                  <c:v>111.090909</c:v>
                </c:pt>
                <c:pt idx="1249">
                  <c:v>120.835821</c:v>
                </c:pt>
                <c:pt idx="1250">
                  <c:v>14.984848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92.808510999999996</c:v>
                </c:pt>
                <c:pt idx="1265">
                  <c:v>100</c:v>
                </c:pt>
                <c:pt idx="1266">
                  <c:v>56.388888999999999</c:v>
                </c:pt>
                <c:pt idx="1267">
                  <c:v>8.8108109999999993</c:v>
                </c:pt>
                <c:pt idx="1268">
                  <c:v>163.488889</c:v>
                </c:pt>
                <c:pt idx="1269">
                  <c:v>202.17777799999999</c:v>
                </c:pt>
                <c:pt idx="1270">
                  <c:v>174.5</c:v>
                </c:pt>
                <c:pt idx="1271">
                  <c:v>202.15555599999999</c:v>
                </c:pt>
                <c:pt idx="1272">
                  <c:v>219.52631600000001</c:v>
                </c:pt>
                <c:pt idx="1273">
                  <c:v>223</c:v>
                </c:pt>
                <c:pt idx="1274">
                  <c:v>222.89473699999999</c:v>
                </c:pt>
                <c:pt idx="1275">
                  <c:v>223</c:v>
                </c:pt>
                <c:pt idx="1276">
                  <c:v>223</c:v>
                </c:pt>
                <c:pt idx="1277">
                  <c:v>223</c:v>
                </c:pt>
                <c:pt idx="1278">
                  <c:v>222.91304299999999</c:v>
                </c:pt>
                <c:pt idx="1279">
                  <c:v>223</c:v>
                </c:pt>
                <c:pt idx="1280">
                  <c:v>153.6</c:v>
                </c:pt>
                <c:pt idx="1281">
                  <c:v>36.788732000000003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67.943662000000003</c:v>
                </c:pt>
                <c:pt idx="1288">
                  <c:v>143.85915499999999</c:v>
                </c:pt>
                <c:pt idx="1289">
                  <c:v>188.169014</c:v>
                </c:pt>
                <c:pt idx="1290">
                  <c:v>202</c:v>
                </c:pt>
                <c:pt idx="1291">
                  <c:v>202</c:v>
                </c:pt>
                <c:pt idx="1292">
                  <c:v>202</c:v>
                </c:pt>
                <c:pt idx="1293">
                  <c:v>202</c:v>
                </c:pt>
                <c:pt idx="1294">
                  <c:v>202</c:v>
                </c:pt>
                <c:pt idx="1295">
                  <c:v>202</c:v>
                </c:pt>
                <c:pt idx="1296">
                  <c:v>28.796296000000002</c:v>
                </c:pt>
                <c:pt idx="1297">
                  <c:v>0</c:v>
                </c:pt>
                <c:pt idx="1298">
                  <c:v>0</c:v>
                </c:pt>
                <c:pt idx="1299">
                  <c:v>99.698413000000002</c:v>
                </c:pt>
                <c:pt idx="1300">
                  <c:v>111</c:v>
                </c:pt>
                <c:pt idx="1301">
                  <c:v>111.061538</c:v>
                </c:pt>
                <c:pt idx="1302">
                  <c:v>111.403226</c:v>
                </c:pt>
                <c:pt idx="1303">
                  <c:v>11.948276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3-4BC4-8009-2433CC1C7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230591"/>
        <c:axId val="393458559"/>
      </c:barChart>
      <c:lineChart>
        <c:grouping val="standard"/>
        <c:varyColors val="0"/>
        <c:ser>
          <c:idx val="1"/>
          <c:order val="1"/>
          <c:tx>
            <c:strRef>
              <c:f>'DC Tie Flows'!$E$1</c:f>
              <c:strCache>
                <c:ptCount val="1"/>
                <c:pt idx="0">
                  <c:v>HB_N RTM SPP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'DC Tie Flows'!$C$2:$C$1417</c:f>
              <c:numCache>
                <c:formatCode>m/d/yyyy\ hh:mm</c:formatCode>
                <c:ptCount val="1416"/>
                <c:pt idx="0">
                  <c:v>44197.041666666664</c:v>
                </c:pt>
                <c:pt idx="1">
                  <c:v>44197.083333333336</c:v>
                </c:pt>
                <c:pt idx="2">
                  <c:v>44197.125</c:v>
                </c:pt>
                <c:pt idx="3">
                  <c:v>44197.166666666664</c:v>
                </c:pt>
                <c:pt idx="4">
                  <c:v>44197.208333333336</c:v>
                </c:pt>
                <c:pt idx="5">
                  <c:v>44197.25</c:v>
                </c:pt>
                <c:pt idx="6">
                  <c:v>44197.291666666664</c:v>
                </c:pt>
                <c:pt idx="7">
                  <c:v>44197.333333333336</c:v>
                </c:pt>
                <c:pt idx="8">
                  <c:v>44197.375</c:v>
                </c:pt>
                <c:pt idx="9">
                  <c:v>44197.416666666664</c:v>
                </c:pt>
                <c:pt idx="10">
                  <c:v>44197.458333333336</c:v>
                </c:pt>
                <c:pt idx="11">
                  <c:v>44197.5</c:v>
                </c:pt>
                <c:pt idx="12">
                  <c:v>44197.541666666664</c:v>
                </c:pt>
                <c:pt idx="13">
                  <c:v>44197.583333333336</c:v>
                </c:pt>
                <c:pt idx="14">
                  <c:v>44197.625</c:v>
                </c:pt>
                <c:pt idx="15">
                  <c:v>44197.666666666664</c:v>
                </c:pt>
                <c:pt idx="16">
                  <c:v>44197.708333333336</c:v>
                </c:pt>
                <c:pt idx="17">
                  <c:v>44197.75</c:v>
                </c:pt>
                <c:pt idx="18">
                  <c:v>44197.791666666664</c:v>
                </c:pt>
                <c:pt idx="19">
                  <c:v>44197.833333333336</c:v>
                </c:pt>
                <c:pt idx="20">
                  <c:v>44197.875</c:v>
                </c:pt>
                <c:pt idx="21">
                  <c:v>44197.916666666664</c:v>
                </c:pt>
                <c:pt idx="22">
                  <c:v>44197.958333333336</c:v>
                </c:pt>
                <c:pt idx="23">
                  <c:v>44198</c:v>
                </c:pt>
                <c:pt idx="24">
                  <c:v>44198.041666666664</c:v>
                </c:pt>
                <c:pt idx="25">
                  <c:v>44198.083333333336</c:v>
                </c:pt>
                <c:pt idx="26">
                  <c:v>44198.125</c:v>
                </c:pt>
                <c:pt idx="27">
                  <c:v>44198.166666666664</c:v>
                </c:pt>
                <c:pt idx="28">
                  <c:v>44198.208333333336</c:v>
                </c:pt>
                <c:pt idx="29">
                  <c:v>44198.25</c:v>
                </c:pt>
                <c:pt idx="30">
                  <c:v>44198.291666666664</c:v>
                </c:pt>
                <c:pt idx="31">
                  <c:v>44198.333333333336</c:v>
                </c:pt>
                <c:pt idx="32">
                  <c:v>44198.375</c:v>
                </c:pt>
                <c:pt idx="33">
                  <c:v>44198.416666666664</c:v>
                </c:pt>
                <c:pt idx="34">
                  <c:v>44198.458333333336</c:v>
                </c:pt>
                <c:pt idx="35">
                  <c:v>44198.5</c:v>
                </c:pt>
                <c:pt idx="36">
                  <c:v>44198.541666666664</c:v>
                </c:pt>
                <c:pt idx="37">
                  <c:v>44198.583333333336</c:v>
                </c:pt>
                <c:pt idx="38">
                  <c:v>44198.625</c:v>
                </c:pt>
                <c:pt idx="39">
                  <c:v>44198.666666666664</c:v>
                </c:pt>
                <c:pt idx="40">
                  <c:v>44198.708333333336</c:v>
                </c:pt>
                <c:pt idx="41">
                  <c:v>44198.75</c:v>
                </c:pt>
                <c:pt idx="42">
                  <c:v>44198.791666666664</c:v>
                </c:pt>
                <c:pt idx="43">
                  <c:v>44198.833333333336</c:v>
                </c:pt>
                <c:pt idx="44">
                  <c:v>44198.875</c:v>
                </c:pt>
                <c:pt idx="45">
                  <c:v>44198.916666666664</c:v>
                </c:pt>
                <c:pt idx="46">
                  <c:v>44198.958333333336</c:v>
                </c:pt>
                <c:pt idx="47">
                  <c:v>44199</c:v>
                </c:pt>
                <c:pt idx="48">
                  <c:v>44199.041666666664</c:v>
                </c:pt>
                <c:pt idx="49">
                  <c:v>44199.083333333336</c:v>
                </c:pt>
                <c:pt idx="50">
                  <c:v>44199.125</c:v>
                </c:pt>
                <c:pt idx="51">
                  <c:v>44199.166666666664</c:v>
                </c:pt>
                <c:pt idx="52">
                  <c:v>44199.208333333336</c:v>
                </c:pt>
                <c:pt idx="53">
                  <c:v>44199.25</c:v>
                </c:pt>
                <c:pt idx="54">
                  <c:v>44199.291666666664</c:v>
                </c:pt>
                <c:pt idx="55">
                  <c:v>44199.333333333336</c:v>
                </c:pt>
                <c:pt idx="56">
                  <c:v>44199.375</c:v>
                </c:pt>
                <c:pt idx="57">
                  <c:v>44199.416666666664</c:v>
                </c:pt>
                <c:pt idx="58">
                  <c:v>44199.458333333336</c:v>
                </c:pt>
                <c:pt idx="59">
                  <c:v>44199.5</c:v>
                </c:pt>
                <c:pt idx="60">
                  <c:v>44199.541666666664</c:v>
                </c:pt>
                <c:pt idx="61">
                  <c:v>44199.583333333336</c:v>
                </c:pt>
                <c:pt idx="62">
                  <c:v>44199.625</c:v>
                </c:pt>
                <c:pt idx="63">
                  <c:v>44199.666666666664</c:v>
                </c:pt>
                <c:pt idx="64">
                  <c:v>44199.708333333336</c:v>
                </c:pt>
                <c:pt idx="65">
                  <c:v>44199.75</c:v>
                </c:pt>
                <c:pt idx="66">
                  <c:v>44199.791666666664</c:v>
                </c:pt>
                <c:pt idx="67">
                  <c:v>44199.833333333336</c:v>
                </c:pt>
                <c:pt idx="68">
                  <c:v>44199.875</c:v>
                </c:pt>
                <c:pt idx="69">
                  <c:v>44199.916666666664</c:v>
                </c:pt>
                <c:pt idx="70">
                  <c:v>44199.958333333336</c:v>
                </c:pt>
                <c:pt idx="71">
                  <c:v>44200</c:v>
                </c:pt>
                <c:pt idx="72">
                  <c:v>44200.041666666664</c:v>
                </c:pt>
                <c:pt idx="73">
                  <c:v>44200.083333333336</c:v>
                </c:pt>
                <c:pt idx="74">
                  <c:v>44200.125</c:v>
                </c:pt>
                <c:pt idx="75">
                  <c:v>44200.166666666664</c:v>
                </c:pt>
                <c:pt idx="76">
                  <c:v>44200.208333333336</c:v>
                </c:pt>
                <c:pt idx="77">
                  <c:v>44200.25</c:v>
                </c:pt>
                <c:pt idx="78">
                  <c:v>44200.291666666664</c:v>
                </c:pt>
                <c:pt idx="79">
                  <c:v>44200.333333333336</c:v>
                </c:pt>
                <c:pt idx="80">
                  <c:v>44200.375</c:v>
                </c:pt>
                <c:pt idx="81">
                  <c:v>44200.416666666664</c:v>
                </c:pt>
                <c:pt idx="82">
                  <c:v>44200.458333333336</c:v>
                </c:pt>
                <c:pt idx="83">
                  <c:v>44200.5</c:v>
                </c:pt>
                <c:pt idx="84">
                  <c:v>44200.541666666664</c:v>
                </c:pt>
                <c:pt idx="85">
                  <c:v>44200.583333333336</c:v>
                </c:pt>
                <c:pt idx="86">
                  <c:v>44200.625</c:v>
                </c:pt>
                <c:pt idx="87">
                  <c:v>44200.666666666664</c:v>
                </c:pt>
                <c:pt idx="88">
                  <c:v>44200.708333333336</c:v>
                </c:pt>
                <c:pt idx="89">
                  <c:v>44200.75</c:v>
                </c:pt>
                <c:pt idx="90">
                  <c:v>44200.791666666664</c:v>
                </c:pt>
                <c:pt idx="91">
                  <c:v>44200.833333333336</c:v>
                </c:pt>
                <c:pt idx="92">
                  <c:v>44200.875</c:v>
                </c:pt>
                <c:pt idx="93">
                  <c:v>44200.916666666664</c:v>
                </c:pt>
                <c:pt idx="94">
                  <c:v>44200.958333333336</c:v>
                </c:pt>
                <c:pt idx="95">
                  <c:v>44201</c:v>
                </c:pt>
                <c:pt idx="96">
                  <c:v>44201.041666666664</c:v>
                </c:pt>
                <c:pt idx="97">
                  <c:v>44201.083333333336</c:v>
                </c:pt>
                <c:pt idx="98">
                  <c:v>44201.125</c:v>
                </c:pt>
                <c:pt idx="99">
                  <c:v>44201.166666666664</c:v>
                </c:pt>
                <c:pt idx="100">
                  <c:v>44201.208333333336</c:v>
                </c:pt>
                <c:pt idx="101">
                  <c:v>44201.25</c:v>
                </c:pt>
                <c:pt idx="102">
                  <c:v>44201.291666666664</c:v>
                </c:pt>
                <c:pt idx="103">
                  <c:v>44201.333333333336</c:v>
                </c:pt>
                <c:pt idx="104">
                  <c:v>44201.375</c:v>
                </c:pt>
                <c:pt idx="105">
                  <c:v>44201.416666666664</c:v>
                </c:pt>
                <c:pt idx="106">
                  <c:v>44201.458333333336</c:v>
                </c:pt>
                <c:pt idx="107">
                  <c:v>44201.5</c:v>
                </c:pt>
                <c:pt idx="108">
                  <c:v>44201.541666666664</c:v>
                </c:pt>
                <c:pt idx="109">
                  <c:v>44201.583333333336</c:v>
                </c:pt>
                <c:pt idx="110">
                  <c:v>44201.625</c:v>
                </c:pt>
                <c:pt idx="111">
                  <c:v>44201.666666666664</c:v>
                </c:pt>
                <c:pt idx="112">
                  <c:v>44201.708333333336</c:v>
                </c:pt>
                <c:pt idx="113">
                  <c:v>44201.75</c:v>
                </c:pt>
                <c:pt idx="114">
                  <c:v>44201.791666666664</c:v>
                </c:pt>
                <c:pt idx="115">
                  <c:v>44201.833333333336</c:v>
                </c:pt>
                <c:pt idx="116">
                  <c:v>44201.875</c:v>
                </c:pt>
                <c:pt idx="117">
                  <c:v>44201.916666666664</c:v>
                </c:pt>
                <c:pt idx="118">
                  <c:v>44201.958333333336</c:v>
                </c:pt>
                <c:pt idx="119">
                  <c:v>44202</c:v>
                </c:pt>
                <c:pt idx="120">
                  <c:v>44202.041666666664</c:v>
                </c:pt>
                <c:pt idx="121">
                  <c:v>44202.083333333336</c:v>
                </c:pt>
                <c:pt idx="122">
                  <c:v>44202.125</c:v>
                </c:pt>
                <c:pt idx="123">
                  <c:v>44202.166666666664</c:v>
                </c:pt>
                <c:pt idx="124">
                  <c:v>44202.208333333336</c:v>
                </c:pt>
                <c:pt idx="125">
                  <c:v>44202.25</c:v>
                </c:pt>
                <c:pt idx="126">
                  <c:v>44202.291666666664</c:v>
                </c:pt>
                <c:pt idx="127">
                  <c:v>44202.333333333336</c:v>
                </c:pt>
                <c:pt idx="128">
                  <c:v>44202.375</c:v>
                </c:pt>
                <c:pt idx="129">
                  <c:v>44202.416666666664</c:v>
                </c:pt>
                <c:pt idx="130">
                  <c:v>44202.458333333336</c:v>
                </c:pt>
                <c:pt idx="131">
                  <c:v>44202.5</c:v>
                </c:pt>
                <c:pt idx="132">
                  <c:v>44202.541666666664</c:v>
                </c:pt>
                <c:pt idx="133">
                  <c:v>44202.583333333336</c:v>
                </c:pt>
                <c:pt idx="134">
                  <c:v>44202.625</c:v>
                </c:pt>
                <c:pt idx="135">
                  <c:v>44202.666666666664</c:v>
                </c:pt>
                <c:pt idx="136">
                  <c:v>44202.708333333336</c:v>
                </c:pt>
                <c:pt idx="137">
                  <c:v>44202.75</c:v>
                </c:pt>
                <c:pt idx="138">
                  <c:v>44202.791666666664</c:v>
                </c:pt>
                <c:pt idx="139">
                  <c:v>44202.833333333336</c:v>
                </c:pt>
                <c:pt idx="140">
                  <c:v>44202.875</c:v>
                </c:pt>
                <c:pt idx="141">
                  <c:v>44202.916666666664</c:v>
                </c:pt>
                <c:pt idx="142">
                  <c:v>44202.958333333336</c:v>
                </c:pt>
                <c:pt idx="143">
                  <c:v>44203</c:v>
                </c:pt>
                <c:pt idx="144">
                  <c:v>44203.041666666664</c:v>
                </c:pt>
                <c:pt idx="145">
                  <c:v>44203.083333333336</c:v>
                </c:pt>
                <c:pt idx="146">
                  <c:v>44203.125</c:v>
                </c:pt>
                <c:pt idx="147">
                  <c:v>44203.166666666664</c:v>
                </c:pt>
                <c:pt idx="148">
                  <c:v>44203.208333333336</c:v>
                </c:pt>
                <c:pt idx="149">
                  <c:v>44203.25</c:v>
                </c:pt>
                <c:pt idx="150">
                  <c:v>44203.291666666664</c:v>
                </c:pt>
                <c:pt idx="151">
                  <c:v>44203.333333333336</c:v>
                </c:pt>
                <c:pt idx="152">
                  <c:v>44203.375</c:v>
                </c:pt>
                <c:pt idx="153">
                  <c:v>44203.416666666664</c:v>
                </c:pt>
                <c:pt idx="154">
                  <c:v>44203.458333333336</c:v>
                </c:pt>
                <c:pt idx="155">
                  <c:v>44203.5</c:v>
                </c:pt>
                <c:pt idx="156">
                  <c:v>44203.541666666664</c:v>
                </c:pt>
                <c:pt idx="157">
                  <c:v>44203.583333333336</c:v>
                </c:pt>
                <c:pt idx="158">
                  <c:v>44203.625</c:v>
                </c:pt>
                <c:pt idx="159">
                  <c:v>44203.666666666664</c:v>
                </c:pt>
                <c:pt idx="160">
                  <c:v>44203.708333333336</c:v>
                </c:pt>
                <c:pt idx="161">
                  <c:v>44203.75</c:v>
                </c:pt>
                <c:pt idx="162">
                  <c:v>44203.791666666664</c:v>
                </c:pt>
                <c:pt idx="163">
                  <c:v>44203.833333333336</c:v>
                </c:pt>
                <c:pt idx="164">
                  <c:v>44203.875</c:v>
                </c:pt>
                <c:pt idx="165">
                  <c:v>44203.916666666664</c:v>
                </c:pt>
                <c:pt idx="166">
                  <c:v>44203.958333333336</c:v>
                </c:pt>
                <c:pt idx="167">
                  <c:v>44204</c:v>
                </c:pt>
                <c:pt idx="168">
                  <c:v>44204.041666666664</c:v>
                </c:pt>
                <c:pt idx="169">
                  <c:v>44204.083333333336</c:v>
                </c:pt>
                <c:pt idx="170">
                  <c:v>44204.125</c:v>
                </c:pt>
                <c:pt idx="171">
                  <c:v>44204.166666666664</c:v>
                </c:pt>
                <c:pt idx="172">
                  <c:v>44204.208333333336</c:v>
                </c:pt>
                <c:pt idx="173">
                  <c:v>44204.25</c:v>
                </c:pt>
                <c:pt idx="174">
                  <c:v>44204.291666666664</c:v>
                </c:pt>
                <c:pt idx="175">
                  <c:v>44204.333333333336</c:v>
                </c:pt>
                <c:pt idx="176">
                  <c:v>44204.375</c:v>
                </c:pt>
                <c:pt idx="177">
                  <c:v>44204.416666666664</c:v>
                </c:pt>
                <c:pt idx="178">
                  <c:v>44204.458333333336</c:v>
                </c:pt>
                <c:pt idx="179">
                  <c:v>44204.5</c:v>
                </c:pt>
                <c:pt idx="180">
                  <c:v>44204.541666666664</c:v>
                </c:pt>
                <c:pt idx="181">
                  <c:v>44204.583333333336</c:v>
                </c:pt>
                <c:pt idx="182">
                  <c:v>44204.625</c:v>
                </c:pt>
                <c:pt idx="183">
                  <c:v>44204.666666666664</c:v>
                </c:pt>
                <c:pt idx="184">
                  <c:v>44204.708333333336</c:v>
                </c:pt>
                <c:pt idx="185">
                  <c:v>44204.75</c:v>
                </c:pt>
                <c:pt idx="186">
                  <c:v>44204.791666666664</c:v>
                </c:pt>
                <c:pt idx="187">
                  <c:v>44204.833333333336</c:v>
                </c:pt>
                <c:pt idx="188">
                  <c:v>44204.875</c:v>
                </c:pt>
                <c:pt idx="189">
                  <c:v>44204.916666666664</c:v>
                </c:pt>
                <c:pt idx="190">
                  <c:v>44204.958333333336</c:v>
                </c:pt>
                <c:pt idx="191">
                  <c:v>44205</c:v>
                </c:pt>
                <c:pt idx="192">
                  <c:v>44205.041666666664</c:v>
                </c:pt>
                <c:pt idx="193">
                  <c:v>44205.083333333336</c:v>
                </c:pt>
                <c:pt idx="194">
                  <c:v>44205.125</c:v>
                </c:pt>
                <c:pt idx="195">
                  <c:v>44205.166666666664</c:v>
                </c:pt>
                <c:pt idx="196">
                  <c:v>44205.208333333336</c:v>
                </c:pt>
                <c:pt idx="197">
                  <c:v>44205.25</c:v>
                </c:pt>
                <c:pt idx="198">
                  <c:v>44205.291666666664</c:v>
                </c:pt>
                <c:pt idx="199">
                  <c:v>44205.333333333336</c:v>
                </c:pt>
                <c:pt idx="200">
                  <c:v>44205.375</c:v>
                </c:pt>
                <c:pt idx="201">
                  <c:v>44205.416666666664</c:v>
                </c:pt>
                <c:pt idx="202">
                  <c:v>44205.458333333336</c:v>
                </c:pt>
                <c:pt idx="203">
                  <c:v>44205.5</c:v>
                </c:pt>
                <c:pt idx="204">
                  <c:v>44205.541666666664</c:v>
                </c:pt>
                <c:pt idx="205">
                  <c:v>44205.583333333336</c:v>
                </c:pt>
                <c:pt idx="206">
                  <c:v>44205.625</c:v>
                </c:pt>
                <c:pt idx="207">
                  <c:v>44205.666666666664</c:v>
                </c:pt>
                <c:pt idx="208">
                  <c:v>44205.708333333336</c:v>
                </c:pt>
                <c:pt idx="209">
                  <c:v>44205.75</c:v>
                </c:pt>
                <c:pt idx="210">
                  <c:v>44205.791666666664</c:v>
                </c:pt>
                <c:pt idx="211">
                  <c:v>44205.833333333336</c:v>
                </c:pt>
                <c:pt idx="212">
                  <c:v>44205.875</c:v>
                </c:pt>
                <c:pt idx="213">
                  <c:v>44205.916666666664</c:v>
                </c:pt>
                <c:pt idx="214">
                  <c:v>44205.958333333336</c:v>
                </c:pt>
                <c:pt idx="215">
                  <c:v>44206</c:v>
                </c:pt>
                <c:pt idx="216">
                  <c:v>44206.041666666664</c:v>
                </c:pt>
                <c:pt idx="217">
                  <c:v>44206.083333333336</c:v>
                </c:pt>
                <c:pt idx="218">
                  <c:v>44206.125</c:v>
                </c:pt>
                <c:pt idx="219">
                  <c:v>44206.166666666664</c:v>
                </c:pt>
                <c:pt idx="220">
                  <c:v>44206.208333333336</c:v>
                </c:pt>
                <c:pt idx="221">
                  <c:v>44206.25</c:v>
                </c:pt>
                <c:pt idx="222">
                  <c:v>44206.291666666664</c:v>
                </c:pt>
                <c:pt idx="223">
                  <c:v>44206.333333333336</c:v>
                </c:pt>
                <c:pt idx="224">
                  <c:v>44206.375</c:v>
                </c:pt>
                <c:pt idx="225">
                  <c:v>44206.416666666664</c:v>
                </c:pt>
                <c:pt idx="226">
                  <c:v>44206.458333333336</c:v>
                </c:pt>
                <c:pt idx="227">
                  <c:v>44206.5</c:v>
                </c:pt>
                <c:pt idx="228">
                  <c:v>44206.541666666664</c:v>
                </c:pt>
                <c:pt idx="229">
                  <c:v>44206.583333333336</c:v>
                </c:pt>
                <c:pt idx="230">
                  <c:v>44206.625</c:v>
                </c:pt>
                <c:pt idx="231">
                  <c:v>44206.666666666664</c:v>
                </c:pt>
                <c:pt idx="232">
                  <c:v>44206.708333333336</c:v>
                </c:pt>
                <c:pt idx="233">
                  <c:v>44206.75</c:v>
                </c:pt>
                <c:pt idx="234">
                  <c:v>44206.791666666664</c:v>
                </c:pt>
                <c:pt idx="235">
                  <c:v>44206.833333333336</c:v>
                </c:pt>
                <c:pt idx="236">
                  <c:v>44206.875</c:v>
                </c:pt>
                <c:pt idx="237">
                  <c:v>44206.916666666664</c:v>
                </c:pt>
                <c:pt idx="238">
                  <c:v>44206.958333333336</c:v>
                </c:pt>
                <c:pt idx="239">
                  <c:v>44207</c:v>
                </c:pt>
                <c:pt idx="240">
                  <c:v>44207.041666666664</c:v>
                </c:pt>
                <c:pt idx="241">
                  <c:v>44207.083333333336</c:v>
                </c:pt>
                <c:pt idx="242">
                  <c:v>44207.125</c:v>
                </c:pt>
                <c:pt idx="243">
                  <c:v>44207.166666666664</c:v>
                </c:pt>
                <c:pt idx="244">
                  <c:v>44207.208333333336</c:v>
                </c:pt>
                <c:pt idx="245">
                  <c:v>44207.25</c:v>
                </c:pt>
                <c:pt idx="246">
                  <c:v>44207.291666666664</c:v>
                </c:pt>
                <c:pt idx="247">
                  <c:v>44207.333333333336</c:v>
                </c:pt>
                <c:pt idx="248">
                  <c:v>44207.375</c:v>
                </c:pt>
                <c:pt idx="249">
                  <c:v>44207.416666666664</c:v>
                </c:pt>
                <c:pt idx="250">
                  <c:v>44207.458333333336</c:v>
                </c:pt>
                <c:pt idx="251">
                  <c:v>44207.5</c:v>
                </c:pt>
                <c:pt idx="252">
                  <c:v>44207.541666666664</c:v>
                </c:pt>
                <c:pt idx="253">
                  <c:v>44207.583333333336</c:v>
                </c:pt>
                <c:pt idx="254">
                  <c:v>44207.625</c:v>
                </c:pt>
                <c:pt idx="255">
                  <c:v>44207.666666666664</c:v>
                </c:pt>
                <c:pt idx="256">
                  <c:v>44207.708333333336</c:v>
                </c:pt>
                <c:pt idx="257">
                  <c:v>44207.75</c:v>
                </c:pt>
                <c:pt idx="258">
                  <c:v>44207.791666666664</c:v>
                </c:pt>
                <c:pt idx="259">
                  <c:v>44207.833333333336</c:v>
                </c:pt>
                <c:pt idx="260">
                  <c:v>44207.875</c:v>
                </c:pt>
                <c:pt idx="261">
                  <c:v>44207.916666666664</c:v>
                </c:pt>
                <c:pt idx="262">
                  <c:v>44207.958333333336</c:v>
                </c:pt>
                <c:pt idx="263">
                  <c:v>44208</c:v>
                </c:pt>
                <c:pt idx="264">
                  <c:v>44208.041666666664</c:v>
                </c:pt>
                <c:pt idx="265">
                  <c:v>44208.083333333336</c:v>
                </c:pt>
                <c:pt idx="266">
                  <c:v>44208.125</c:v>
                </c:pt>
                <c:pt idx="267">
                  <c:v>44208.166666666664</c:v>
                </c:pt>
                <c:pt idx="268">
                  <c:v>44208.208333333336</c:v>
                </c:pt>
                <c:pt idx="269">
                  <c:v>44208.25</c:v>
                </c:pt>
                <c:pt idx="270">
                  <c:v>44208.291666666664</c:v>
                </c:pt>
                <c:pt idx="271">
                  <c:v>44208.333333333336</c:v>
                </c:pt>
                <c:pt idx="272">
                  <c:v>44208.375</c:v>
                </c:pt>
                <c:pt idx="273">
                  <c:v>44208.416666666664</c:v>
                </c:pt>
                <c:pt idx="274">
                  <c:v>44208.458333333336</c:v>
                </c:pt>
                <c:pt idx="275">
                  <c:v>44208.5</c:v>
                </c:pt>
                <c:pt idx="276">
                  <c:v>44208.541666666664</c:v>
                </c:pt>
                <c:pt idx="277">
                  <c:v>44208.583333333336</c:v>
                </c:pt>
                <c:pt idx="278">
                  <c:v>44208.625</c:v>
                </c:pt>
                <c:pt idx="279">
                  <c:v>44208.666666666664</c:v>
                </c:pt>
                <c:pt idx="280">
                  <c:v>44208.708333333336</c:v>
                </c:pt>
                <c:pt idx="281">
                  <c:v>44208.75</c:v>
                </c:pt>
                <c:pt idx="282">
                  <c:v>44208.791666666664</c:v>
                </c:pt>
                <c:pt idx="283">
                  <c:v>44208.833333333336</c:v>
                </c:pt>
                <c:pt idx="284">
                  <c:v>44208.875</c:v>
                </c:pt>
                <c:pt idx="285">
                  <c:v>44208.916666666664</c:v>
                </c:pt>
                <c:pt idx="286">
                  <c:v>44208.958333333336</c:v>
                </c:pt>
                <c:pt idx="287">
                  <c:v>44209</c:v>
                </c:pt>
                <c:pt idx="288">
                  <c:v>44209.041666666664</c:v>
                </c:pt>
                <c:pt idx="289">
                  <c:v>44209.083333333336</c:v>
                </c:pt>
                <c:pt idx="290">
                  <c:v>44209.125</c:v>
                </c:pt>
                <c:pt idx="291">
                  <c:v>44209.166666666664</c:v>
                </c:pt>
                <c:pt idx="292">
                  <c:v>44209.208333333336</c:v>
                </c:pt>
                <c:pt idx="293">
                  <c:v>44209.25</c:v>
                </c:pt>
                <c:pt idx="294">
                  <c:v>44209.291666666664</c:v>
                </c:pt>
                <c:pt idx="295">
                  <c:v>44209.333333333336</c:v>
                </c:pt>
                <c:pt idx="296">
                  <c:v>44209.375</c:v>
                </c:pt>
                <c:pt idx="297">
                  <c:v>44209.416666666664</c:v>
                </c:pt>
                <c:pt idx="298">
                  <c:v>44209.458333333336</c:v>
                </c:pt>
                <c:pt idx="299">
                  <c:v>44209.5</c:v>
                </c:pt>
                <c:pt idx="300">
                  <c:v>44209.541666666664</c:v>
                </c:pt>
                <c:pt idx="301">
                  <c:v>44209.583333333336</c:v>
                </c:pt>
                <c:pt idx="302">
                  <c:v>44209.625</c:v>
                </c:pt>
                <c:pt idx="303">
                  <c:v>44209.666666666664</c:v>
                </c:pt>
                <c:pt idx="304">
                  <c:v>44209.708333333336</c:v>
                </c:pt>
                <c:pt idx="305">
                  <c:v>44209.75</c:v>
                </c:pt>
                <c:pt idx="306">
                  <c:v>44209.791666666664</c:v>
                </c:pt>
                <c:pt idx="307">
                  <c:v>44209.833333333336</c:v>
                </c:pt>
                <c:pt idx="308">
                  <c:v>44209.875</c:v>
                </c:pt>
                <c:pt idx="309">
                  <c:v>44209.916666666664</c:v>
                </c:pt>
                <c:pt idx="310">
                  <c:v>44209.958333333336</c:v>
                </c:pt>
                <c:pt idx="311">
                  <c:v>44210</c:v>
                </c:pt>
                <c:pt idx="312">
                  <c:v>44210.041666666664</c:v>
                </c:pt>
                <c:pt idx="313">
                  <c:v>44210.083333333336</c:v>
                </c:pt>
                <c:pt idx="314">
                  <c:v>44210.125</c:v>
                </c:pt>
                <c:pt idx="315">
                  <c:v>44210.166666666664</c:v>
                </c:pt>
                <c:pt idx="316">
                  <c:v>44210.208333333336</c:v>
                </c:pt>
                <c:pt idx="317">
                  <c:v>44210.25</c:v>
                </c:pt>
                <c:pt idx="318">
                  <c:v>44210.291666666664</c:v>
                </c:pt>
                <c:pt idx="319">
                  <c:v>44210.333333333336</c:v>
                </c:pt>
                <c:pt idx="320">
                  <c:v>44210.375</c:v>
                </c:pt>
                <c:pt idx="321">
                  <c:v>44210.416666666664</c:v>
                </c:pt>
                <c:pt idx="322">
                  <c:v>44210.458333333336</c:v>
                </c:pt>
                <c:pt idx="323">
                  <c:v>44210.5</c:v>
                </c:pt>
                <c:pt idx="324">
                  <c:v>44210.541666666664</c:v>
                </c:pt>
                <c:pt idx="325">
                  <c:v>44210.583333333336</c:v>
                </c:pt>
                <c:pt idx="326">
                  <c:v>44210.625</c:v>
                </c:pt>
                <c:pt idx="327">
                  <c:v>44210.666666666664</c:v>
                </c:pt>
                <c:pt idx="328">
                  <c:v>44210.708333333336</c:v>
                </c:pt>
                <c:pt idx="329">
                  <c:v>44210.75</c:v>
                </c:pt>
                <c:pt idx="330">
                  <c:v>44210.791666666664</c:v>
                </c:pt>
                <c:pt idx="331">
                  <c:v>44210.833333333336</c:v>
                </c:pt>
                <c:pt idx="332">
                  <c:v>44210.875</c:v>
                </c:pt>
                <c:pt idx="333">
                  <c:v>44210.916666666664</c:v>
                </c:pt>
                <c:pt idx="334">
                  <c:v>44210.958333333336</c:v>
                </c:pt>
                <c:pt idx="335">
                  <c:v>44211</c:v>
                </c:pt>
                <c:pt idx="336">
                  <c:v>44211.041666666664</c:v>
                </c:pt>
                <c:pt idx="337">
                  <c:v>44211.083333333336</c:v>
                </c:pt>
                <c:pt idx="338">
                  <c:v>44211.125</c:v>
                </c:pt>
                <c:pt idx="339">
                  <c:v>44211.166666666664</c:v>
                </c:pt>
                <c:pt idx="340">
                  <c:v>44211.208333333336</c:v>
                </c:pt>
                <c:pt idx="341">
                  <c:v>44211.25</c:v>
                </c:pt>
                <c:pt idx="342">
                  <c:v>44211.291666666664</c:v>
                </c:pt>
                <c:pt idx="343">
                  <c:v>44211.333333333336</c:v>
                </c:pt>
                <c:pt idx="344">
                  <c:v>44211.375</c:v>
                </c:pt>
                <c:pt idx="345">
                  <c:v>44211.416666666664</c:v>
                </c:pt>
                <c:pt idx="346">
                  <c:v>44211.458333333336</c:v>
                </c:pt>
                <c:pt idx="347">
                  <c:v>44211.5</c:v>
                </c:pt>
                <c:pt idx="348">
                  <c:v>44211.541666666664</c:v>
                </c:pt>
                <c:pt idx="349">
                  <c:v>44211.583333333336</c:v>
                </c:pt>
                <c:pt idx="350">
                  <c:v>44211.625</c:v>
                </c:pt>
                <c:pt idx="351">
                  <c:v>44211.666666666664</c:v>
                </c:pt>
                <c:pt idx="352">
                  <c:v>44211.708333333336</c:v>
                </c:pt>
                <c:pt idx="353">
                  <c:v>44211.75</c:v>
                </c:pt>
                <c:pt idx="354">
                  <c:v>44211.791666666664</c:v>
                </c:pt>
                <c:pt idx="355">
                  <c:v>44211.833333333336</c:v>
                </c:pt>
                <c:pt idx="356">
                  <c:v>44211.875</c:v>
                </c:pt>
                <c:pt idx="357">
                  <c:v>44211.916666666664</c:v>
                </c:pt>
                <c:pt idx="358">
                  <c:v>44211.958333333336</c:v>
                </c:pt>
                <c:pt idx="359">
                  <c:v>44212</c:v>
                </c:pt>
                <c:pt idx="360">
                  <c:v>44212.041666666664</c:v>
                </c:pt>
                <c:pt idx="361">
                  <c:v>44212.083333333336</c:v>
                </c:pt>
                <c:pt idx="362">
                  <c:v>44212.125</c:v>
                </c:pt>
                <c:pt idx="363">
                  <c:v>44212.166666666664</c:v>
                </c:pt>
                <c:pt idx="364">
                  <c:v>44212.208333333336</c:v>
                </c:pt>
                <c:pt idx="365">
                  <c:v>44212.25</c:v>
                </c:pt>
                <c:pt idx="366">
                  <c:v>44212.291666666664</c:v>
                </c:pt>
                <c:pt idx="367">
                  <c:v>44212.333333333336</c:v>
                </c:pt>
                <c:pt idx="368">
                  <c:v>44212.375</c:v>
                </c:pt>
                <c:pt idx="369">
                  <c:v>44212.416666666664</c:v>
                </c:pt>
                <c:pt idx="370">
                  <c:v>44212.458333333336</c:v>
                </c:pt>
                <c:pt idx="371">
                  <c:v>44212.5</c:v>
                </c:pt>
                <c:pt idx="372">
                  <c:v>44212.541666666664</c:v>
                </c:pt>
                <c:pt idx="373">
                  <c:v>44212.583333333336</c:v>
                </c:pt>
                <c:pt idx="374">
                  <c:v>44212.625</c:v>
                </c:pt>
                <c:pt idx="375">
                  <c:v>44212.666666666664</c:v>
                </c:pt>
                <c:pt idx="376">
                  <c:v>44212.708333333336</c:v>
                </c:pt>
                <c:pt idx="377">
                  <c:v>44212.75</c:v>
                </c:pt>
                <c:pt idx="378">
                  <c:v>44212.791666666664</c:v>
                </c:pt>
                <c:pt idx="379">
                  <c:v>44212.833333333336</c:v>
                </c:pt>
                <c:pt idx="380">
                  <c:v>44212.875</c:v>
                </c:pt>
                <c:pt idx="381">
                  <c:v>44212.916666666664</c:v>
                </c:pt>
                <c:pt idx="382">
                  <c:v>44212.958333333336</c:v>
                </c:pt>
                <c:pt idx="383">
                  <c:v>44213</c:v>
                </c:pt>
                <c:pt idx="384">
                  <c:v>44213.041666666664</c:v>
                </c:pt>
                <c:pt idx="385">
                  <c:v>44213.083333333336</c:v>
                </c:pt>
                <c:pt idx="386">
                  <c:v>44213.125</c:v>
                </c:pt>
                <c:pt idx="387">
                  <c:v>44213.166666666664</c:v>
                </c:pt>
                <c:pt idx="388">
                  <c:v>44213.208333333336</c:v>
                </c:pt>
                <c:pt idx="389">
                  <c:v>44213.25</c:v>
                </c:pt>
                <c:pt idx="390">
                  <c:v>44213.291666666664</c:v>
                </c:pt>
                <c:pt idx="391">
                  <c:v>44213.333333333336</c:v>
                </c:pt>
                <c:pt idx="392">
                  <c:v>44213.375</c:v>
                </c:pt>
                <c:pt idx="393">
                  <c:v>44213.416666666664</c:v>
                </c:pt>
                <c:pt idx="394">
                  <c:v>44213.458333333336</c:v>
                </c:pt>
                <c:pt idx="395">
                  <c:v>44213.5</c:v>
                </c:pt>
                <c:pt idx="396">
                  <c:v>44213.541666666664</c:v>
                </c:pt>
                <c:pt idx="397">
                  <c:v>44213.583333333336</c:v>
                </c:pt>
                <c:pt idx="398">
                  <c:v>44213.625</c:v>
                </c:pt>
                <c:pt idx="399">
                  <c:v>44213.666666666664</c:v>
                </c:pt>
                <c:pt idx="400">
                  <c:v>44213.708333333336</c:v>
                </c:pt>
                <c:pt idx="401">
                  <c:v>44213.75</c:v>
                </c:pt>
                <c:pt idx="402">
                  <c:v>44213.791666666664</c:v>
                </c:pt>
                <c:pt idx="403">
                  <c:v>44213.833333333336</c:v>
                </c:pt>
                <c:pt idx="404">
                  <c:v>44213.875</c:v>
                </c:pt>
                <c:pt idx="405">
                  <c:v>44213.916666666664</c:v>
                </c:pt>
                <c:pt idx="406">
                  <c:v>44213.958333333336</c:v>
                </c:pt>
                <c:pt idx="407">
                  <c:v>44214</c:v>
                </c:pt>
                <c:pt idx="408">
                  <c:v>44214.041666666664</c:v>
                </c:pt>
                <c:pt idx="409">
                  <c:v>44214.083333333336</c:v>
                </c:pt>
                <c:pt idx="410">
                  <c:v>44214.125</c:v>
                </c:pt>
                <c:pt idx="411">
                  <c:v>44214.166666666664</c:v>
                </c:pt>
                <c:pt idx="412">
                  <c:v>44214.208333333336</c:v>
                </c:pt>
                <c:pt idx="413">
                  <c:v>44214.25</c:v>
                </c:pt>
                <c:pt idx="414">
                  <c:v>44214.291666666664</c:v>
                </c:pt>
                <c:pt idx="415">
                  <c:v>44214.333333333336</c:v>
                </c:pt>
                <c:pt idx="416">
                  <c:v>44214.375</c:v>
                </c:pt>
                <c:pt idx="417">
                  <c:v>44214.416666666664</c:v>
                </c:pt>
                <c:pt idx="418">
                  <c:v>44214.458333333336</c:v>
                </c:pt>
                <c:pt idx="419">
                  <c:v>44214.5</c:v>
                </c:pt>
                <c:pt idx="420">
                  <c:v>44214.541666666664</c:v>
                </c:pt>
                <c:pt idx="421">
                  <c:v>44214.583333333336</c:v>
                </c:pt>
                <c:pt idx="422">
                  <c:v>44214.625</c:v>
                </c:pt>
                <c:pt idx="423">
                  <c:v>44214.666666666664</c:v>
                </c:pt>
                <c:pt idx="424">
                  <c:v>44214.708333333336</c:v>
                </c:pt>
                <c:pt idx="425">
                  <c:v>44214.75</c:v>
                </c:pt>
                <c:pt idx="426">
                  <c:v>44214.791666666664</c:v>
                </c:pt>
                <c:pt idx="427">
                  <c:v>44214.833333333336</c:v>
                </c:pt>
                <c:pt idx="428">
                  <c:v>44214.875</c:v>
                </c:pt>
                <c:pt idx="429">
                  <c:v>44214.916666666664</c:v>
                </c:pt>
                <c:pt idx="430">
                  <c:v>44214.958333333336</c:v>
                </c:pt>
                <c:pt idx="431">
                  <c:v>44215</c:v>
                </c:pt>
                <c:pt idx="432">
                  <c:v>44215.041666666664</c:v>
                </c:pt>
                <c:pt idx="433">
                  <c:v>44215.083333333336</c:v>
                </c:pt>
                <c:pt idx="434">
                  <c:v>44215.125</c:v>
                </c:pt>
                <c:pt idx="435">
                  <c:v>44215.166666666664</c:v>
                </c:pt>
                <c:pt idx="436">
                  <c:v>44215.208333333336</c:v>
                </c:pt>
                <c:pt idx="437">
                  <c:v>44215.25</c:v>
                </c:pt>
                <c:pt idx="438">
                  <c:v>44215.291666666664</c:v>
                </c:pt>
                <c:pt idx="439">
                  <c:v>44215.333333333336</c:v>
                </c:pt>
                <c:pt idx="440">
                  <c:v>44215.375</c:v>
                </c:pt>
                <c:pt idx="441">
                  <c:v>44215.416666666664</c:v>
                </c:pt>
                <c:pt idx="442">
                  <c:v>44215.458333333336</c:v>
                </c:pt>
                <c:pt idx="443">
                  <c:v>44215.5</c:v>
                </c:pt>
                <c:pt idx="444">
                  <c:v>44215.541666666664</c:v>
                </c:pt>
                <c:pt idx="445">
                  <c:v>44215.583333333336</c:v>
                </c:pt>
                <c:pt idx="446">
                  <c:v>44215.625</c:v>
                </c:pt>
                <c:pt idx="447">
                  <c:v>44215.666666666664</c:v>
                </c:pt>
                <c:pt idx="448">
                  <c:v>44215.708333333336</c:v>
                </c:pt>
                <c:pt idx="449">
                  <c:v>44215.75</c:v>
                </c:pt>
                <c:pt idx="450">
                  <c:v>44215.791666666664</c:v>
                </c:pt>
                <c:pt idx="451">
                  <c:v>44215.833333333336</c:v>
                </c:pt>
                <c:pt idx="452">
                  <c:v>44215.875</c:v>
                </c:pt>
                <c:pt idx="453">
                  <c:v>44215.916666666664</c:v>
                </c:pt>
                <c:pt idx="454">
                  <c:v>44215.958333333336</c:v>
                </c:pt>
                <c:pt idx="455">
                  <c:v>44216</c:v>
                </c:pt>
                <c:pt idx="456">
                  <c:v>44216.041666666664</c:v>
                </c:pt>
                <c:pt idx="457">
                  <c:v>44216.083333333336</c:v>
                </c:pt>
                <c:pt idx="458">
                  <c:v>44216.125</c:v>
                </c:pt>
                <c:pt idx="459">
                  <c:v>44216.166666666664</c:v>
                </c:pt>
                <c:pt idx="460">
                  <c:v>44216.208333333336</c:v>
                </c:pt>
                <c:pt idx="461">
                  <c:v>44216.25</c:v>
                </c:pt>
                <c:pt idx="462">
                  <c:v>44216.291666666664</c:v>
                </c:pt>
                <c:pt idx="463">
                  <c:v>44216.333333333336</c:v>
                </c:pt>
                <c:pt idx="464">
                  <c:v>44216.375</c:v>
                </c:pt>
                <c:pt idx="465">
                  <c:v>44216.416666666664</c:v>
                </c:pt>
                <c:pt idx="466">
                  <c:v>44216.458333333336</c:v>
                </c:pt>
                <c:pt idx="467">
                  <c:v>44216.5</c:v>
                </c:pt>
                <c:pt idx="468">
                  <c:v>44216.541666666664</c:v>
                </c:pt>
                <c:pt idx="469">
                  <c:v>44216.583333333336</c:v>
                </c:pt>
                <c:pt idx="470">
                  <c:v>44216.625</c:v>
                </c:pt>
                <c:pt idx="471">
                  <c:v>44216.666666666664</c:v>
                </c:pt>
                <c:pt idx="472">
                  <c:v>44216.708333333336</c:v>
                </c:pt>
                <c:pt idx="473">
                  <c:v>44216.75</c:v>
                </c:pt>
                <c:pt idx="474">
                  <c:v>44216.791666666664</c:v>
                </c:pt>
                <c:pt idx="475">
                  <c:v>44216.833333333336</c:v>
                </c:pt>
                <c:pt idx="476">
                  <c:v>44216.875</c:v>
                </c:pt>
                <c:pt idx="477">
                  <c:v>44216.916666666664</c:v>
                </c:pt>
                <c:pt idx="478">
                  <c:v>44216.958333333336</c:v>
                </c:pt>
                <c:pt idx="479">
                  <c:v>44217</c:v>
                </c:pt>
                <c:pt idx="480">
                  <c:v>44217.041666666664</c:v>
                </c:pt>
                <c:pt idx="481">
                  <c:v>44217.083333333336</c:v>
                </c:pt>
                <c:pt idx="482">
                  <c:v>44217.125</c:v>
                </c:pt>
                <c:pt idx="483">
                  <c:v>44217.166666666664</c:v>
                </c:pt>
                <c:pt idx="484">
                  <c:v>44217.208333333336</c:v>
                </c:pt>
                <c:pt idx="485">
                  <c:v>44217.25</c:v>
                </c:pt>
                <c:pt idx="486">
                  <c:v>44217.291666666664</c:v>
                </c:pt>
                <c:pt idx="487">
                  <c:v>44217.333333333336</c:v>
                </c:pt>
                <c:pt idx="488">
                  <c:v>44217.375</c:v>
                </c:pt>
                <c:pt idx="489">
                  <c:v>44217.416666666664</c:v>
                </c:pt>
                <c:pt idx="490">
                  <c:v>44217.458333333336</c:v>
                </c:pt>
                <c:pt idx="491">
                  <c:v>44217.5</c:v>
                </c:pt>
                <c:pt idx="492">
                  <c:v>44217.541666666664</c:v>
                </c:pt>
                <c:pt idx="493">
                  <c:v>44217.583333333336</c:v>
                </c:pt>
                <c:pt idx="494">
                  <c:v>44217.625</c:v>
                </c:pt>
                <c:pt idx="495">
                  <c:v>44217.666666666664</c:v>
                </c:pt>
                <c:pt idx="496">
                  <c:v>44217.708333333336</c:v>
                </c:pt>
                <c:pt idx="497">
                  <c:v>44217.75</c:v>
                </c:pt>
                <c:pt idx="498">
                  <c:v>44217.791666666664</c:v>
                </c:pt>
                <c:pt idx="499">
                  <c:v>44217.833333333336</c:v>
                </c:pt>
                <c:pt idx="500">
                  <c:v>44217.875</c:v>
                </c:pt>
                <c:pt idx="501">
                  <c:v>44217.916666666664</c:v>
                </c:pt>
                <c:pt idx="502">
                  <c:v>44217.958333333336</c:v>
                </c:pt>
                <c:pt idx="503">
                  <c:v>44218</c:v>
                </c:pt>
                <c:pt idx="504">
                  <c:v>44218.041666666664</c:v>
                </c:pt>
                <c:pt idx="505">
                  <c:v>44218.083333333336</c:v>
                </c:pt>
                <c:pt idx="506">
                  <c:v>44218.125</c:v>
                </c:pt>
                <c:pt idx="507">
                  <c:v>44218.166666666664</c:v>
                </c:pt>
                <c:pt idx="508">
                  <c:v>44218.208333333336</c:v>
                </c:pt>
                <c:pt idx="509">
                  <c:v>44218.25</c:v>
                </c:pt>
                <c:pt idx="510">
                  <c:v>44218.291666666664</c:v>
                </c:pt>
                <c:pt idx="511">
                  <c:v>44218.333333333336</c:v>
                </c:pt>
                <c:pt idx="512">
                  <c:v>44218.375</c:v>
                </c:pt>
                <c:pt idx="513">
                  <c:v>44218.416666666664</c:v>
                </c:pt>
                <c:pt idx="514">
                  <c:v>44218.458333333336</c:v>
                </c:pt>
                <c:pt idx="515">
                  <c:v>44218.5</c:v>
                </c:pt>
                <c:pt idx="516">
                  <c:v>44218.541666666664</c:v>
                </c:pt>
                <c:pt idx="517">
                  <c:v>44218.583333333336</c:v>
                </c:pt>
                <c:pt idx="518">
                  <c:v>44218.625</c:v>
                </c:pt>
                <c:pt idx="519">
                  <c:v>44218.666666666664</c:v>
                </c:pt>
                <c:pt idx="520">
                  <c:v>44218.708333333336</c:v>
                </c:pt>
                <c:pt idx="521">
                  <c:v>44218.75</c:v>
                </c:pt>
                <c:pt idx="522">
                  <c:v>44218.791666666664</c:v>
                </c:pt>
                <c:pt idx="523">
                  <c:v>44218.833333333336</c:v>
                </c:pt>
                <c:pt idx="524">
                  <c:v>44218.875</c:v>
                </c:pt>
                <c:pt idx="525">
                  <c:v>44218.916666666664</c:v>
                </c:pt>
                <c:pt idx="526">
                  <c:v>44218.958333333336</c:v>
                </c:pt>
                <c:pt idx="527">
                  <c:v>44219</c:v>
                </c:pt>
                <c:pt idx="528">
                  <c:v>44219.041666666664</c:v>
                </c:pt>
                <c:pt idx="529">
                  <c:v>44219.083333333336</c:v>
                </c:pt>
                <c:pt idx="530">
                  <c:v>44219.125</c:v>
                </c:pt>
                <c:pt idx="531">
                  <c:v>44219.166666666664</c:v>
                </c:pt>
                <c:pt idx="532">
                  <c:v>44219.208333333336</c:v>
                </c:pt>
                <c:pt idx="533">
                  <c:v>44219.25</c:v>
                </c:pt>
                <c:pt idx="534">
                  <c:v>44219.291666666664</c:v>
                </c:pt>
                <c:pt idx="535">
                  <c:v>44219.333333333336</c:v>
                </c:pt>
                <c:pt idx="536">
                  <c:v>44219.375</c:v>
                </c:pt>
                <c:pt idx="537">
                  <c:v>44219.416666666664</c:v>
                </c:pt>
                <c:pt idx="538">
                  <c:v>44219.458333333336</c:v>
                </c:pt>
                <c:pt idx="539">
                  <c:v>44219.5</c:v>
                </c:pt>
                <c:pt idx="540">
                  <c:v>44219.541666666664</c:v>
                </c:pt>
                <c:pt idx="541">
                  <c:v>44219.583333333336</c:v>
                </c:pt>
                <c:pt idx="542">
                  <c:v>44219.625</c:v>
                </c:pt>
                <c:pt idx="543">
                  <c:v>44219.666666666664</c:v>
                </c:pt>
                <c:pt idx="544">
                  <c:v>44219.708333333336</c:v>
                </c:pt>
                <c:pt idx="545">
                  <c:v>44219.75</c:v>
                </c:pt>
                <c:pt idx="546">
                  <c:v>44219.791666666664</c:v>
                </c:pt>
                <c:pt idx="547">
                  <c:v>44219.833333333336</c:v>
                </c:pt>
                <c:pt idx="548">
                  <c:v>44219.875</c:v>
                </c:pt>
                <c:pt idx="549">
                  <c:v>44219.916666666664</c:v>
                </c:pt>
                <c:pt idx="550">
                  <c:v>44219.958333333336</c:v>
                </c:pt>
                <c:pt idx="551">
                  <c:v>44220</c:v>
                </c:pt>
                <c:pt idx="552">
                  <c:v>44220.041666666664</c:v>
                </c:pt>
                <c:pt idx="553">
                  <c:v>44220.083333333336</c:v>
                </c:pt>
                <c:pt idx="554">
                  <c:v>44220.125</c:v>
                </c:pt>
                <c:pt idx="555">
                  <c:v>44220.166666666664</c:v>
                </c:pt>
                <c:pt idx="556">
                  <c:v>44220.208333333336</c:v>
                </c:pt>
                <c:pt idx="557">
                  <c:v>44220.25</c:v>
                </c:pt>
                <c:pt idx="558">
                  <c:v>44220.291666666664</c:v>
                </c:pt>
                <c:pt idx="559">
                  <c:v>44220.333333333336</c:v>
                </c:pt>
                <c:pt idx="560">
                  <c:v>44220.375</c:v>
                </c:pt>
                <c:pt idx="561">
                  <c:v>44220.416666666664</c:v>
                </c:pt>
                <c:pt idx="562">
                  <c:v>44220.458333333336</c:v>
                </c:pt>
                <c:pt idx="563">
                  <c:v>44220.5</c:v>
                </c:pt>
                <c:pt idx="564">
                  <c:v>44220.541666666664</c:v>
                </c:pt>
                <c:pt idx="565">
                  <c:v>44220.583333333336</c:v>
                </c:pt>
                <c:pt idx="566">
                  <c:v>44220.625</c:v>
                </c:pt>
                <c:pt idx="567">
                  <c:v>44220.666666666664</c:v>
                </c:pt>
                <c:pt idx="568">
                  <c:v>44220.708333333336</c:v>
                </c:pt>
                <c:pt idx="569">
                  <c:v>44220.75</c:v>
                </c:pt>
                <c:pt idx="570">
                  <c:v>44220.791666666664</c:v>
                </c:pt>
                <c:pt idx="571">
                  <c:v>44220.833333333336</c:v>
                </c:pt>
                <c:pt idx="572">
                  <c:v>44220.875</c:v>
                </c:pt>
                <c:pt idx="573">
                  <c:v>44220.916666666664</c:v>
                </c:pt>
                <c:pt idx="574">
                  <c:v>44220.958333333336</c:v>
                </c:pt>
                <c:pt idx="575">
                  <c:v>44221</c:v>
                </c:pt>
                <c:pt idx="576">
                  <c:v>44221.041666666664</c:v>
                </c:pt>
                <c:pt idx="577">
                  <c:v>44221.083333333336</c:v>
                </c:pt>
                <c:pt idx="578">
                  <c:v>44221.125</c:v>
                </c:pt>
                <c:pt idx="579">
                  <c:v>44221.166666666664</c:v>
                </c:pt>
                <c:pt idx="580">
                  <c:v>44221.208333333336</c:v>
                </c:pt>
                <c:pt idx="581">
                  <c:v>44221.25</c:v>
                </c:pt>
                <c:pt idx="582">
                  <c:v>44221.291666666664</c:v>
                </c:pt>
                <c:pt idx="583">
                  <c:v>44221.333333333336</c:v>
                </c:pt>
                <c:pt idx="584">
                  <c:v>44221.375</c:v>
                </c:pt>
                <c:pt idx="585">
                  <c:v>44221.416666666664</c:v>
                </c:pt>
                <c:pt idx="586">
                  <c:v>44221.458333333336</c:v>
                </c:pt>
                <c:pt idx="587">
                  <c:v>44221.5</c:v>
                </c:pt>
                <c:pt idx="588">
                  <c:v>44221.541666666664</c:v>
                </c:pt>
                <c:pt idx="589">
                  <c:v>44221.583333333336</c:v>
                </c:pt>
                <c:pt idx="590">
                  <c:v>44221.625</c:v>
                </c:pt>
                <c:pt idx="591">
                  <c:v>44221.666666666664</c:v>
                </c:pt>
                <c:pt idx="592">
                  <c:v>44221.708333333336</c:v>
                </c:pt>
                <c:pt idx="593">
                  <c:v>44221.75</c:v>
                </c:pt>
                <c:pt idx="594">
                  <c:v>44221.791666666664</c:v>
                </c:pt>
                <c:pt idx="595">
                  <c:v>44221.833333333336</c:v>
                </c:pt>
                <c:pt idx="596">
                  <c:v>44221.875</c:v>
                </c:pt>
                <c:pt idx="597">
                  <c:v>44221.916666666664</c:v>
                </c:pt>
                <c:pt idx="598">
                  <c:v>44221.958333333336</c:v>
                </c:pt>
                <c:pt idx="599">
                  <c:v>44222</c:v>
                </c:pt>
                <c:pt idx="600">
                  <c:v>44222.041666666664</c:v>
                </c:pt>
                <c:pt idx="601">
                  <c:v>44222.083333333336</c:v>
                </c:pt>
                <c:pt idx="602">
                  <c:v>44222.125</c:v>
                </c:pt>
                <c:pt idx="603">
                  <c:v>44222.166666666664</c:v>
                </c:pt>
                <c:pt idx="604">
                  <c:v>44222.208333333336</c:v>
                </c:pt>
                <c:pt idx="605">
                  <c:v>44222.25</c:v>
                </c:pt>
                <c:pt idx="606">
                  <c:v>44222.291666666664</c:v>
                </c:pt>
                <c:pt idx="607">
                  <c:v>44222.333333333336</c:v>
                </c:pt>
                <c:pt idx="608">
                  <c:v>44222.375</c:v>
                </c:pt>
                <c:pt idx="609">
                  <c:v>44222.416666666664</c:v>
                </c:pt>
                <c:pt idx="610">
                  <c:v>44222.458333333336</c:v>
                </c:pt>
                <c:pt idx="611">
                  <c:v>44222.5</c:v>
                </c:pt>
                <c:pt idx="612">
                  <c:v>44222.541666666664</c:v>
                </c:pt>
                <c:pt idx="613">
                  <c:v>44222.583333333336</c:v>
                </c:pt>
                <c:pt idx="614">
                  <c:v>44222.625</c:v>
                </c:pt>
                <c:pt idx="615">
                  <c:v>44222.666666666664</c:v>
                </c:pt>
                <c:pt idx="616">
                  <c:v>44222.708333333336</c:v>
                </c:pt>
                <c:pt idx="617">
                  <c:v>44222.75</c:v>
                </c:pt>
                <c:pt idx="618">
                  <c:v>44222.791666666664</c:v>
                </c:pt>
                <c:pt idx="619">
                  <c:v>44222.833333333336</c:v>
                </c:pt>
                <c:pt idx="620">
                  <c:v>44222.875</c:v>
                </c:pt>
                <c:pt idx="621">
                  <c:v>44222.916666666664</c:v>
                </c:pt>
                <c:pt idx="622">
                  <c:v>44222.958333333336</c:v>
                </c:pt>
                <c:pt idx="623">
                  <c:v>44223</c:v>
                </c:pt>
                <c:pt idx="624">
                  <c:v>44223.041666666664</c:v>
                </c:pt>
                <c:pt idx="625">
                  <c:v>44223.083333333336</c:v>
                </c:pt>
                <c:pt idx="626">
                  <c:v>44223.125</c:v>
                </c:pt>
                <c:pt idx="627">
                  <c:v>44223.166666666664</c:v>
                </c:pt>
                <c:pt idx="628">
                  <c:v>44223.208333333336</c:v>
                </c:pt>
                <c:pt idx="629">
                  <c:v>44223.25</c:v>
                </c:pt>
                <c:pt idx="630">
                  <c:v>44223.291666666664</c:v>
                </c:pt>
                <c:pt idx="631">
                  <c:v>44223.333333333336</c:v>
                </c:pt>
                <c:pt idx="632">
                  <c:v>44223.375</c:v>
                </c:pt>
                <c:pt idx="633">
                  <c:v>44223.416666666664</c:v>
                </c:pt>
                <c:pt idx="634">
                  <c:v>44223.458333333336</c:v>
                </c:pt>
                <c:pt idx="635">
                  <c:v>44223.5</c:v>
                </c:pt>
                <c:pt idx="636">
                  <c:v>44223.541666666664</c:v>
                </c:pt>
                <c:pt idx="637">
                  <c:v>44223.583333333336</c:v>
                </c:pt>
                <c:pt idx="638">
                  <c:v>44223.625</c:v>
                </c:pt>
                <c:pt idx="639">
                  <c:v>44223.666666666664</c:v>
                </c:pt>
                <c:pt idx="640">
                  <c:v>44223.708333333336</c:v>
                </c:pt>
                <c:pt idx="641">
                  <c:v>44223.75</c:v>
                </c:pt>
                <c:pt idx="642">
                  <c:v>44223.791666666664</c:v>
                </c:pt>
                <c:pt idx="643">
                  <c:v>44223.833333333336</c:v>
                </c:pt>
                <c:pt idx="644">
                  <c:v>44223.875</c:v>
                </c:pt>
                <c:pt idx="645">
                  <c:v>44223.916666666664</c:v>
                </c:pt>
                <c:pt idx="646">
                  <c:v>44223.958333333336</c:v>
                </c:pt>
                <c:pt idx="647">
                  <c:v>44224</c:v>
                </c:pt>
                <c:pt idx="648">
                  <c:v>44224.041666666664</c:v>
                </c:pt>
                <c:pt idx="649">
                  <c:v>44224.083333333336</c:v>
                </c:pt>
                <c:pt idx="650">
                  <c:v>44224.125</c:v>
                </c:pt>
                <c:pt idx="651">
                  <c:v>44224.166666666664</c:v>
                </c:pt>
                <c:pt idx="652">
                  <c:v>44224.208333333336</c:v>
                </c:pt>
                <c:pt idx="653">
                  <c:v>44224.25</c:v>
                </c:pt>
                <c:pt idx="654">
                  <c:v>44224.291666666664</c:v>
                </c:pt>
                <c:pt idx="655">
                  <c:v>44224.333333333336</c:v>
                </c:pt>
                <c:pt idx="656">
                  <c:v>44224.375</c:v>
                </c:pt>
                <c:pt idx="657">
                  <c:v>44224.416666666664</c:v>
                </c:pt>
                <c:pt idx="658">
                  <c:v>44224.458333333336</c:v>
                </c:pt>
                <c:pt idx="659">
                  <c:v>44224.5</c:v>
                </c:pt>
                <c:pt idx="660">
                  <c:v>44224.541666666664</c:v>
                </c:pt>
                <c:pt idx="661">
                  <c:v>44224.583333333336</c:v>
                </c:pt>
                <c:pt idx="662">
                  <c:v>44224.625</c:v>
                </c:pt>
                <c:pt idx="663">
                  <c:v>44224.666666666664</c:v>
                </c:pt>
                <c:pt idx="664">
                  <c:v>44224.708333333336</c:v>
                </c:pt>
                <c:pt idx="665">
                  <c:v>44224.75</c:v>
                </c:pt>
                <c:pt idx="666">
                  <c:v>44224.791666666664</c:v>
                </c:pt>
                <c:pt idx="667">
                  <c:v>44224.833333333336</c:v>
                </c:pt>
                <c:pt idx="668">
                  <c:v>44224.875</c:v>
                </c:pt>
                <c:pt idx="669">
                  <c:v>44224.916666666664</c:v>
                </c:pt>
                <c:pt idx="670">
                  <c:v>44224.958333333336</c:v>
                </c:pt>
                <c:pt idx="671">
                  <c:v>44225</c:v>
                </c:pt>
                <c:pt idx="672">
                  <c:v>44225.041666666664</c:v>
                </c:pt>
                <c:pt idx="673">
                  <c:v>44225.083333333336</c:v>
                </c:pt>
                <c:pt idx="674">
                  <c:v>44225.125</c:v>
                </c:pt>
                <c:pt idx="675">
                  <c:v>44225.166666666664</c:v>
                </c:pt>
                <c:pt idx="676">
                  <c:v>44225.208333333336</c:v>
                </c:pt>
                <c:pt idx="677">
                  <c:v>44225.25</c:v>
                </c:pt>
                <c:pt idx="678">
                  <c:v>44225.291666666664</c:v>
                </c:pt>
                <c:pt idx="679">
                  <c:v>44225.333333333336</c:v>
                </c:pt>
                <c:pt idx="680">
                  <c:v>44225.375</c:v>
                </c:pt>
                <c:pt idx="681">
                  <c:v>44225.416666666664</c:v>
                </c:pt>
                <c:pt idx="682">
                  <c:v>44225.458333333336</c:v>
                </c:pt>
                <c:pt idx="683">
                  <c:v>44225.5</c:v>
                </c:pt>
                <c:pt idx="684">
                  <c:v>44225.541666666664</c:v>
                </c:pt>
                <c:pt idx="685">
                  <c:v>44225.583333333336</c:v>
                </c:pt>
                <c:pt idx="686">
                  <c:v>44225.625</c:v>
                </c:pt>
                <c:pt idx="687">
                  <c:v>44225.666666666664</c:v>
                </c:pt>
                <c:pt idx="688">
                  <c:v>44225.708333333336</c:v>
                </c:pt>
                <c:pt idx="689">
                  <c:v>44225.75</c:v>
                </c:pt>
                <c:pt idx="690">
                  <c:v>44225.791666666664</c:v>
                </c:pt>
                <c:pt idx="691">
                  <c:v>44225.833333333336</c:v>
                </c:pt>
                <c:pt idx="692">
                  <c:v>44225.875</c:v>
                </c:pt>
                <c:pt idx="693">
                  <c:v>44225.916666666664</c:v>
                </c:pt>
                <c:pt idx="694">
                  <c:v>44225.958333333336</c:v>
                </c:pt>
                <c:pt idx="695">
                  <c:v>44226</c:v>
                </c:pt>
                <c:pt idx="696">
                  <c:v>44226.041666666664</c:v>
                </c:pt>
                <c:pt idx="697">
                  <c:v>44226.083333333336</c:v>
                </c:pt>
                <c:pt idx="698">
                  <c:v>44226.125</c:v>
                </c:pt>
                <c:pt idx="699">
                  <c:v>44226.166666666664</c:v>
                </c:pt>
                <c:pt idx="700">
                  <c:v>44226.208333333336</c:v>
                </c:pt>
                <c:pt idx="701">
                  <c:v>44226.25</c:v>
                </c:pt>
                <c:pt idx="702">
                  <c:v>44226.291666666664</c:v>
                </c:pt>
                <c:pt idx="703">
                  <c:v>44226.333333333336</c:v>
                </c:pt>
                <c:pt idx="704">
                  <c:v>44226.375</c:v>
                </c:pt>
                <c:pt idx="705">
                  <c:v>44226.416666666664</c:v>
                </c:pt>
                <c:pt idx="706">
                  <c:v>44226.458333333336</c:v>
                </c:pt>
                <c:pt idx="707">
                  <c:v>44226.5</c:v>
                </c:pt>
                <c:pt idx="708">
                  <c:v>44226.541666666664</c:v>
                </c:pt>
                <c:pt idx="709">
                  <c:v>44226.583333333336</c:v>
                </c:pt>
                <c:pt idx="710">
                  <c:v>44226.625</c:v>
                </c:pt>
                <c:pt idx="711">
                  <c:v>44226.666666666664</c:v>
                </c:pt>
                <c:pt idx="712">
                  <c:v>44226.708333333336</c:v>
                </c:pt>
                <c:pt idx="713">
                  <c:v>44226.75</c:v>
                </c:pt>
                <c:pt idx="714">
                  <c:v>44226.791666666664</c:v>
                </c:pt>
                <c:pt idx="715">
                  <c:v>44226.833333333336</c:v>
                </c:pt>
                <c:pt idx="716">
                  <c:v>44226.875</c:v>
                </c:pt>
                <c:pt idx="717">
                  <c:v>44226.916666666664</c:v>
                </c:pt>
                <c:pt idx="718">
                  <c:v>44226.958333333336</c:v>
                </c:pt>
                <c:pt idx="719">
                  <c:v>44227</c:v>
                </c:pt>
                <c:pt idx="720">
                  <c:v>44227.041666666664</c:v>
                </c:pt>
                <c:pt idx="721">
                  <c:v>44227.083333333336</c:v>
                </c:pt>
                <c:pt idx="722">
                  <c:v>44227.125</c:v>
                </c:pt>
                <c:pt idx="723">
                  <c:v>44227.166666666664</c:v>
                </c:pt>
                <c:pt idx="724">
                  <c:v>44227.208333333336</c:v>
                </c:pt>
                <c:pt idx="725">
                  <c:v>44227.25</c:v>
                </c:pt>
                <c:pt idx="726">
                  <c:v>44227.291666666664</c:v>
                </c:pt>
                <c:pt idx="727">
                  <c:v>44227.333333333336</c:v>
                </c:pt>
                <c:pt idx="728">
                  <c:v>44227.375</c:v>
                </c:pt>
                <c:pt idx="729">
                  <c:v>44227.416666666664</c:v>
                </c:pt>
                <c:pt idx="730">
                  <c:v>44227.458333333336</c:v>
                </c:pt>
                <c:pt idx="731">
                  <c:v>44227.5</c:v>
                </c:pt>
                <c:pt idx="732">
                  <c:v>44227.541666666664</c:v>
                </c:pt>
                <c:pt idx="733">
                  <c:v>44227.583333333336</c:v>
                </c:pt>
                <c:pt idx="734">
                  <c:v>44227.625</c:v>
                </c:pt>
                <c:pt idx="735">
                  <c:v>44227.666666666664</c:v>
                </c:pt>
                <c:pt idx="736">
                  <c:v>44227.708333333336</c:v>
                </c:pt>
                <c:pt idx="737">
                  <c:v>44227.75</c:v>
                </c:pt>
                <c:pt idx="738">
                  <c:v>44227.791666666664</c:v>
                </c:pt>
                <c:pt idx="739">
                  <c:v>44227.833333333336</c:v>
                </c:pt>
                <c:pt idx="740">
                  <c:v>44227.875</c:v>
                </c:pt>
                <c:pt idx="741">
                  <c:v>44227.916666666664</c:v>
                </c:pt>
                <c:pt idx="742">
                  <c:v>44227.958333333336</c:v>
                </c:pt>
                <c:pt idx="743">
                  <c:v>44228</c:v>
                </c:pt>
                <c:pt idx="744">
                  <c:v>44228.041666666664</c:v>
                </c:pt>
                <c:pt idx="745">
                  <c:v>44228.083333333336</c:v>
                </c:pt>
                <c:pt idx="746">
                  <c:v>44228.125</c:v>
                </c:pt>
                <c:pt idx="747">
                  <c:v>44228.166666666664</c:v>
                </c:pt>
                <c:pt idx="748">
                  <c:v>44228.208333333336</c:v>
                </c:pt>
                <c:pt idx="749">
                  <c:v>44228.25</c:v>
                </c:pt>
                <c:pt idx="750">
                  <c:v>44228.291666666664</c:v>
                </c:pt>
                <c:pt idx="751">
                  <c:v>44228.333333333336</c:v>
                </c:pt>
                <c:pt idx="752">
                  <c:v>44228.375</c:v>
                </c:pt>
                <c:pt idx="753">
                  <c:v>44228.416666666664</c:v>
                </c:pt>
                <c:pt idx="754">
                  <c:v>44228.458333333336</c:v>
                </c:pt>
                <c:pt idx="755">
                  <c:v>44228.5</c:v>
                </c:pt>
                <c:pt idx="756">
                  <c:v>44228.541666666664</c:v>
                </c:pt>
                <c:pt idx="757">
                  <c:v>44228.583333333336</c:v>
                </c:pt>
                <c:pt idx="758">
                  <c:v>44228.625</c:v>
                </c:pt>
                <c:pt idx="759">
                  <c:v>44228.666666666664</c:v>
                </c:pt>
                <c:pt idx="760">
                  <c:v>44228.708333333336</c:v>
                </c:pt>
                <c:pt idx="761">
                  <c:v>44228.75</c:v>
                </c:pt>
                <c:pt idx="762">
                  <c:v>44228.791666666664</c:v>
                </c:pt>
                <c:pt idx="763">
                  <c:v>44228.833333333336</c:v>
                </c:pt>
                <c:pt idx="764">
                  <c:v>44228.875</c:v>
                </c:pt>
                <c:pt idx="765">
                  <c:v>44228.916666666664</c:v>
                </c:pt>
                <c:pt idx="766">
                  <c:v>44228.958333333336</c:v>
                </c:pt>
                <c:pt idx="767">
                  <c:v>44229</c:v>
                </c:pt>
                <c:pt idx="768">
                  <c:v>44229.041666666664</c:v>
                </c:pt>
                <c:pt idx="769">
                  <c:v>44229.083333333336</c:v>
                </c:pt>
                <c:pt idx="770">
                  <c:v>44229.125</c:v>
                </c:pt>
                <c:pt idx="771">
                  <c:v>44229.166666666664</c:v>
                </c:pt>
                <c:pt idx="772">
                  <c:v>44229.208333333336</c:v>
                </c:pt>
                <c:pt idx="773">
                  <c:v>44229.25</c:v>
                </c:pt>
                <c:pt idx="774">
                  <c:v>44229.291666666664</c:v>
                </c:pt>
                <c:pt idx="775">
                  <c:v>44229.333333333336</c:v>
                </c:pt>
                <c:pt idx="776">
                  <c:v>44229.375</c:v>
                </c:pt>
                <c:pt idx="777">
                  <c:v>44229.416666666664</c:v>
                </c:pt>
                <c:pt idx="778">
                  <c:v>44229.458333333336</c:v>
                </c:pt>
                <c:pt idx="779">
                  <c:v>44229.5</c:v>
                </c:pt>
                <c:pt idx="780">
                  <c:v>44229.541666666664</c:v>
                </c:pt>
                <c:pt idx="781">
                  <c:v>44229.583333333336</c:v>
                </c:pt>
                <c:pt idx="782">
                  <c:v>44229.625</c:v>
                </c:pt>
                <c:pt idx="783">
                  <c:v>44229.666666666664</c:v>
                </c:pt>
                <c:pt idx="784">
                  <c:v>44229.708333333336</c:v>
                </c:pt>
                <c:pt idx="785">
                  <c:v>44229.75</c:v>
                </c:pt>
                <c:pt idx="786">
                  <c:v>44229.791666666664</c:v>
                </c:pt>
                <c:pt idx="787">
                  <c:v>44229.833333333336</c:v>
                </c:pt>
                <c:pt idx="788">
                  <c:v>44229.875</c:v>
                </c:pt>
                <c:pt idx="789">
                  <c:v>44229.916666666664</c:v>
                </c:pt>
                <c:pt idx="790">
                  <c:v>44229.958333333336</c:v>
                </c:pt>
                <c:pt idx="791">
                  <c:v>44230</c:v>
                </c:pt>
                <c:pt idx="792">
                  <c:v>44230.041666666664</c:v>
                </c:pt>
                <c:pt idx="793">
                  <c:v>44230.083333333336</c:v>
                </c:pt>
                <c:pt idx="794">
                  <c:v>44230.125</c:v>
                </c:pt>
                <c:pt idx="795">
                  <c:v>44230.166666666664</c:v>
                </c:pt>
                <c:pt idx="796">
                  <c:v>44230.208333333336</c:v>
                </c:pt>
                <c:pt idx="797">
                  <c:v>44230.25</c:v>
                </c:pt>
                <c:pt idx="798">
                  <c:v>44230.291666666664</c:v>
                </c:pt>
                <c:pt idx="799">
                  <c:v>44230.333333333336</c:v>
                </c:pt>
                <c:pt idx="800">
                  <c:v>44230.375</c:v>
                </c:pt>
                <c:pt idx="801">
                  <c:v>44230.416666666664</c:v>
                </c:pt>
                <c:pt idx="802">
                  <c:v>44230.458333333336</c:v>
                </c:pt>
                <c:pt idx="803">
                  <c:v>44230.5</c:v>
                </c:pt>
                <c:pt idx="804">
                  <c:v>44230.541666666664</c:v>
                </c:pt>
                <c:pt idx="805">
                  <c:v>44230.583333333336</c:v>
                </c:pt>
                <c:pt idx="806">
                  <c:v>44230.625</c:v>
                </c:pt>
                <c:pt idx="807">
                  <c:v>44230.666666666664</c:v>
                </c:pt>
                <c:pt idx="808">
                  <c:v>44230.708333333336</c:v>
                </c:pt>
                <c:pt idx="809">
                  <c:v>44230.75</c:v>
                </c:pt>
                <c:pt idx="810">
                  <c:v>44230.791666666664</c:v>
                </c:pt>
                <c:pt idx="811">
                  <c:v>44230.833333333336</c:v>
                </c:pt>
                <c:pt idx="812">
                  <c:v>44230.875</c:v>
                </c:pt>
                <c:pt idx="813">
                  <c:v>44230.916666666664</c:v>
                </c:pt>
                <c:pt idx="814">
                  <c:v>44230.958333333336</c:v>
                </c:pt>
                <c:pt idx="815">
                  <c:v>44231</c:v>
                </c:pt>
                <c:pt idx="816">
                  <c:v>44231.041666666664</c:v>
                </c:pt>
                <c:pt idx="817">
                  <c:v>44231.083333333336</c:v>
                </c:pt>
                <c:pt idx="818">
                  <c:v>44231.125</c:v>
                </c:pt>
                <c:pt idx="819">
                  <c:v>44231.166666666664</c:v>
                </c:pt>
                <c:pt idx="820">
                  <c:v>44231.208333333336</c:v>
                </c:pt>
                <c:pt idx="821">
                  <c:v>44231.25</c:v>
                </c:pt>
                <c:pt idx="822">
                  <c:v>44231.291666666664</c:v>
                </c:pt>
                <c:pt idx="823">
                  <c:v>44231.333333333336</c:v>
                </c:pt>
                <c:pt idx="824">
                  <c:v>44231.375</c:v>
                </c:pt>
                <c:pt idx="825">
                  <c:v>44231.416666666664</c:v>
                </c:pt>
                <c:pt idx="826">
                  <c:v>44231.458333333336</c:v>
                </c:pt>
                <c:pt idx="827">
                  <c:v>44231.5</c:v>
                </c:pt>
                <c:pt idx="828">
                  <c:v>44231.541666666664</c:v>
                </c:pt>
                <c:pt idx="829">
                  <c:v>44231.583333333336</c:v>
                </c:pt>
                <c:pt idx="830">
                  <c:v>44231.625</c:v>
                </c:pt>
                <c:pt idx="831">
                  <c:v>44231.666666666664</c:v>
                </c:pt>
                <c:pt idx="832">
                  <c:v>44231.708333333336</c:v>
                </c:pt>
                <c:pt idx="833">
                  <c:v>44231.75</c:v>
                </c:pt>
                <c:pt idx="834">
                  <c:v>44231.791666666664</c:v>
                </c:pt>
                <c:pt idx="835">
                  <c:v>44231.833333333336</c:v>
                </c:pt>
                <c:pt idx="836">
                  <c:v>44231.875</c:v>
                </c:pt>
                <c:pt idx="837">
                  <c:v>44231.916666666664</c:v>
                </c:pt>
                <c:pt idx="838">
                  <c:v>44231.958333333336</c:v>
                </c:pt>
                <c:pt idx="839">
                  <c:v>44232</c:v>
                </c:pt>
                <c:pt idx="840">
                  <c:v>44232.041666666664</c:v>
                </c:pt>
                <c:pt idx="841">
                  <c:v>44232.083333333336</c:v>
                </c:pt>
                <c:pt idx="842">
                  <c:v>44232.125</c:v>
                </c:pt>
                <c:pt idx="843">
                  <c:v>44232.166666666664</c:v>
                </c:pt>
                <c:pt idx="844">
                  <c:v>44232.208333333336</c:v>
                </c:pt>
                <c:pt idx="845">
                  <c:v>44232.25</c:v>
                </c:pt>
                <c:pt idx="846">
                  <c:v>44232.291666666664</c:v>
                </c:pt>
                <c:pt idx="847">
                  <c:v>44232.333333333336</c:v>
                </c:pt>
                <c:pt idx="848">
                  <c:v>44232.375</c:v>
                </c:pt>
                <c:pt idx="849">
                  <c:v>44232.416666666664</c:v>
                </c:pt>
                <c:pt idx="850">
                  <c:v>44232.458333333336</c:v>
                </c:pt>
                <c:pt idx="851">
                  <c:v>44232.5</c:v>
                </c:pt>
                <c:pt idx="852">
                  <c:v>44232.541666666664</c:v>
                </c:pt>
                <c:pt idx="853">
                  <c:v>44232.583333333336</c:v>
                </c:pt>
                <c:pt idx="854">
                  <c:v>44232.625</c:v>
                </c:pt>
                <c:pt idx="855">
                  <c:v>44232.666666666664</c:v>
                </c:pt>
                <c:pt idx="856">
                  <c:v>44232.708333333336</c:v>
                </c:pt>
                <c:pt idx="857">
                  <c:v>44232.75</c:v>
                </c:pt>
                <c:pt idx="858">
                  <c:v>44232.791666666664</c:v>
                </c:pt>
                <c:pt idx="859">
                  <c:v>44232.833333333336</c:v>
                </c:pt>
                <c:pt idx="860">
                  <c:v>44232.875</c:v>
                </c:pt>
                <c:pt idx="861">
                  <c:v>44232.916666666664</c:v>
                </c:pt>
                <c:pt idx="862">
                  <c:v>44232.958333333336</c:v>
                </c:pt>
                <c:pt idx="863">
                  <c:v>44233</c:v>
                </c:pt>
                <c:pt idx="864">
                  <c:v>44233.041666666664</c:v>
                </c:pt>
                <c:pt idx="865">
                  <c:v>44233.083333333336</c:v>
                </c:pt>
                <c:pt idx="866">
                  <c:v>44233.125</c:v>
                </c:pt>
                <c:pt idx="867">
                  <c:v>44233.166666666664</c:v>
                </c:pt>
                <c:pt idx="868">
                  <c:v>44233.208333333336</c:v>
                </c:pt>
                <c:pt idx="869">
                  <c:v>44233.25</c:v>
                </c:pt>
                <c:pt idx="870">
                  <c:v>44233.291666666664</c:v>
                </c:pt>
                <c:pt idx="871">
                  <c:v>44233.333333333336</c:v>
                </c:pt>
                <c:pt idx="872">
                  <c:v>44233.375</c:v>
                </c:pt>
                <c:pt idx="873">
                  <c:v>44233.416666666664</c:v>
                </c:pt>
                <c:pt idx="874">
                  <c:v>44233.458333333336</c:v>
                </c:pt>
                <c:pt idx="875">
                  <c:v>44233.5</c:v>
                </c:pt>
                <c:pt idx="876">
                  <c:v>44233.541666666664</c:v>
                </c:pt>
                <c:pt idx="877">
                  <c:v>44233.583333333336</c:v>
                </c:pt>
                <c:pt idx="878">
                  <c:v>44233.625</c:v>
                </c:pt>
                <c:pt idx="879">
                  <c:v>44233.666666666664</c:v>
                </c:pt>
                <c:pt idx="880">
                  <c:v>44233.708333333336</c:v>
                </c:pt>
                <c:pt idx="881">
                  <c:v>44233.75</c:v>
                </c:pt>
                <c:pt idx="882">
                  <c:v>44233.791666666664</c:v>
                </c:pt>
                <c:pt idx="883">
                  <c:v>44233.833333333336</c:v>
                </c:pt>
                <c:pt idx="884">
                  <c:v>44233.875</c:v>
                </c:pt>
                <c:pt idx="885">
                  <c:v>44233.916666666664</c:v>
                </c:pt>
                <c:pt idx="886">
                  <c:v>44233.958333333336</c:v>
                </c:pt>
                <c:pt idx="887">
                  <c:v>44234</c:v>
                </c:pt>
                <c:pt idx="888">
                  <c:v>44234.041666666664</c:v>
                </c:pt>
                <c:pt idx="889">
                  <c:v>44234.083333333336</c:v>
                </c:pt>
                <c:pt idx="890">
                  <c:v>44234.125</c:v>
                </c:pt>
                <c:pt idx="891">
                  <c:v>44234.166666666664</c:v>
                </c:pt>
                <c:pt idx="892">
                  <c:v>44234.208333333336</c:v>
                </c:pt>
                <c:pt idx="893">
                  <c:v>44234.25</c:v>
                </c:pt>
                <c:pt idx="894">
                  <c:v>44234.291666666664</c:v>
                </c:pt>
                <c:pt idx="895">
                  <c:v>44234.333333333336</c:v>
                </c:pt>
                <c:pt idx="896">
                  <c:v>44234.375</c:v>
                </c:pt>
                <c:pt idx="897">
                  <c:v>44234.416666666664</c:v>
                </c:pt>
                <c:pt idx="898">
                  <c:v>44234.458333333336</c:v>
                </c:pt>
                <c:pt idx="899">
                  <c:v>44234.5</c:v>
                </c:pt>
                <c:pt idx="900">
                  <c:v>44234.541666666664</c:v>
                </c:pt>
                <c:pt idx="901">
                  <c:v>44234.583333333336</c:v>
                </c:pt>
                <c:pt idx="902">
                  <c:v>44234.625</c:v>
                </c:pt>
                <c:pt idx="903">
                  <c:v>44234.666666666664</c:v>
                </c:pt>
                <c:pt idx="904">
                  <c:v>44234.708333333336</c:v>
                </c:pt>
                <c:pt idx="905">
                  <c:v>44234.75</c:v>
                </c:pt>
                <c:pt idx="906">
                  <c:v>44234.791666666664</c:v>
                </c:pt>
                <c:pt idx="907">
                  <c:v>44234.833333333336</c:v>
                </c:pt>
                <c:pt idx="908">
                  <c:v>44234.875</c:v>
                </c:pt>
                <c:pt idx="909">
                  <c:v>44234.916666666664</c:v>
                </c:pt>
                <c:pt idx="910">
                  <c:v>44234.958333333336</c:v>
                </c:pt>
                <c:pt idx="911">
                  <c:v>44235</c:v>
                </c:pt>
                <c:pt idx="912">
                  <c:v>44235.041666666664</c:v>
                </c:pt>
                <c:pt idx="913">
                  <c:v>44235.083333333336</c:v>
                </c:pt>
                <c:pt idx="914">
                  <c:v>44235.125</c:v>
                </c:pt>
                <c:pt idx="915">
                  <c:v>44235.166666666664</c:v>
                </c:pt>
                <c:pt idx="916">
                  <c:v>44235.208333333336</c:v>
                </c:pt>
                <c:pt idx="917">
                  <c:v>44235.25</c:v>
                </c:pt>
                <c:pt idx="918">
                  <c:v>44235.291666666664</c:v>
                </c:pt>
                <c:pt idx="919">
                  <c:v>44235.333333333336</c:v>
                </c:pt>
                <c:pt idx="920">
                  <c:v>44235.375</c:v>
                </c:pt>
                <c:pt idx="921">
                  <c:v>44235.416666666664</c:v>
                </c:pt>
                <c:pt idx="922">
                  <c:v>44235.458333333336</c:v>
                </c:pt>
                <c:pt idx="923">
                  <c:v>44235.5</c:v>
                </c:pt>
                <c:pt idx="924">
                  <c:v>44235.541666666664</c:v>
                </c:pt>
                <c:pt idx="925">
                  <c:v>44235.583333333336</c:v>
                </c:pt>
                <c:pt idx="926">
                  <c:v>44235.625</c:v>
                </c:pt>
                <c:pt idx="927">
                  <c:v>44235.666666666664</c:v>
                </c:pt>
                <c:pt idx="928">
                  <c:v>44235.708333333336</c:v>
                </c:pt>
                <c:pt idx="929">
                  <c:v>44235.75</c:v>
                </c:pt>
                <c:pt idx="930">
                  <c:v>44235.791666666664</c:v>
                </c:pt>
                <c:pt idx="931">
                  <c:v>44235.833333333336</c:v>
                </c:pt>
                <c:pt idx="932">
                  <c:v>44235.875</c:v>
                </c:pt>
                <c:pt idx="933">
                  <c:v>44235.916666666664</c:v>
                </c:pt>
                <c:pt idx="934">
                  <c:v>44235.958333333336</c:v>
                </c:pt>
                <c:pt idx="935">
                  <c:v>44236</c:v>
                </c:pt>
                <c:pt idx="936">
                  <c:v>44236.041666666664</c:v>
                </c:pt>
                <c:pt idx="937">
                  <c:v>44236.083333333336</c:v>
                </c:pt>
                <c:pt idx="938">
                  <c:v>44236.125</c:v>
                </c:pt>
                <c:pt idx="939">
                  <c:v>44236.166666666664</c:v>
                </c:pt>
                <c:pt idx="940">
                  <c:v>44236.208333333336</c:v>
                </c:pt>
                <c:pt idx="941">
                  <c:v>44236.25</c:v>
                </c:pt>
                <c:pt idx="942">
                  <c:v>44236.291666666664</c:v>
                </c:pt>
                <c:pt idx="943">
                  <c:v>44236.333333333336</c:v>
                </c:pt>
                <c:pt idx="944">
                  <c:v>44236.375</c:v>
                </c:pt>
                <c:pt idx="945">
                  <c:v>44236.416666666664</c:v>
                </c:pt>
                <c:pt idx="946">
                  <c:v>44236.458333333336</c:v>
                </c:pt>
                <c:pt idx="947">
                  <c:v>44236.5</c:v>
                </c:pt>
                <c:pt idx="948">
                  <c:v>44236.541666666664</c:v>
                </c:pt>
                <c:pt idx="949">
                  <c:v>44236.583333333336</c:v>
                </c:pt>
                <c:pt idx="950">
                  <c:v>44236.625</c:v>
                </c:pt>
                <c:pt idx="951">
                  <c:v>44236.666666666664</c:v>
                </c:pt>
                <c:pt idx="952">
                  <c:v>44236.708333333336</c:v>
                </c:pt>
                <c:pt idx="953">
                  <c:v>44236.75</c:v>
                </c:pt>
                <c:pt idx="954">
                  <c:v>44236.791666666664</c:v>
                </c:pt>
                <c:pt idx="955">
                  <c:v>44236.833333333336</c:v>
                </c:pt>
                <c:pt idx="956">
                  <c:v>44236.875</c:v>
                </c:pt>
                <c:pt idx="957">
                  <c:v>44236.916666666664</c:v>
                </c:pt>
                <c:pt idx="958">
                  <c:v>44236.958333333336</c:v>
                </c:pt>
                <c:pt idx="959">
                  <c:v>44237</c:v>
                </c:pt>
                <c:pt idx="960">
                  <c:v>44237.041666666664</c:v>
                </c:pt>
                <c:pt idx="961">
                  <c:v>44237.083333333336</c:v>
                </c:pt>
                <c:pt idx="962">
                  <c:v>44237.125</c:v>
                </c:pt>
                <c:pt idx="963">
                  <c:v>44237.166666666664</c:v>
                </c:pt>
                <c:pt idx="964">
                  <c:v>44237.208333333336</c:v>
                </c:pt>
                <c:pt idx="965">
                  <c:v>44237.25</c:v>
                </c:pt>
                <c:pt idx="966">
                  <c:v>44237.291666666664</c:v>
                </c:pt>
                <c:pt idx="967">
                  <c:v>44237.333333333336</c:v>
                </c:pt>
                <c:pt idx="968">
                  <c:v>44237.375</c:v>
                </c:pt>
                <c:pt idx="969">
                  <c:v>44237.416666666664</c:v>
                </c:pt>
                <c:pt idx="970">
                  <c:v>44237.458333333336</c:v>
                </c:pt>
                <c:pt idx="971">
                  <c:v>44237.5</c:v>
                </c:pt>
                <c:pt idx="972">
                  <c:v>44237.541666666664</c:v>
                </c:pt>
                <c:pt idx="973">
                  <c:v>44237.583333333336</c:v>
                </c:pt>
                <c:pt idx="974">
                  <c:v>44237.625</c:v>
                </c:pt>
                <c:pt idx="975">
                  <c:v>44237.666666666664</c:v>
                </c:pt>
                <c:pt idx="976">
                  <c:v>44237.708333333336</c:v>
                </c:pt>
                <c:pt idx="977">
                  <c:v>44237.75</c:v>
                </c:pt>
                <c:pt idx="978">
                  <c:v>44237.791666666664</c:v>
                </c:pt>
                <c:pt idx="979">
                  <c:v>44237.833333333336</c:v>
                </c:pt>
                <c:pt idx="980">
                  <c:v>44237.875</c:v>
                </c:pt>
                <c:pt idx="981">
                  <c:v>44237.916666666664</c:v>
                </c:pt>
                <c:pt idx="982">
                  <c:v>44237.958333333336</c:v>
                </c:pt>
                <c:pt idx="983">
                  <c:v>44238</c:v>
                </c:pt>
                <c:pt idx="984">
                  <c:v>44238.041666666664</c:v>
                </c:pt>
                <c:pt idx="985">
                  <c:v>44238.083333333336</c:v>
                </c:pt>
                <c:pt idx="986">
                  <c:v>44238.125</c:v>
                </c:pt>
                <c:pt idx="987">
                  <c:v>44238.166666666664</c:v>
                </c:pt>
                <c:pt idx="988">
                  <c:v>44238.208333333336</c:v>
                </c:pt>
                <c:pt idx="989">
                  <c:v>44238.25</c:v>
                </c:pt>
                <c:pt idx="990">
                  <c:v>44238.291666666664</c:v>
                </c:pt>
                <c:pt idx="991">
                  <c:v>44238.333333333336</c:v>
                </c:pt>
                <c:pt idx="992">
                  <c:v>44238.375</c:v>
                </c:pt>
                <c:pt idx="993">
                  <c:v>44238.416666666664</c:v>
                </c:pt>
                <c:pt idx="994">
                  <c:v>44238.458333333336</c:v>
                </c:pt>
                <c:pt idx="995">
                  <c:v>44238.5</c:v>
                </c:pt>
                <c:pt idx="996">
                  <c:v>44238.541666666664</c:v>
                </c:pt>
                <c:pt idx="997">
                  <c:v>44238.583333333336</c:v>
                </c:pt>
                <c:pt idx="998">
                  <c:v>44238.625</c:v>
                </c:pt>
                <c:pt idx="999">
                  <c:v>44238.666666666664</c:v>
                </c:pt>
                <c:pt idx="1000">
                  <c:v>44238.708333333336</c:v>
                </c:pt>
                <c:pt idx="1001">
                  <c:v>44238.75</c:v>
                </c:pt>
                <c:pt idx="1002">
                  <c:v>44238.791666666664</c:v>
                </c:pt>
                <c:pt idx="1003">
                  <c:v>44238.833333333336</c:v>
                </c:pt>
                <c:pt idx="1004">
                  <c:v>44238.875</c:v>
                </c:pt>
                <c:pt idx="1005">
                  <c:v>44238.916666666664</c:v>
                </c:pt>
                <c:pt idx="1006">
                  <c:v>44238.958333333336</c:v>
                </c:pt>
                <c:pt idx="1007">
                  <c:v>44239</c:v>
                </c:pt>
                <c:pt idx="1008">
                  <c:v>44239.041666666664</c:v>
                </c:pt>
                <c:pt idx="1009">
                  <c:v>44239.083333333336</c:v>
                </c:pt>
                <c:pt idx="1010">
                  <c:v>44239.125</c:v>
                </c:pt>
                <c:pt idx="1011">
                  <c:v>44239.166666666664</c:v>
                </c:pt>
                <c:pt idx="1012">
                  <c:v>44239.208333333336</c:v>
                </c:pt>
                <c:pt idx="1013">
                  <c:v>44239.25</c:v>
                </c:pt>
                <c:pt idx="1014">
                  <c:v>44239.291666666664</c:v>
                </c:pt>
                <c:pt idx="1015">
                  <c:v>44239.333333333336</c:v>
                </c:pt>
                <c:pt idx="1016">
                  <c:v>44239.375</c:v>
                </c:pt>
                <c:pt idx="1017">
                  <c:v>44239.416666666664</c:v>
                </c:pt>
                <c:pt idx="1018">
                  <c:v>44239.458333333336</c:v>
                </c:pt>
                <c:pt idx="1019">
                  <c:v>44239.5</c:v>
                </c:pt>
                <c:pt idx="1020">
                  <c:v>44239.541666666664</c:v>
                </c:pt>
                <c:pt idx="1021">
                  <c:v>44239.583333333336</c:v>
                </c:pt>
                <c:pt idx="1022">
                  <c:v>44239.625</c:v>
                </c:pt>
                <c:pt idx="1023">
                  <c:v>44239.666666666664</c:v>
                </c:pt>
                <c:pt idx="1024">
                  <c:v>44239.708333333336</c:v>
                </c:pt>
                <c:pt idx="1025">
                  <c:v>44239.75</c:v>
                </c:pt>
                <c:pt idx="1026">
                  <c:v>44239.791666666664</c:v>
                </c:pt>
                <c:pt idx="1027">
                  <c:v>44239.833333333336</c:v>
                </c:pt>
                <c:pt idx="1028">
                  <c:v>44239.875</c:v>
                </c:pt>
                <c:pt idx="1029">
                  <c:v>44239.916666666664</c:v>
                </c:pt>
                <c:pt idx="1030">
                  <c:v>44239.958333333336</c:v>
                </c:pt>
                <c:pt idx="1031">
                  <c:v>44240</c:v>
                </c:pt>
                <c:pt idx="1032">
                  <c:v>44240.041666666664</c:v>
                </c:pt>
                <c:pt idx="1033">
                  <c:v>44240.083333333336</c:v>
                </c:pt>
                <c:pt idx="1034">
                  <c:v>44240.125</c:v>
                </c:pt>
                <c:pt idx="1035">
                  <c:v>44240.166666666664</c:v>
                </c:pt>
                <c:pt idx="1036">
                  <c:v>44240.208333333336</c:v>
                </c:pt>
                <c:pt idx="1037">
                  <c:v>44240.25</c:v>
                </c:pt>
                <c:pt idx="1038">
                  <c:v>44240.291666666664</c:v>
                </c:pt>
                <c:pt idx="1039">
                  <c:v>44240.333333333336</c:v>
                </c:pt>
                <c:pt idx="1040">
                  <c:v>44240.375</c:v>
                </c:pt>
                <c:pt idx="1041">
                  <c:v>44240.416666666664</c:v>
                </c:pt>
                <c:pt idx="1042">
                  <c:v>44240.458333333336</c:v>
                </c:pt>
                <c:pt idx="1043">
                  <c:v>44240.5</c:v>
                </c:pt>
                <c:pt idx="1044">
                  <c:v>44240.541666666664</c:v>
                </c:pt>
                <c:pt idx="1045">
                  <c:v>44240.583333333336</c:v>
                </c:pt>
                <c:pt idx="1046">
                  <c:v>44240.625</c:v>
                </c:pt>
                <c:pt idx="1047">
                  <c:v>44240.666666666664</c:v>
                </c:pt>
                <c:pt idx="1048">
                  <c:v>44240.708333333336</c:v>
                </c:pt>
                <c:pt idx="1049">
                  <c:v>44240.75</c:v>
                </c:pt>
                <c:pt idx="1050">
                  <c:v>44240.791666666664</c:v>
                </c:pt>
                <c:pt idx="1051">
                  <c:v>44240.833333333336</c:v>
                </c:pt>
                <c:pt idx="1052">
                  <c:v>44240.875</c:v>
                </c:pt>
                <c:pt idx="1053">
                  <c:v>44240.916666666664</c:v>
                </c:pt>
                <c:pt idx="1054">
                  <c:v>44240.958333333336</c:v>
                </c:pt>
                <c:pt idx="1055">
                  <c:v>44241</c:v>
                </c:pt>
                <c:pt idx="1056">
                  <c:v>44241.041666666664</c:v>
                </c:pt>
                <c:pt idx="1057">
                  <c:v>44241.083333333336</c:v>
                </c:pt>
                <c:pt idx="1058">
                  <c:v>44241.125</c:v>
                </c:pt>
                <c:pt idx="1059">
                  <c:v>44241.166666666664</c:v>
                </c:pt>
                <c:pt idx="1060">
                  <c:v>44241.208333333336</c:v>
                </c:pt>
                <c:pt idx="1061">
                  <c:v>44241.25</c:v>
                </c:pt>
                <c:pt idx="1062">
                  <c:v>44241.291666666664</c:v>
                </c:pt>
                <c:pt idx="1063">
                  <c:v>44241.333333333336</c:v>
                </c:pt>
                <c:pt idx="1064">
                  <c:v>44241.375</c:v>
                </c:pt>
                <c:pt idx="1065">
                  <c:v>44241.416666666664</c:v>
                </c:pt>
                <c:pt idx="1066">
                  <c:v>44241.458333333336</c:v>
                </c:pt>
                <c:pt idx="1067">
                  <c:v>44241.5</c:v>
                </c:pt>
                <c:pt idx="1068">
                  <c:v>44241.541666666664</c:v>
                </c:pt>
                <c:pt idx="1069">
                  <c:v>44241.583333333336</c:v>
                </c:pt>
                <c:pt idx="1070">
                  <c:v>44241.625</c:v>
                </c:pt>
                <c:pt idx="1071">
                  <c:v>44241.666666666664</c:v>
                </c:pt>
                <c:pt idx="1072">
                  <c:v>44241.708333333336</c:v>
                </c:pt>
                <c:pt idx="1073">
                  <c:v>44241.75</c:v>
                </c:pt>
                <c:pt idx="1074">
                  <c:v>44241.791666666664</c:v>
                </c:pt>
                <c:pt idx="1075">
                  <c:v>44241.833333333336</c:v>
                </c:pt>
                <c:pt idx="1076">
                  <c:v>44241.875</c:v>
                </c:pt>
                <c:pt idx="1077">
                  <c:v>44241.916666666664</c:v>
                </c:pt>
                <c:pt idx="1078">
                  <c:v>44241.958333333336</c:v>
                </c:pt>
                <c:pt idx="1079">
                  <c:v>44242</c:v>
                </c:pt>
                <c:pt idx="1080">
                  <c:v>44242.041666666664</c:v>
                </c:pt>
                <c:pt idx="1081">
                  <c:v>44242.083333333336</c:v>
                </c:pt>
                <c:pt idx="1082">
                  <c:v>44242.125</c:v>
                </c:pt>
                <c:pt idx="1083">
                  <c:v>44242.166666666664</c:v>
                </c:pt>
                <c:pt idx="1084">
                  <c:v>44242.208333333336</c:v>
                </c:pt>
                <c:pt idx="1085">
                  <c:v>44242.25</c:v>
                </c:pt>
                <c:pt idx="1086">
                  <c:v>44242.291666666664</c:v>
                </c:pt>
                <c:pt idx="1087">
                  <c:v>44242.333333333336</c:v>
                </c:pt>
                <c:pt idx="1088">
                  <c:v>44242.375</c:v>
                </c:pt>
                <c:pt idx="1089">
                  <c:v>44242.416666666664</c:v>
                </c:pt>
                <c:pt idx="1090">
                  <c:v>44242.458333333336</c:v>
                </c:pt>
                <c:pt idx="1091">
                  <c:v>44242.5</c:v>
                </c:pt>
                <c:pt idx="1092">
                  <c:v>44242.541666666664</c:v>
                </c:pt>
                <c:pt idx="1093">
                  <c:v>44242.583333333336</c:v>
                </c:pt>
                <c:pt idx="1094">
                  <c:v>44242.625</c:v>
                </c:pt>
                <c:pt idx="1095">
                  <c:v>44242.666666666664</c:v>
                </c:pt>
                <c:pt idx="1096">
                  <c:v>44242.708333333336</c:v>
                </c:pt>
                <c:pt idx="1097">
                  <c:v>44242.75</c:v>
                </c:pt>
                <c:pt idx="1098">
                  <c:v>44242.791666666664</c:v>
                </c:pt>
                <c:pt idx="1099">
                  <c:v>44242.833333333336</c:v>
                </c:pt>
                <c:pt idx="1100">
                  <c:v>44242.875</c:v>
                </c:pt>
                <c:pt idx="1101">
                  <c:v>44242.916666666664</c:v>
                </c:pt>
                <c:pt idx="1102">
                  <c:v>44242.958333333336</c:v>
                </c:pt>
                <c:pt idx="1103">
                  <c:v>44243</c:v>
                </c:pt>
                <c:pt idx="1104">
                  <c:v>44243.041666666664</c:v>
                </c:pt>
                <c:pt idx="1105">
                  <c:v>44243.083333333336</c:v>
                </c:pt>
                <c:pt idx="1106">
                  <c:v>44243.125</c:v>
                </c:pt>
                <c:pt idx="1107">
                  <c:v>44243.166666666664</c:v>
                </c:pt>
                <c:pt idx="1108">
                  <c:v>44243.208333333336</c:v>
                </c:pt>
                <c:pt idx="1109">
                  <c:v>44243.25</c:v>
                </c:pt>
                <c:pt idx="1110">
                  <c:v>44243.291666666664</c:v>
                </c:pt>
                <c:pt idx="1111">
                  <c:v>44243.333333333336</c:v>
                </c:pt>
                <c:pt idx="1112">
                  <c:v>44243.375</c:v>
                </c:pt>
                <c:pt idx="1113">
                  <c:v>44243.416666666664</c:v>
                </c:pt>
                <c:pt idx="1114">
                  <c:v>44243.458333333336</c:v>
                </c:pt>
                <c:pt idx="1115">
                  <c:v>44243.5</c:v>
                </c:pt>
                <c:pt idx="1116">
                  <c:v>44243.541666666664</c:v>
                </c:pt>
                <c:pt idx="1117">
                  <c:v>44243.583333333336</c:v>
                </c:pt>
                <c:pt idx="1118">
                  <c:v>44243.625</c:v>
                </c:pt>
                <c:pt idx="1119">
                  <c:v>44243.666666666664</c:v>
                </c:pt>
                <c:pt idx="1120">
                  <c:v>44243.708333333336</c:v>
                </c:pt>
                <c:pt idx="1121">
                  <c:v>44243.75</c:v>
                </c:pt>
                <c:pt idx="1122">
                  <c:v>44243.791666666664</c:v>
                </c:pt>
                <c:pt idx="1123">
                  <c:v>44243.833333333336</c:v>
                </c:pt>
                <c:pt idx="1124">
                  <c:v>44243.875</c:v>
                </c:pt>
                <c:pt idx="1125">
                  <c:v>44243.916666666664</c:v>
                </c:pt>
                <c:pt idx="1126">
                  <c:v>44243.958333333336</c:v>
                </c:pt>
                <c:pt idx="1127">
                  <c:v>44244</c:v>
                </c:pt>
                <c:pt idx="1128">
                  <c:v>44244.041666666664</c:v>
                </c:pt>
                <c:pt idx="1129">
                  <c:v>44244.083333333336</c:v>
                </c:pt>
                <c:pt idx="1130">
                  <c:v>44244.125</c:v>
                </c:pt>
                <c:pt idx="1131">
                  <c:v>44244.166666666664</c:v>
                </c:pt>
                <c:pt idx="1132">
                  <c:v>44244.208333333336</c:v>
                </c:pt>
                <c:pt idx="1133">
                  <c:v>44244.25</c:v>
                </c:pt>
                <c:pt idx="1134">
                  <c:v>44244.291666666664</c:v>
                </c:pt>
                <c:pt idx="1135">
                  <c:v>44244.333333333336</c:v>
                </c:pt>
                <c:pt idx="1136">
                  <c:v>44244.375</c:v>
                </c:pt>
                <c:pt idx="1137">
                  <c:v>44244.416666666664</c:v>
                </c:pt>
                <c:pt idx="1138">
                  <c:v>44244.458333333336</c:v>
                </c:pt>
                <c:pt idx="1139">
                  <c:v>44244.5</c:v>
                </c:pt>
                <c:pt idx="1140">
                  <c:v>44244.541666666664</c:v>
                </c:pt>
                <c:pt idx="1141">
                  <c:v>44244.583333333336</c:v>
                </c:pt>
                <c:pt idx="1142">
                  <c:v>44244.625</c:v>
                </c:pt>
                <c:pt idx="1143">
                  <c:v>44244.666666666664</c:v>
                </c:pt>
                <c:pt idx="1144">
                  <c:v>44244.708333333336</c:v>
                </c:pt>
                <c:pt idx="1145">
                  <c:v>44244.75</c:v>
                </c:pt>
                <c:pt idx="1146">
                  <c:v>44244.791666666664</c:v>
                </c:pt>
                <c:pt idx="1147">
                  <c:v>44244.833333333336</c:v>
                </c:pt>
                <c:pt idx="1148">
                  <c:v>44244.875</c:v>
                </c:pt>
                <c:pt idx="1149">
                  <c:v>44244.916666666664</c:v>
                </c:pt>
                <c:pt idx="1150">
                  <c:v>44244.958333333336</c:v>
                </c:pt>
                <c:pt idx="1151">
                  <c:v>44245</c:v>
                </c:pt>
                <c:pt idx="1152">
                  <c:v>44245.041666666664</c:v>
                </c:pt>
                <c:pt idx="1153">
                  <c:v>44245.083333333336</c:v>
                </c:pt>
                <c:pt idx="1154">
                  <c:v>44245.125</c:v>
                </c:pt>
                <c:pt idx="1155">
                  <c:v>44245.166666666664</c:v>
                </c:pt>
                <c:pt idx="1156">
                  <c:v>44245.208333333336</c:v>
                </c:pt>
                <c:pt idx="1157">
                  <c:v>44245.25</c:v>
                </c:pt>
                <c:pt idx="1158">
                  <c:v>44245.291666666664</c:v>
                </c:pt>
                <c:pt idx="1159">
                  <c:v>44245.333333333336</c:v>
                </c:pt>
                <c:pt idx="1160">
                  <c:v>44245.375</c:v>
                </c:pt>
                <c:pt idx="1161">
                  <c:v>44245.416666666664</c:v>
                </c:pt>
                <c:pt idx="1162">
                  <c:v>44245.458333333336</c:v>
                </c:pt>
                <c:pt idx="1163">
                  <c:v>44245.5</c:v>
                </c:pt>
                <c:pt idx="1164">
                  <c:v>44245.541666666664</c:v>
                </c:pt>
                <c:pt idx="1165">
                  <c:v>44245.583333333336</c:v>
                </c:pt>
                <c:pt idx="1166">
                  <c:v>44245.625</c:v>
                </c:pt>
                <c:pt idx="1167">
                  <c:v>44245.666666666664</c:v>
                </c:pt>
                <c:pt idx="1168">
                  <c:v>44245.708333333336</c:v>
                </c:pt>
                <c:pt idx="1169">
                  <c:v>44245.75</c:v>
                </c:pt>
                <c:pt idx="1170">
                  <c:v>44245.791666666664</c:v>
                </c:pt>
                <c:pt idx="1171">
                  <c:v>44245.833333333336</c:v>
                </c:pt>
                <c:pt idx="1172">
                  <c:v>44245.875</c:v>
                </c:pt>
                <c:pt idx="1173">
                  <c:v>44245.916666666664</c:v>
                </c:pt>
                <c:pt idx="1174">
                  <c:v>44245.958333333336</c:v>
                </c:pt>
                <c:pt idx="1175">
                  <c:v>44246</c:v>
                </c:pt>
                <c:pt idx="1176">
                  <c:v>44246.041666666664</c:v>
                </c:pt>
                <c:pt idx="1177">
                  <c:v>44246.083333333336</c:v>
                </c:pt>
                <c:pt idx="1178">
                  <c:v>44246.125</c:v>
                </c:pt>
                <c:pt idx="1179">
                  <c:v>44246.166666666664</c:v>
                </c:pt>
                <c:pt idx="1180">
                  <c:v>44246.208333333336</c:v>
                </c:pt>
                <c:pt idx="1181">
                  <c:v>44246.25</c:v>
                </c:pt>
                <c:pt idx="1182">
                  <c:v>44246.291666666664</c:v>
                </c:pt>
                <c:pt idx="1183">
                  <c:v>44246.333333333336</c:v>
                </c:pt>
                <c:pt idx="1184">
                  <c:v>44246.375</c:v>
                </c:pt>
                <c:pt idx="1185">
                  <c:v>44246.416666666664</c:v>
                </c:pt>
                <c:pt idx="1186">
                  <c:v>44246.458333333336</c:v>
                </c:pt>
                <c:pt idx="1187">
                  <c:v>44246.5</c:v>
                </c:pt>
                <c:pt idx="1188">
                  <c:v>44246.541666666664</c:v>
                </c:pt>
                <c:pt idx="1189">
                  <c:v>44246.583333333336</c:v>
                </c:pt>
                <c:pt idx="1190">
                  <c:v>44246.625</c:v>
                </c:pt>
                <c:pt idx="1191">
                  <c:v>44246.666666666664</c:v>
                </c:pt>
                <c:pt idx="1192">
                  <c:v>44246.708333333336</c:v>
                </c:pt>
                <c:pt idx="1193">
                  <c:v>44246.75</c:v>
                </c:pt>
                <c:pt idx="1194">
                  <c:v>44246.791666666664</c:v>
                </c:pt>
                <c:pt idx="1195">
                  <c:v>44246.833333333336</c:v>
                </c:pt>
                <c:pt idx="1196">
                  <c:v>44246.875</c:v>
                </c:pt>
                <c:pt idx="1197">
                  <c:v>44246.916666666664</c:v>
                </c:pt>
                <c:pt idx="1198">
                  <c:v>44246.958333333336</c:v>
                </c:pt>
                <c:pt idx="1199">
                  <c:v>44247</c:v>
                </c:pt>
                <c:pt idx="1200">
                  <c:v>44247.041666666664</c:v>
                </c:pt>
                <c:pt idx="1201">
                  <c:v>44247.083333333336</c:v>
                </c:pt>
                <c:pt idx="1202">
                  <c:v>44247.125</c:v>
                </c:pt>
                <c:pt idx="1203">
                  <c:v>44247.166666666664</c:v>
                </c:pt>
                <c:pt idx="1204">
                  <c:v>44247.208333333336</c:v>
                </c:pt>
                <c:pt idx="1205">
                  <c:v>44247.25</c:v>
                </c:pt>
                <c:pt idx="1206">
                  <c:v>44247.291666666664</c:v>
                </c:pt>
                <c:pt idx="1207">
                  <c:v>44247.333333333336</c:v>
                </c:pt>
                <c:pt idx="1208">
                  <c:v>44247.375</c:v>
                </c:pt>
                <c:pt idx="1209">
                  <c:v>44247.416666666664</c:v>
                </c:pt>
                <c:pt idx="1210">
                  <c:v>44247.458333333336</c:v>
                </c:pt>
                <c:pt idx="1211">
                  <c:v>44247.5</c:v>
                </c:pt>
                <c:pt idx="1212">
                  <c:v>44247.541666666664</c:v>
                </c:pt>
                <c:pt idx="1213">
                  <c:v>44247.583333333336</c:v>
                </c:pt>
                <c:pt idx="1214">
                  <c:v>44247.625</c:v>
                </c:pt>
                <c:pt idx="1215">
                  <c:v>44247.666666666664</c:v>
                </c:pt>
                <c:pt idx="1216">
                  <c:v>44247.708333333336</c:v>
                </c:pt>
                <c:pt idx="1217">
                  <c:v>44247.75</c:v>
                </c:pt>
                <c:pt idx="1218">
                  <c:v>44247.791666666664</c:v>
                </c:pt>
                <c:pt idx="1219">
                  <c:v>44247.833333333336</c:v>
                </c:pt>
                <c:pt idx="1220">
                  <c:v>44247.875</c:v>
                </c:pt>
                <c:pt idx="1221">
                  <c:v>44247.916666666664</c:v>
                </c:pt>
                <c:pt idx="1222">
                  <c:v>44247.958333333336</c:v>
                </c:pt>
                <c:pt idx="1223">
                  <c:v>44248</c:v>
                </c:pt>
                <c:pt idx="1224">
                  <c:v>44248.041666666664</c:v>
                </c:pt>
                <c:pt idx="1225">
                  <c:v>44248.083333333336</c:v>
                </c:pt>
                <c:pt idx="1226">
                  <c:v>44248.125</c:v>
                </c:pt>
                <c:pt idx="1227">
                  <c:v>44248.166666666664</c:v>
                </c:pt>
                <c:pt idx="1228">
                  <c:v>44248.208333333336</c:v>
                </c:pt>
                <c:pt idx="1229">
                  <c:v>44248.25</c:v>
                </c:pt>
                <c:pt idx="1230">
                  <c:v>44248.291666666664</c:v>
                </c:pt>
                <c:pt idx="1231">
                  <c:v>44248.333333333336</c:v>
                </c:pt>
                <c:pt idx="1232">
                  <c:v>44248.375</c:v>
                </c:pt>
                <c:pt idx="1233">
                  <c:v>44248.416666666664</c:v>
                </c:pt>
                <c:pt idx="1234">
                  <c:v>44248.458333333336</c:v>
                </c:pt>
                <c:pt idx="1235">
                  <c:v>44248.5</c:v>
                </c:pt>
                <c:pt idx="1236">
                  <c:v>44248.541666666664</c:v>
                </c:pt>
                <c:pt idx="1237">
                  <c:v>44248.583333333336</c:v>
                </c:pt>
                <c:pt idx="1238">
                  <c:v>44248.625</c:v>
                </c:pt>
                <c:pt idx="1239">
                  <c:v>44248.666666666664</c:v>
                </c:pt>
                <c:pt idx="1240">
                  <c:v>44248.708333333336</c:v>
                </c:pt>
                <c:pt idx="1241">
                  <c:v>44248.75</c:v>
                </c:pt>
                <c:pt idx="1242">
                  <c:v>44248.791666666664</c:v>
                </c:pt>
                <c:pt idx="1243">
                  <c:v>44248.833333333336</c:v>
                </c:pt>
                <c:pt idx="1244">
                  <c:v>44248.875</c:v>
                </c:pt>
                <c:pt idx="1245">
                  <c:v>44248.916666666664</c:v>
                </c:pt>
                <c:pt idx="1246">
                  <c:v>44248.958333333336</c:v>
                </c:pt>
                <c:pt idx="1247">
                  <c:v>44249</c:v>
                </c:pt>
                <c:pt idx="1248">
                  <c:v>44249.041666666664</c:v>
                </c:pt>
                <c:pt idx="1249">
                  <c:v>44249.083333333336</c:v>
                </c:pt>
                <c:pt idx="1250">
                  <c:v>44249.125</c:v>
                </c:pt>
                <c:pt idx="1251">
                  <c:v>44249.166666666664</c:v>
                </c:pt>
                <c:pt idx="1252">
                  <c:v>44249.208333333336</c:v>
                </c:pt>
                <c:pt idx="1253">
                  <c:v>44249.25</c:v>
                </c:pt>
                <c:pt idx="1254">
                  <c:v>44249.291666666664</c:v>
                </c:pt>
                <c:pt idx="1255">
                  <c:v>44249.333333333336</c:v>
                </c:pt>
                <c:pt idx="1256">
                  <c:v>44249.375</c:v>
                </c:pt>
                <c:pt idx="1257">
                  <c:v>44249.416666666664</c:v>
                </c:pt>
                <c:pt idx="1258">
                  <c:v>44249.458333333336</c:v>
                </c:pt>
                <c:pt idx="1259">
                  <c:v>44249.5</c:v>
                </c:pt>
                <c:pt idx="1260">
                  <c:v>44249.541666666664</c:v>
                </c:pt>
                <c:pt idx="1261">
                  <c:v>44249.583333333336</c:v>
                </c:pt>
                <c:pt idx="1262">
                  <c:v>44249.625</c:v>
                </c:pt>
                <c:pt idx="1263">
                  <c:v>44249.666666666664</c:v>
                </c:pt>
                <c:pt idx="1264">
                  <c:v>44249.708333333336</c:v>
                </c:pt>
                <c:pt idx="1265">
                  <c:v>44249.75</c:v>
                </c:pt>
                <c:pt idx="1266">
                  <c:v>44249.791666666664</c:v>
                </c:pt>
                <c:pt idx="1267">
                  <c:v>44249.833333333336</c:v>
                </c:pt>
                <c:pt idx="1268">
                  <c:v>44249.875</c:v>
                </c:pt>
                <c:pt idx="1269">
                  <c:v>44249.916666666664</c:v>
                </c:pt>
                <c:pt idx="1270">
                  <c:v>44249.958333333336</c:v>
                </c:pt>
                <c:pt idx="1271">
                  <c:v>44250</c:v>
                </c:pt>
                <c:pt idx="1272">
                  <c:v>44250.041666666664</c:v>
                </c:pt>
                <c:pt idx="1273">
                  <c:v>44250.083333333336</c:v>
                </c:pt>
                <c:pt idx="1274">
                  <c:v>44250.125</c:v>
                </c:pt>
                <c:pt idx="1275">
                  <c:v>44250.166666666664</c:v>
                </c:pt>
                <c:pt idx="1276">
                  <c:v>44250.208333333336</c:v>
                </c:pt>
                <c:pt idx="1277">
                  <c:v>44250.25</c:v>
                </c:pt>
                <c:pt idx="1278">
                  <c:v>44250.291666666664</c:v>
                </c:pt>
                <c:pt idx="1279">
                  <c:v>44250.333333333336</c:v>
                </c:pt>
                <c:pt idx="1280">
                  <c:v>44250.375</c:v>
                </c:pt>
                <c:pt idx="1281">
                  <c:v>44250.416666666664</c:v>
                </c:pt>
                <c:pt idx="1282">
                  <c:v>44250.458333333336</c:v>
                </c:pt>
                <c:pt idx="1283">
                  <c:v>44250.5</c:v>
                </c:pt>
                <c:pt idx="1284">
                  <c:v>44250.541666666664</c:v>
                </c:pt>
                <c:pt idx="1285">
                  <c:v>44250.583333333336</c:v>
                </c:pt>
                <c:pt idx="1286">
                  <c:v>44250.625</c:v>
                </c:pt>
                <c:pt idx="1287">
                  <c:v>44250.666666666664</c:v>
                </c:pt>
                <c:pt idx="1288">
                  <c:v>44250.708333333336</c:v>
                </c:pt>
                <c:pt idx="1289">
                  <c:v>44250.75</c:v>
                </c:pt>
                <c:pt idx="1290">
                  <c:v>44250.791666666664</c:v>
                </c:pt>
                <c:pt idx="1291">
                  <c:v>44250.833333333336</c:v>
                </c:pt>
                <c:pt idx="1292">
                  <c:v>44250.875</c:v>
                </c:pt>
                <c:pt idx="1293">
                  <c:v>44250.916666666664</c:v>
                </c:pt>
                <c:pt idx="1294">
                  <c:v>44250.958333333336</c:v>
                </c:pt>
                <c:pt idx="1295">
                  <c:v>44251</c:v>
                </c:pt>
                <c:pt idx="1296">
                  <c:v>44251.041666666664</c:v>
                </c:pt>
                <c:pt idx="1297">
                  <c:v>44251.083333333336</c:v>
                </c:pt>
                <c:pt idx="1298">
                  <c:v>44251.125</c:v>
                </c:pt>
                <c:pt idx="1299">
                  <c:v>44251.166666666664</c:v>
                </c:pt>
                <c:pt idx="1300">
                  <c:v>44251.208333333336</c:v>
                </c:pt>
                <c:pt idx="1301">
                  <c:v>44251.25</c:v>
                </c:pt>
                <c:pt idx="1302">
                  <c:v>44251.291666666664</c:v>
                </c:pt>
                <c:pt idx="1303">
                  <c:v>44251.333333333336</c:v>
                </c:pt>
                <c:pt idx="1304">
                  <c:v>44251.375</c:v>
                </c:pt>
                <c:pt idx="1305">
                  <c:v>44251.416666666664</c:v>
                </c:pt>
                <c:pt idx="1306">
                  <c:v>44251.458333333336</c:v>
                </c:pt>
                <c:pt idx="1307">
                  <c:v>44251.5</c:v>
                </c:pt>
                <c:pt idx="1308">
                  <c:v>44251.541666666664</c:v>
                </c:pt>
                <c:pt idx="1309">
                  <c:v>44251.583333333336</c:v>
                </c:pt>
                <c:pt idx="1310">
                  <c:v>44251.625</c:v>
                </c:pt>
                <c:pt idx="1311">
                  <c:v>44251.666666666664</c:v>
                </c:pt>
                <c:pt idx="1312">
                  <c:v>44251.708333333336</c:v>
                </c:pt>
                <c:pt idx="1313">
                  <c:v>44251.75</c:v>
                </c:pt>
                <c:pt idx="1314">
                  <c:v>44251.791666666664</c:v>
                </c:pt>
                <c:pt idx="1315">
                  <c:v>44251.833333333336</c:v>
                </c:pt>
                <c:pt idx="1316">
                  <c:v>44251.875</c:v>
                </c:pt>
                <c:pt idx="1317">
                  <c:v>44251.916666666664</c:v>
                </c:pt>
                <c:pt idx="1318">
                  <c:v>44251.958333333336</c:v>
                </c:pt>
                <c:pt idx="1319">
                  <c:v>44252</c:v>
                </c:pt>
                <c:pt idx="1320">
                  <c:v>44252.041666666664</c:v>
                </c:pt>
                <c:pt idx="1321">
                  <c:v>44252.083333333336</c:v>
                </c:pt>
                <c:pt idx="1322">
                  <c:v>44252.125</c:v>
                </c:pt>
                <c:pt idx="1323">
                  <c:v>44252.166666666664</c:v>
                </c:pt>
                <c:pt idx="1324">
                  <c:v>44252.208333333336</c:v>
                </c:pt>
                <c:pt idx="1325">
                  <c:v>44252.25</c:v>
                </c:pt>
                <c:pt idx="1326">
                  <c:v>44252.291666666664</c:v>
                </c:pt>
                <c:pt idx="1327">
                  <c:v>44252.333333333336</c:v>
                </c:pt>
                <c:pt idx="1328">
                  <c:v>44252.375</c:v>
                </c:pt>
                <c:pt idx="1329">
                  <c:v>44252.416666666664</c:v>
                </c:pt>
                <c:pt idx="1330">
                  <c:v>44252.458333333336</c:v>
                </c:pt>
                <c:pt idx="1331">
                  <c:v>44252.5</c:v>
                </c:pt>
                <c:pt idx="1332">
                  <c:v>44252.541666666664</c:v>
                </c:pt>
                <c:pt idx="1333">
                  <c:v>44252.583333333336</c:v>
                </c:pt>
                <c:pt idx="1334">
                  <c:v>44252.625</c:v>
                </c:pt>
                <c:pt idx="1335">
                  <c:v>44252.666666666664</c:v>
                </c:pt>
                <c:pt idx="1336">
                  <c:v>44252.708333333336</c:v>
                </c:pt>
                <c:pt idx="1337">
                  <c:v>44252.75</c:v>
                </c:pt>
                <c:pt idx="1338">
                  <c:v>44252.791666666664</c:v>
                </c:pt>
                <c:pt idx="1339">
                  <c:v>44252.833333333336</c:v>
                </c:pt>
                <c:pt idx="1340">
                  <c:v>44252.875</c:v>
                </c:pt>
                <c:pt idx="1341">
                  <c:v>44252.916666666664</c:v>
                </c:pt>
                <c:pt idx="1342">
                  <c:v>44252.958333333336</c:v>
                </c:pt>
                <c:pt idx="1343">
                  <c:v>44253</c:v>
                </c:pt>
                <c:pt idx="1344">
                  <c:v>44253.041666666664</c:v>
                </c:pt>
                <c:pt idx="1345">
                  <c:v>44253.083333333336</c:v>
                </c:pt>
                <c:pt idx="1346">
                  <c:v>44253.125</c:v>
                </c:pt>
                <c:pt idx="1347">
                  <c:v>44253.166666666664</c:v>
                </c:pt>
                <c:pt idx="1348">
                  <c:v>44253.208333333336</c:v>
                </c:pt>
                <c:pt idx="1349">
                  <c:v>44253.25</c:v>
                </c:pt>
                <c:pt idx="1350">
                  <c:v>44253.291666666664</c:v>
                </c:pt>
                <c:pt idx="1351">
                  <c:v>44253.333333333336</c:v>
                </c:pt>
                <c:pt idx="1352">
                  <c:v>44253.375</c:v>
                </c:pt>
                <c:pt idx="1353">
                  <c:v>44253.416666666664</c:v>
                </c:pt>
                <c:pt idx="1354">
                  <c:v>44253.458333333336</c:v>
                </c:pt>
                <c:pt idx="1355">
                  <c:v>44253.5</c:v>
                </c:pt>
                <c:pt idx="1356">
                  <c:v>44253.541666666664</c:v>
                </c:pt>
                <c:pt idx="1357">
                  <c:v>44253.583333333336</c:v>
                </c:pt>
                <c:pt idx="1358">
                  <c:v>44253.625</c:v>
                </c:pt>
                <c:pt idx="1359">
                  <c:v>44253.666666666664</c:v>
                </c:pt>
                <c:pt idx="1360">
                  <c:v>44253.708333333336</c:v>
                </c:pt>
                <c:pt idx="1361">
                  <c:v>44253.75</c:v>
                </c:pt>
                <c:pt idx="1362">
                  <c:v>44253.791666666664</c:v>
                </c:pt>
                <c:pt idx="1363">
                  <c:v>44253.833333333336</c:v>
                </c:pt>
                <c:pt idx="1364">
                  <c:v>44253.875</c:v>
                </c:pt>
                <c:pt idx="1365">
                  <c:v>44253.916666666664</c:v>
                </c:pt>
                <c:pt idx="1366">
                  <c:v>44253.958333333336</c:v>
                </c:pt>
                <c:pt idx="1367">
                  <c:v>44254</c:v>
                </c:pt>
                <c:pt idx="1368">
                  <c:v>44254.041666666664</c:v>
                </c:pt>
                <c:pt idx="1369">
                  <c:v>44254.083333333336</c:v>
                </c:pt>
                <c:pt idx="1370">
                  <c:v>44254.125</c:v>
                </c:pt>
                <c:pt idx="1371">
                  <c:v>44254.166666666664</c:v>
                </c:pt>
                <c:pt idx="1372">
                  <c:v>44254.208333333336</c:v>
                </c:pt>
                <c:pt idx="1373">
                  <c:v>44254.25</c:v>
                </c:pt>
                <c:pt idx="1374">
                  <c:v>44254.291666666664</c:v>
                </c:pt>
                <c:pt idx="1375">
                  <c:v>44254.333333333336</c:v>
                </c:pt>
                <c:pt idx="1376">
                  <c:v>44254.375</c:v>
                </c:pt>
                <c:pt idx="1377">
                  <c:v>44254.416666666664</c:v>
                </c:pt>
                <c:pt idx="1378">
                  <c:v>44254.458333333336</c:v>
                </c:pt>
                <c:pt idx="1379">
                  <c:v>44254.5</c:v>
                </c:pt>
                <c:pt idx="1380">
                  <c:v>44254.541666666664</c:v>
                </c:pt>
                <c:pt idx="1381">
                  <c:v>44254.583333333336</c:v>
                </c:pt>
                <c:pt idx="1382">
                  <c:v>44254.625</c:v>
                </c:pt>
                <c:pt idx="1383">
                  <c:v>44254.666666666664</c:v>
                </c:pt>
                <c:pt idx="1384">
                  <c:v>44254.708333333336</c:v>
                </c:pt>
                <c:pt idx="1385">
                  <c:v>44254.75</c:v>
                </c:pt>
                <c:pt idx="1386">
                  <c:v>44254.791666666664</c:v>
                </c:pt>
                <c:pt idx="1387">
                  <c:v>44254.833333333336</c:v>
                </c:pt>
                <c:pt idx="1388">
                  <c:v>44254.875</c:v>
                </c:pt>
                <c:pt idx="1389">
                  <c:v>44254.916666666664</c:v>
                </c:pt>
                <c:pt idx="1390">
                  <c:v>44254.958333333336</c:v>
                </c:pt>
                <c:pt idx="1391">
                  <c:v>44255</c:v>
                </c:pt>
                <c:pt idx="1392">
                  <c:v>44255.041666666664</c:v>
                </c:pt>
                <c:pt idx="1393">
                  <c:v>44255.083333333336</c:v>
                </c:pt>
                <c:pt idx="1394">
                  <c:v>44255.125</c:v>
                </c:pt>
                <c:pt idx="1395">
                  <c:v>44255.166666666664</c:v>
                </c:pt>
                <c:pt idx="1396">
                  <c:v>44255.208333333336</c:v>
                </c:pt>
                <c:pt idx="1397">
                  <c:v>44255.25</c:v>
                </c:pt>
                <c:pt idx="1398">
                  <c:v>44255.291666666664</c:v>
                </c:pt>
                <c:pt idx="1399">
                  <c:v>44255.333333333336</c:v>
                </c:pt>
                <c:pt idx="1400">
                  <c:v>44255.375</c:v>
                </c:pt>
                <c:pt idx="1401">
                  <c:v>44255.416666666664</c:v>
                </c:pt>
                <c:pt idx="1402">
                  <c:v>44255.458333333336</c:v>
                </c:pt>
                <c:pt idx="1403">
                  <c:v>44255.5</c:v>
                </c:pt>
                <c:pt idx="1404">
                  <c:v>44255.541666666664</c:v>
                </c:pt>
                <c:pt idx="1405">
                  <c:v>44255.583333333336</c:v>
                </c:pt>
                <c:pt idx="1406">
                  <c:v>44255.625</c:v>
                </c:pt>
                <c:pt idx="1407">
                  <c:v>44255.666666666664</c:v>
                </c:pt>
                <c:pt idx="1408">
                  <c:v>44255.708333333336</c:v>
                </c:pt>
                <c:pt idx="1409">
                  <c:v>44255.75</c:v>
                </c:pt>
                <c:pt idx="1410">
                  <c:v>44255.791666666664</c:v>
                </c:pt>
                <c:pt idx="1411">
                  <c:v>44255.833333333336</c:v>
                </c:pt>
                <c:pt idx="1412">
                  <c:v>44255.875</c:v>
                </c:pt>
                <c:pt idx="1413">
                  <c:v>44255.916666666664</c:v>
                </c:pt>
                <c:pt idx="1414">
                  <c:v>44255.958333333336</c:v>
                </c:pt>
                <c:pt idx="1415">
                  <c:v>44256</c:v>
                </c:pt>
              </c:numCache>
            </c:numRef>
          </c:cat>
          <c:val>
            <c:numRef>
              <c:f>'DC Tie Flows'!$E$2:$E$1417</c:f>
              <c:numCache>
                <c:formatCode>_("$"* #,##0.00_);_("$"* \(#,##0.00\);_("$"* "-"??_);_(@_)</c:formatCode>
                <c:ptCount val="1416"/>
                <c:pt idx="0">
                  <c:v>15.012499999999999</c:v>
                </c:pt>
                <c:pt idx="1">
                  <c:v>14.85</c:v>
                </c:pt>
                <c:pt idx="2">
                  <c:v>14.525</c:v>
                </c:pt>
                <c:pt idx="3">
                  <c:v>15.647500000000001</c:v>
                </c:pt>
                <c:pt idx="4">
                  <c:v>15.4175</c:v>
                </c:pt>
                <c:pt idx="5">
                  <c:v>16.4175</c:v>
                </c:pt>
                <c:pt idx="6">
                  <c:v>17.422499999999999</c:v>
                </c:pt>
                <c:pt idx="7">
                  <c:v>17.489999999999998</c:v>
                </c:pt>
                <c:pt idx="8">
                  <c:v>17.46</c:v>
                </c:pt>
                <c:pt idx="9">
                  <c:v>17</c:v>
                </c:pt>
                <c:pt idx="10">
                  <c:v>16.25</c:v>
                </c:pt>
                <c:pt idx="11">
                  <c:v>16.057500000000001</c:v>
                </c:pt>
                <c:pt idx="12">
                  <c:v>16.385000000000002</c:v>
                </c:pt>
                <c:pt idx="13">
                  <c:v>16.555</c:v>
                </c:pt>
                <c:pt idx="14">
                  <c:v>17.100000000000001</c:v>
                </c:pt>
                <c:pt idx="15">
                  <c:v>17.309999999999999</c:v>
                </c:pt>
                <c:pt idx="16">
                  <c:v>18.695</c:v>
                </c:pt>
                <c:pt idx="17">
                  <c:v>25.0625</c:v>
                </c:pt>
                <c:pt idx="18">
                  <c:v>22.934999999999999</c:v>
                </c:pt>
                <c:pt idx="19">
                  <c:v>26.905000000000001</c:v>
                </c:pt>
                <c:pt idx="20">
                  <c:v>24.6325</c:v>
                </c:pt>
                <c:pt idx="21">
                  <c:v>27.274999999999999</c:v>
                </c:pt>
                <c:pt idx="22">
                  <c:v>19.630000000000003</c:v>
                </c:pt>
                <c:pt idx="23">
                  <c:v>18.6325</c:v>
                </c:pt>
                <c:pt idx="24">
                  <c:v>18.772500000000001</c:v>
                </c:pt>
                <c:pt idx="25">
                  <c:v>18.849999999999998</c:v>
                </c:pt>
                <c:pt idx="26">
                  <c:v>18.884999999999998</c:v>
                </c:pt>
                <c:pt idx="27">
                  <c:v>18.497500000000002</c:v>
                </c:pt>
                <c:pt idx="28">
                  <c:v>18.8125</c:v>
                </c:pt>
                <c:pt idx="29">
                  <c:v>19.837499999999999</c:v>
                </c:pt>
                <c:pt idx="30">
                  <c:v>21.022500000000001</c:v>
                </c:pt>
                <c:pt idx="31">
                  <c:v>22.907499999999999</c:v>
                </c:pt>
                <c:pt idx="32">
                  <c:v>19.404999999999998</c:v>
                </c:pt>
                <c:pt idx="33">
                  <c:v>17.987500000000001</c:v>
                </c:pt>
                <c:pt idx="34">
                  <c:v>17.174999999999997</c:v>
                </c:pt>
                <c:pt idx="35">
                  <c:v>15.834999999999999</c:v>
                </c:pt>
                <c:pt idx="36">
                  <c:v>13.9825</c:v>
                </c:pt>
                <c:pt idx="37">
                  <c:v>9.7225000000000001</c:v>
                </c:pt>
                <c:pt idx="38">
                  <c:v>5.0400000000000009</c:v>
                </c:pt>
                <c:pt idx="39">
                  <c:v>5.66</c:v>
                </c:pt>
                <c:pt idx="40">
                  <c:v>12.775</c:v>
                </c:pt>
                <c:pt idx="41">
                  <c:v>16.18</c:v>
                </c:pt>
                <c:pt idx="42">
                  <c:v>16.2</c:v>
                </c:pt>
                <c:pt idx="43">
                  <c:v>14.600000000000001</c:v>
                </c:pt>
                <c:pt idx="44">
                  <c:v>14.107499999999998</c:v>
                </c:pt>
                <c:pt idx="45">
                  <c:v>14.7475</c:v>
                </c:pt>
                <c:pt idx="46">
                  <c:v>14.84</c:v>
                </c:pt>
                <c:pt idx="47">
                  <c:v>14.005000000000001</c:v>
                </c:pt>
                <c:pt idx="48">
                  <c:v>13.684999999999999</c:v>
                </c:pt>
                <c:pt idx="49">
                  <c:v>13.925000000000001</c:v>
                </c:pt>
                <c:pt idx="50">
                  <c:v>13.342499999999999</c:v>
                </c:pt>
                <c:pt idx="51">
                  <c:v>13.467500000000001</c:v>
                </c:pt>
                <c:pt idx="52">
                  <c:v>13.584999999999999</c:v>
                </c:pt>
                <c:pt idx="53">
                  <c:v>15.077500000000001</c:v>
                </c:pt>
                <c:pt idx="54">
                  <c:v>16.130000000000003</c:v>
                </c:pt>
                <c:pt idx="55">
                  <c:v>16.857500000000002</c:v>
                </c:pt>
                <c:pt idx="56">
                  <c:v>16.61</c:v>
                </c:pt>
                <c:pt idx="57">
                  <c:v>16.697499999999998</c:v>
                </c:pt>
                <c:pt idx="58">
                  <c:v>16.739999999999998</c:v>
                </c:pt>
                <c:pt idx="59">
                  <c:v>17.057500000000001</c:v>
                </c:pt>
                <c:pt idx="60">
                  <c:v>17.36</c:v>
                </c:pt>
                <c:pt idx="61">
                  <c:v>17.227499999999999</c:v>
                </c:pt>
                <c:pt idx="62">
                  <c:v>17.090000000000003</c:v>
                </c:pt>
                <c:pt idx="63">
                  <c:v>17.055</c:v>
                </c:pt>
                <c:pt idx="64">
                  <c:v>17.89</c:v>
                </c:pt>
                <c:pt idx="65">
                  <c:v>20.252499999999998</c:v>
                </c:pt>
                <c:pt idx="66">
                  <c:v>21.082499999999996</c:v>
                </c:pt>
                <c:pt idx="67">
                  <c:v>17.9725</c:v>
                </c:pt>
                <c:pt idx="68">
                  <c:v>17.032499999999999</c:v>
                </c:pt>
                <c:pt idx="69">
                  <c:v>15.504999999999999</c:v>
                </c:pt>
                <c:pt idx="70">
                  <c:v>13.1875</c:v>
                </c:pt>
                <c:pt idx="71">
                  <c:v>5.1949999999999994</c:v>
                </c:pt>
                <c:pt idx="72">
                  <c:v>5.1724999999999994</c:v>
                </c:pt>
                <c:pt idx="73">
                  <c:v>9.2125000000000004</c:v>
                </c:pt>
                <c:pt idx="74">
                  <c:v>12.105</c:v>
                </c:pt>
                <c:pt idx="75">
                  <c:v>12.6875</c:v>
                </c:pt>
                <c:pt idx="76">
                  <c:v>12.9925</c:v>
                </c:pt>
                <c:pt idx="77">
                  <c:v>13.8</c:v>
                </c:pt>
                <c:pt idx="78">
                  <c:v>14.89</c:v>
                </c:pt>
                <c:pt idx="79">
                  <c:v>16.57</c:v>
                </c:pt>
                <c:pt idx="80">
                  <c:v>16.7775</c:v>
                </c:pt>
                <c:pt idx="81">
                  <c:v>14.7</c:v>
                </c:pt>
                <c:pt idx="82">
                  <c:v>14.505000000000001</c:v>
                </c:pt>
                <c:pt idx="83">
                  <c:v>14.377500000000001</c:v>
                </c:pt>
                <c:pt idx="84">
                  <c:v>14.27</c:v>
                </c:pt>
                <c:pt idx="85">
                  <c:v>14.805</c:v>
                </c:pt>
                <c:pt idx="86">
                  <c:v>15.462499999999999</c:v>
                </c:pt>
                <c:pt idx="87">
                  <c:v>15.967499999999999</c:v>
                </c:pt>
                <c:pt idx="88">
                  <c:v>17.112500000000001</c:v>
                </c:pt>
                <c:pt idx="89">
                  <c:v>21.984999999999999</c:v>
                </c:pt>
                <c:pt idx="90">
                  <c:v>23.245000000000001</c:v>
                </c:pt>
                <c:pt idx="91">
                  <c:v>21.439999999999998</c:v>
                </c:pt>
                <c:pt idx="92">
                  <c:v>20.2575</c:v>
                </c:pt>
                <c:pt idx="93">
                  <c:v>19.032499999999999</c:v>
                </c:pt>
                <c:pt idx="94">
                  <c:v>18.36</c:v>
                </c:pt>
                <c:pt idx="95">
                  <c:v>17.5975</c:v>
                </c:pt>
                <c:pt idx="96">
                  <c:v>17.66</c:v>
                </c:pt>
                <c:pt idx="97">
                  <c:v>17.604999999999997</c:v>
                </c:pt>
                <c:pt idx="98">
                  <c:v>17.549999999999997</c:v>
                </c:pt>
                <c:pt idx="99">
                  <c:v>17.712500000000002</c:v>
                </c:pt>
                <c:pt idx="100">
                  <c:v>18.09</c:v>
                </c:pt>
                <c:pt idx="101">
                  <c:v>18.895</c:v>
                </c:pt>
                <c:pt idx="102">
                  <c:v>21.5625</c:v>
                </c:pt>
                <c:pt idx="103">
                  <c:v>22.08</c:v>
                </c:pt>
                <c:pt idx="104">
                  <c:v>18.267499999999998</c:v>
                </c:pt>
                <c:pt idx="105">
                  <c:v>17.61</c:v>
                </c:pt>
                <c:pt idx="106">
                  <c:v>17.535</c:v>
                </c:pt>
                <c:pt idx="107">
                  <c:v>16.510000000000002</c:v>
                </c:pt>
                <c:pt idx="108">
                  <c:v>16.344999999999999</c:v>
                </c:pt>
                <c:pt idx="109">
                  <c:v>15.412500000000001</c:v>
                </c:pt>
                <c:pt idx="110">
                  <c:v>14.52</c:v>
                </c:pt>
                <c:pt idx="111">
                  <c:v>15.385000000000002</c:v>
                </c:pt>
                <c:pt idx="112">
                  <c:v>16.3125</c:v>
                </c:pt>
                <c:pt idx="113">
                  <c:v>17.350000000000001</c:v>
                </c:pt>
                <c:pt idx="114">
                  <c:v>16.78</c:v>
                </c:pt>
                <c:pt idx="115">
                  <c:v>16.34</c:v>
                </c:pt>
                <c:pt idx="116">
                  <c:v>15.4</c:v>
                </c:pt>
                <c:pt idx="117">
                  <c:v>11.452500000000001</c:v>
                </c:pt>
                <c:pt idx="118">
                  <c:v>4.84</c:v>
                </c:pt>
                <c:pt idx="119">
                  <c:v>-0.34</c:v>
                </c:pt>
                <c:pt idx="120">
                  <c:v>-0.745</c:v>
                </c:pt>
                <c:pt idx="121">
                  <c:v>-0.59750000000000003</c:v>
                </c:pt>
                <c:pt idx="122">
                  <c:v>0.70250000000000001</c:v>
                </c:pt>
                <c:pt idx="123">
                  <c:v>1.3475000000000001</c:v>
                </c:pt>
                <c:pt idx="124">
                  <c:v>0.34999999999999992</c:v>
                </c:pt>
                <c:pt idx="125">
                  <c:v>2.3400000000000003</c:v>
                </c:pt>
                <c:pt idx="126">
                  <c:v>13.077500000000001</c:v>
                </c:pt>
                <c:pt idx="127">
                  <c:v>14.162500000000001</c:v>
                </c:pt>
                <c:pt idx="128">
                  <c:v>15.450000000000001</c:v>
                </c:pt>
                <c:pt idx="129">
                  <c:v>14.045</c:v>
                </c:pt>
                <c:pt idx="130">
                  <c:v>14.535</c:v>
                </c:pt>
                <c:pt idx="131">
                  <c:v>15.077500000000001</c:v>
                </c:pt>
                <c:pt idx="132">
                  <c:v>14.465</c:v>
                </c:pt>
                <c:pt idx="133">
                  <c:v>14.3</c:v>
                </c:pt>
                <c:pt idx="134">
                  <c:v>13.602499999999999</c:v>
                </c:pt>
                <c:pt idx="135">
                  <c:v>10.092499999999999</c:v>
                </c:pt>
                <c:pt idx="136">
                  <c:v>5.7374999999999998</c:v>
                </c:pt>
                <c:pt idx="137">
                  <c:v>15.29</c:v>
                </c:pt>
                <c:pt idx="138">
                  <c:v>17.4925</c:v>
                </c:pt>
                <c:pt idx="139">
                  <c:v>17.627499999999998</c:v>
                </c:pt>
                <c:pt idx="140">
                  <c:v>16.97</c:v>
                </c:pt>
                <c:pt idx="141">
                  <c:v>15.967500000000001</c:v>
                </c:pt>
                <c:pt idx="142">
                  <c:v>14.945</c:v>
                </c:pt>
                <c:pt idx="143">
                  <c:v>16.297499999999999</c:v>
                </c:pt>
                <c:pt idx="144">
                  <c:v>16.094999999999999</c:v>
                </c:pt>
                <c:pt idx="145">
                  <c:v>16.45</c:v>
                </c:pt>
                <c:pt idx="146">
                  <c:v>16.937499999999996</c:v>
                </c:pt>
                <c:pt idx="147">
                  <c:v>20.372499999999999</c:v>
                </c:pt>
                <c:pt idx="148">
                  <c:v>18.865000000000002</c:v>
                </c:pt>
                <c:pt idx="149">
                  <c:v>19.290000000000003</c:v>
                </c:pt>
                <c:pt idx="150">
                  <c:v>19.365000000000002</c:v>
                </c:pt>
                <c:pt idx="151">
                  <c:v>23.770000000000003</c:v>
                </c:pt>
                <c:pt idx="152">
                  <c:v>26.024999999999999</c:v>
                </c:pt>
                <c:pt idx="153">
                  <c:v>23.047500000000003</c:v>
                </c:pt>
                <c:pt idx="154">
                  <c:v>20.067499999999999</c:v>
                </c:pt>
                <c:pt idx="155">
                  <c:v>20.467500000000001</c:v>
                </c:pt>
                <c:pt idx="156">
                  <c:v>19.8325</c:v>
                </c:pt>
                <c:pt idx="157">
                  <c:v>18.512499999999999</c:v>
                </c:pt>
                <c:pt idx="158">
                  <c:v>18.2425</c:v>
                </c:pt>
                <c:pt idx="159">
                  <c:v>18.172499999999999</c:v>
                </c:pt>
                <c:pt idx="160">
                  <c:v>19.252499999999998</c:v>
                </c:pt>
                <c:pt idx="161">
                  <c:v>156.565</c:v>
                </c:pt>
                <c:pt idx="162">
                  <c:v>30.454999999999998</c:v>
                </c:pt>
                <c:pt idx="163">
                  <c:v>25.357499999999998</c:v>
                </c:pt>
                <c:pt idx="164">
                  <c:v>21.074999999999999</c:v>
                </c:pt>
                <c:pt idx="165">
                  <c:v>19.075000000000003</c:v>
                </c:pt>
                <c:pt idx="166">
                  <c:v>18.057499999999997</c:v>
                </c:pt>
                <c:pt idx="167">
                  <c:v>17.517499999999998</c:v>
                </c:pt>
                <c:pt idx="168">
                  <c:v>17.692499999999999</c:v>
                </c:pt>
                <c:pt idx="169">
                  <c:v>17.717500000000001</c:v>
                </c:pt>
                <c:pt idx="170">
                  <c:v>17.754999999999999</c:v>
                </c:pt>
                <c:pt idx="171">
                  <c:v>17.777500000000003</c:v>
                </c:pt>
                <c:pt idx="172">
                  <c:v>18.047499999999999</c:v>
                </c:pt>
                <c:pt idx="173">
                  <c:v>18.310000000000002</c:v>
                </c:pt>
                <c:pt idx="174">
                  <c:v>19.72</c:v>
                </c:pt>
                <c:pt idx="175">
                  <c:v>21.785</c:v>
                </c:pt>
                <c:pt idx="176">
                  <c:v>20.162500000000001</c:v>
                </c:pt>
                <c:pt idx="177">
                  <c:v>18.994999999999997</c:v>
                </c:pt>
                <c:pt idx="178">
                  <c:v>19.232499999999998</c:v>
                </c:pt>
                <c:pt idx="179">
                  <c:v>19.7575</c:v>
                </c:pt>
                <c:pt idx="180">
                  <c:v>19.729999999999997</c:v>
                </c:pt>
                <c:pt idx="181">
                  <c:v>19.05</c:v>
                </c:pt>
                <c:pt idx="182">
                  <c:v>18.252499999999998</c:v>
                </c:pt>
                <c:pt idx="183">
                  <c:v>17.8475</c:v>
                </c:pt>
                <c:pt idx="184">
                  <c:v>18.200000000000003</c:v>
                </c:pt>
                <c:pt idx="185">
                  <c:v>21.767500000000002</c:v>
                </c:pt>
                <c:pt idx="186">
                  <c:v>27.939999999999998</c:v>
                </c:pt>
                <c:pt idx="187">
                  <c:v>27.192499999999999</c:v>
                </c:pt>
                <c:pt idx="188">
                  <c:v>25.914999999999999</c:v>
                </c:pt>
                <c:pt idx="189">
                  <c:v>25.954999999999998</c:v>
                </c:pt>
                <c:pt idx="190">
                  <c:v>27.1675</c:v>
                </c:pt>
                <c:pt idx="191">
                  <c:v>24.642500000000002</c:v>
                </c:pt>
                <c:pt idx="192">
                  <c:v>26.84</c:v>
                </c:pt>
                <c:pt idx="193">
                  <c:v>23.89</c:v>
                </c:pt>
                <c:pt idx="194">
                  <c:v>30.67</c:v>
                </c:pt>
                <c:pt idx="195">
                  <c:v>34.134999999999998</c:v>
                </c:pt>
                <c:pt idx="196">
                  <c:v>30.352499999999999</c:v>
                </c:pt>
                <c:pt idx="197">
                  <c:v>30.305000000000003</c:v>
                </c:pt>
                <c:pt idx="198">
                  <c:v>53.73</c:v>
                </c:pt>
                <c:pt idx="199">
                  <c:v>55.387500000000003</c:v>
                </c:pt>
                <c:pt idx="200">
                  <c:v>91.475000000000009</c:v>
                </c:pt>
                <c:pt idx="201">
                  <c:v>122.16</c:v>
                </c:pt>
                <c:pt idx="202">
                  <c:v>24.4175</c:v>
                </c:pt>
                <c:pt idx="203">
                  <c:v>25.145</c:v>
                </c:pt>
                <c:pt idx="204">
                  <c:v>23.947500000000002</c:v>
                </c:pt>
                <c:pt idx="205">
                  <c:v>22.344999999999999</c:v>
                </c:pt>
                <c:pt idx="206">
                  <c:v>20.875</c:v>
                </c:pt>
                <c:pt idx="207">
                  <c:v>19.024999999999999</c:v>
                </c:pt>
                <c:pt idx="208">
                  <c:v>18.579999999999998</c:v>
                </c:pt>
                <c:pt idx="209">
                  <c:v>21.4375</c:v>
                </c:pt>
                <c:pt idx="210">
                  <c:v>26.047499999999999</c:v>
                </c:pt>
                <c:pt idx="211">
                  <c:v>23.022500000000001</c:v>
                </c:pt>
                <c:pt idx="212">
                  <c:v>21.424999999999997</c:v>
                </c:pt>
                <c:pt idx="213">
                  <c:v>20.195</c:v>
                </c:pt>
                <c:pt idx="214">
                  <c:v>17.384999999999998</c:v>
                </c:pt>
                <c:pt idx="215">
                  <c:v>16.752500000000001</c:v>
                </c:pt>
                <c:pt idx="216">
                  <c:v>17.677499999999998</c:v>
                </c:pt>
                <c:pt idx="217">
                  <c:v>17.32</c:v>
                </c:pt>
                <c:pt idx="218">
                  <c:v>16.4025</c:v>
                </c:pt>
                <c:pt idx="219">
                  <c:v>16.897500000000001</c:v>
                </c:pt>
                <c:pt idx="220">
                  <c:v>16.53</c:v>
                </c:pt>
                <c:pt idx="221">
                  <c:v>17.05</c:v>
                </c:pt>
                <c:pt idx="222">
                  <c:v>17.465</c:v>
                </c:pt>
                <c:pt idx="223">
                  <c:v>18.622499999999999</c:v>
                </c:pt>
                <c:pt idx="224">
                  <c:v>19.984999999999999</c:v>
                </c:pt>
                <c:pt idx="225">
                  <c:v>24.212500000000002</c:v>
                </c:pt>
                <c:pt idx="226">
                  <c:v>25.835000000000001</c:v>
                </c:pt>
                <c:pt idx="227">
                  <c:v>26.842500000000001</c:v>
                </c:pt>
                <c:pt idx="228">
                  <c:v>38.120000000000005</c:v>
                </c:pt>
                <c:pt idx="229">
                  <c:v>29.615000000000002</c:v>
                </c:pt>
                <c:pt idx="230">
                  <c:v>28.287500000000001</c:v>
                </c:pt>
                <c:pt idx="231">
                  <c:v>26.905000000000001</c:v>
                </c:pt>
                <c:pt idx="232">
                  <c:v>27.894999999999996</c:v>
                </c:pt>
                <c:pt idx="233">
                  <c:v>33.297499999999999</c:v>
                </c:pt>
                <c:pt idx="234">
                  <c:v>31.982500000000002</c:v>
                </c:pt>
                <c:pt idx="235">
                  <c:v>30.077500000000001</c:v>
                </c:pt>
                <c:pt idx="236">
                  <c:v>29.344999999999999</c:v>
                </c:pt>
                <c:pt idx="237">
                  <c:v>26.88</c:v>
                </c:pt>
                <c:pt idx="238">
                  <c:v>26.212499999999999</c:v>
                </c:pt>
                <c:pt idx="239">
                  <c:v>22.822500000000002</c:v>
                </c:pt>
                <c:pt idx="240">
                  <c:v>21.565000000000001</c:v>
                </c:pt>
                <c:pt idx="241">
                  <c:v>21.752499999999998</c:v>
                </c:pt>
                <c:pt idx="242">
                  <c:v>22.92</c:v>
                </c:pt>
                <c:pt idx="243">
                  <c:v>26.105</c:v>
                </c:pt>
                <c:pt idx="244">
                  <c:v>25.067500000000003</c:v>
                </c:pt>
                <c:pt idx="245">
                  <c:v>23.6</c:v>
                </c:pt>
                <c:pt idx="246">
                  <c:v>28.664999999999999</c:v>
                </c:pt>
                <c:pt idx="247">
                  <c:v>29.880000000000003</c:v>
                </c:pt>
                <c:pt idx="248">
                  <c:v>30.494999999999997</c:v>
                </c:pt>
                <c:pt idx="249">
                  <c:v>28.75</c:v>
                </c:pt>
                <c:pt idx="250">
                  <c:v>26.65</c:v>
                </c:pt>
                <c:pt idx="251">
                  <c:v>24.667499999999997</c:v>
                </c:pt>
                <c:pt idx="252">
                  <c:v>21.734999999999999</c:v>
                </c:pt>
                <c:pt idx="253">
                  <c:v>21.317499999999999</c:v>
                </c:pt>
                <c:pt idx="254">
                  <c:v>19.555</c:v>
                </c:pt>
                <c:pt idx="255">
                  <c:v>19.377499999999998</c:v>
                </c:pt>
                <c:pt idx="256">
                  <c:v>20.195</c:v>
                </c:pt>
                <c:pt idx="257">
                  <c:v>24.922499999999999</c:v>
                </c:pt>
                <c:pt idx="258">
                  <c:v>28.379999999999995</c:v>
                </c:pt>
                <c:pt idx="259">
                  <c:v>27.657499999999999</c:v>
                </c:pt>
                <c:pt idx="260">
                  <c:v>27.872500000000002</c:v>
                </c:pt>
                <c:pt idx="261">
                  <c:v>28.922499999999999</c:v>
                </c:pt>
                <c:pt idx="262">
                  <c:v>22.927499999999998</c:v>
                </c:pt>
                <c:pt idx="263">
                  <c:v>20.675000000000001</c:v>
                </c:pt>
                <c:pt idx="264">
                  <c:v>20.2425</c:v>
                </c:pt>
                <c:pt idx="265">
                  <c:v>19.884999999999998</c:v>
                </c:pt>
                <c:pt idx="266">
                  <c:v>20.122499999999999</c:v>
                </c:pt>
                <c:pt idx="267">
                  <c:v>20.362500000000001</c:v>
                </c:pt>
                <c:pt idx="268">
                  <c:v>21.200000000000003</c:v>
                </c:pt>
                <c:pt idx="269">
                  <c:v>22.357500000000002</c:v>
                </c:pt>
                <c:pt idx="270">
                  <c:v>27.240000000000002</c:v>
                </c:pt>
                <c:pt idx="271">
                  <c:v>29.867500000000003</c:v>
                </c:pt>
                <c:pt idx="272">
                  <c:v>26.324999999999999</c:v>
                </c:pt>
                <c:pt idx="273">
                  <c:v>19.547499999999999</c:v>
                </c:pt>
                <c:pt idx="274">
                  <c:v>19.372499999999999</c:v>
                </c:pt>
                <c:pt idx="275">
                  <c:v>19.009999999999998</c:v>
                </c:pt>
                <c:pt idx="276">
                  <c:v>18.107499999999998</c:v>
                </c:pt>
                <c:pt idx="277">
                  <c:v>17.454999999999998</c:v>
                </c:pt>
                <c:pt idx="278">
                  <c:v>17.1675</c:v>
                </c:pt>
                <c:pt idx="279">
                  <c:v>17.047499999999999</c:v>
                </c:pt>
                <c:pt idx="280">
                  <c:v>18.490000000000002</c:v>
                </c:pt>
                <c:pt idx="281">
                  <c:v>33.452500000000001</c:v>
                </c:pt>
                <c:pt idx="282">
                  <c:v>29.392499999999998</c:v>
                </c:pt>
                <c:pt idx="283">
                  <c:v>22.549999999999997</c:v>
                </c:pt>
                <c:pt idx="284">
                  <c:v>19.397500000000001</c:v>
                </c:pt>
                <c:pt idx="285">
                  <c:v>18.149999999999999</c:v>
                </c:pt>
                <c:pt idx="286">
                  <c:v>16.984999999999999</c:v>
                </c:pt>
                <c:pt idx="287">
                  <c:v>15.69</c:v>
                </c:pt>
                <c:pt idx="288">
                  <c:v>14.885</c:v>
                </c:pt>
                <c:pt idx="289">
                  <c:v>15.1325</c:v>
                </c:pt>
                <c:pt idx="290">
                  <c:v>15.7425</c:v>
                </c:pt>
                <c:pt idx="291">
                  <c:v>17.5</c:v>
                </c:pt>
                <c:pt idx="292">
                  <c:v>18.147500000000001</c:v>
                </c:pt>
                <c:pt idx="293">
                  <c:v>19.445</c:v>
                </c:pt>
                <c:pt idx="294">
                  <c:v>37.594999999999999</c:v>
                </c:pt>
                <c:pt idx="295">
                  <c:v>31.987500000000001</c:v>
                </c:pt>
                <c:pt idx="296">
                  <c:v>18.900000000000002</c:v>
                </c:pt>
                <c:pt idx="297">
                  <c:v>16.814999999999998</c:v>
                </c:pt>
                <c:pt idx="298">
                  <c:v>18.150000000000002</c:v>
                </c:pt>
                <c:pt idx="299">
                  <c:v>18.622500000000002</c:v>
                </c:pt>
                <c:pt idx="300">
                  <c:v>16.932500000000001</c:v>
                </c:pt>
                <c:pt idx="301">
                  <c:v>16.547499999999999</c:v>
                </c:pt>
                <c:pt idx="302">
                  <c:v>16.042499999999997</c:v>
                </c:pt>
                <c:pt idx="303">
                  <c:v>13.404999999999999</c:v>
                </c:pt>
                <c:pt idx="304">
                  <c:v>15.91</c:v>
                </c:pt>
                <c:pt idx="305">
                  <c:v>24.595000000000002</c:v>
                </c:pt>
                <c:pt idx="306">
                  <c:v>23.515000000000001</c:v>
                </c:pt>
                <c:pt idx="307">
                  <c:v>19.1875</c:v>
                </c:pt>
                <c:pt idx="308">
                  <c:v>19.914999999999999</c:v>
                </c:pt>
                <c:pt idx="309">
                  <c:v>72.202500000000001</c:v>
                </c:pt>
                <c:pt idx="310">
                  <c:v>16.62</c:v>
                </c:pt>
                <c:pt idx="311">
                  <c:v>16.077500000000001</c:v>
                </c:pt>
                <c:pt idx="312">
                  <c:v>18.692499999999999</c:v>
                </c:pt>
                <c:pt idx="313">
                  <c:v>17.594999999999999</c:v>
                </c:pt>
                <c:pt idx="314">
                  <c:v>17.357500000000002</c:v>
                </c:pt>
                <c:pt idx="315">
                  <c:v>17.664999999999999</c:v>
                </c:pt>
                <c:pt idx="316">
                  <c:v>18.337500000000002</c:v>
                </c:pt>
                <c:pt idx="317">
                  <c:v>18.884999999999998</c:v>
                </c:pt>
                <c:pt idx="318">
                  <c:v>31.8675</c:v>
                </c:pt>
                <c:pt idx="319">
                  <c:v>22.43</c:v>
                </c:pt>
                <c:pt idx="320">
                  <c:v>18.099999999999998</c:v>
                </c:pt>
                <c:pt idx="321">
                  <c:v>16.897500000000001</c:v>
                </c:pt>
                <c:pt idx="322">
                  <c:v>16.175000000000001</c:v>
                </c:pt>
                <c:pt idx="323">
                  <c:v>25.422499999999999</c:v>
                </c:pt>
                <c:pt idx="324">
                  <c:v>14.67</c:v>
                </c:pt>
                <c:pt idx="325">
                  <c:v>13.7225</c:v>
                </c:pt>
                <c:pt idx="326">
                  <c:v>10.6775</c:v>
                </c:pt>
                <c:pt idx="327">
                  <c:v>6.9399999999999995</c:v>
                </c:pt>
                <c:pt idx="328">
                  <c:v>15.202500000000001</c:v>
                </c:pt>
                <c:pt idx="329">
                  <c:v>20.917500000000004</c:v>
                </c:pt>
                <c:pt idx="330">
                  <c:v>27.197500000000002</c:v>
                </c:pt>
                <c:pt idx="331">
                  <c:v>27.465000000000003</c:v>
                </c:pt>
                <c:pt idx="332">
                  <c:v>25.53</c:v>
                </c:pt>
                <c:pt idx="333">
                  <c:v>21.055</c:v>
                </c:pt>
                <c:pt idx="334">
                  <c:v>18.975000000000001</c:v>
                </c:pt>
                <c:pt idx="335">
                  <c:v>18.505000000000003</c:v>
                </c:pt>
                <c:pt idx="336">
                  <c:v>17.432499999999997</c:v>
                </c:pt>
                <c:pt idx="337">
                  <c:v>16.940000000000001</c:v>
                </c:pt>
                <c:pt idx="338">
                  <c:v>15.897499999999997</c:v>
                </c:pt>
                <c:pt idx="339">
                  <c:v>16.407499999999999</c:v>
                </c:pt>
                <c:pt idx="340">
                  <c:v>16.142499999999998</c:v>
                </c:pt>
                <c:pt idx="341">
                  <c:v>17.115000000000002</c:v>
                </c:pt>
                <c:pt idx="342">
                  <c:v>25.232499999999998</c:v>
                </c:pt>
                <c:pt idx="343">
                  <c:v>36.122500000000002</c:v>
                </c:pt>
                <c:pt idx="344">
                  <c:v>24.66</c:v>
                </c:pt>
                <c:pt idx="345">
                  <c:v>20.594999999999999</c:v>
                </c:pt>
                <c:pt idx="346">
                  <c:v>16.857500000000002</c:v>
                </c:pt>
                <c:pt idx="347">
                  <c:v>17.43</c:v>
                </c:pt>
                <c:pt idx="348">
                  <c:v>16.71</c:v>
                </c:pt>
                <c:pt idx="349">
                  <c:v>16.042499999999997</c:v>
                </c:pt>
                <c:pt idx="350">
                  <c:v>14.605</c:v>
                </c:pt>
                <c:pt idx="351">
                  <c:v>13.487500000000001</c:v>
                </c:pt>
                <c:pt idx="352">
                  <c:v>15.532499999999999</c:v>
                </c:pt>
                <c:pt idx="353">
                  <c:v>96.465000000000003</c:v>
                </c:pt>
                <c:pt idx="354">
                  <c:v>35.855000000000004</c:v>
                </c:pt>
                <c:pt idx="355">
                  <c:v>23.947499999999998</c:v>
                </c:pt>
                <c:pt idx="356">
                  <c:v>21.979999999999997</c:v>
                </c:pt>
                <c:pt idx="357">
                  <c:v>23.664999999999999</c:v>
                </c:pt>
                <c:pt idx="358">
                  <c:v>19.3825</c:v>
                </c:pt>
                <c:pt idx="359">
                  <c:v>18.807500000000001</c:v>
                </c:pt>
                <c:pt idx="360">
                  <c:v>21.71</c:v>
                </c:pt>
                <c:pt idx="361">
                  <c:v>26.177500000000002</c:v>
                </c:pt>
                <c:pt idx="362">
                  <c:v>22.5075</c:v>
                </c:pt>
                <c:pt idx="363">
                  <c:v>30.47</c:v>
                </c:pt>
                <c:pt idx="364">
                  <c:v>25.9375</c:v>
                </c:pt>
                <c:pt idx="365">
                  <c:v>27.785</c:v>
                </c:pt>
                <c:pt idx="366">
                  <c:v>35.454999999999998</c:v>
                </c:pt>
                <c:pt idx="367">
                  <c:v>247.3425</c:v>
                </c:pt>
                <c:pt idx="368">
                  <c:v>62.862499999999997</c:v>
                </c:pt>
                <c:pt idx="369">
                  <c:v>29.1</c:v>
                </c:pt>
                <c:pt idx="370">
                  <c:v>28.977499999999999</c:v>
                </c:pt>
                <c:pt idx="371">
                  <c:v>22.130000000000003</c:v>
                </c:pt>
                <c:pt idx="372">
                  <c:v>20.112500000000001</c:v>
                </c:pt>
                <c:pt idx="373">
                  <c:v>18.467500000000001</c:v>
                </c:pt>
                <c:pt idx="374">
                  <c:v>18.459999999999997</c:v>
                </c:pt>
                <c:pt idx="375">
                  <c:v>19.8125</c:v>
                </c:pt>
                <c:pt idx="376">
                  <c:v>34.052500000000002</c:v>
                </c:pt>
                <c:pt idx="377">
                  <c:v>29.647500000000001</c:v>
                </c:pt>
                <c:pt idx="378">
                  <c:v>27.295000000000002</c:v>
                </c:pt>
                <c:pt idx="379">
                  <c:v>30.15</c:v>
                </c:pt>
                <c:pt idx="380">
                  <c:v>42.95</c:v>
                </c:pt>
                <c:pt idx="381">
                  <c:v>64.192499999999995</c:v>
                </c:pt>
                <c:pt idx="382">
                  <c:v>39.017499999999998</c:v>
                </c:pt>
                <c:pt idx="383">
                  <c:v>27.700000000000003</c:v>
                </c:pt>
                <c:pt idx="384">
                  <c:v>103.5125</c:v>
                </c:pt>
                <c:pt idx="385">
                  <c:v>24.8325</c:v>
                </c:pt>
                <c:pt idx="386">
                  <c:v>21.267499999999998</c:v>
                </c:pt>
                <c:pt idx="387">
                  <c:v>25.157499999999999</c:v>
                </c:pt>
                <c:pt idx="388">
                  <c:v>33.392499999999998</c:v>
                </c:pt>
                <c:pt idx="389">
                  <c:v>28.0275</c:v>
                </c:pt>
                <c:pt idx="390">
                  <c:v>21.18</c:v>
                </c:pt>
                <c:pt idx="391">
                  <c:v>24.984999999999999</c:v>
                </c:pt>
                <c:pt idx="392">
                  <c:v>28.727499999999999</c:v>
                </c:pt>
                <c:pt idx="393">
                  <c:v>26.31</c:v>
                </c:pt>
                <c:pt idx="394">
                  <c:v>21.802500000000002</c:v>
                </c:pt>
                <c:pt idx="395">
                  <c:v>18.232500000000002</c:v>
                </c:pt>
                <c:pt idx="396">
                  <c:v>18.0975</c:v>
                </c:pt>
                <c:pt idx="397">
                  <c:v>17.829999999999998</c:v>
                </c:pt>
                <c:pt idx="398">
                  <c:v>17.62</c:v>
                </c:pt>
                <c:pt idx="399">
                  <c:v>17.48</c:v>
                </c:pt>
                <c:pt idx="400">
                  <c:v>18.2225</c:v>
                </c:pt>
                <c:pt idx="401">
                  <c:v>34.772500000000001</c:v>
                </c:pt>
                <c:pt idx="402">
                  <c:v>29.1675</c:v>
                </c:pt>
                <c:pt idx="403">
                  <c:v>25.887499999999999</c:v>
                </c:pt>
                <c:pt idx="404">
                  <c:v>24.9375</c:v>
                </c:pt>
                <c:pt idx="405">
                  <c:v>19.6875</c:v>
                </c:pt>
                <c:pt idx="406">
                  <c:v>17.677500000000002</c:v>
                </c:pt>
                <c:pt idx="407">
                  <c:v>15.950000000000001</c:v>
                </c:pt>
                <c:pt idx="408">
                  <c:v>14.8325</c:v>
                </c:pt>
                <c:pt idx="409">
                  <c:v>9.42</c:v>
                </c:pt>
                <c:pt idx="410">
                  <c:v>13.31</c:v>
                </c:pt>
                <c:pt idx="411">
                  <c:v>12.567499999999999</c:v>
                </c:pt>
                <c:pt idx="412">
                  <c:v>15.407500000000001</c:v>
                </c:pt>
                <c:pt idx="413">
                  <c:v>17.407499999999999</c:v>
                </c:pt>
                <c:pt idx="414">
                  <c:v>17.377500000000001</c:v>
                </c:pt>
                <c:pt idx="415">
                  <c:v>18.035</c:v>
                </c:pt>
                <c:pt idx="416">
                  <c:v>17.372499999999999</c:v>
                </c:pt>
                <c:pt idx="417">
                  <c:v>16.872500000000002</c:v>
                </c:pt>
                <c:pt idx="418">
                  <c:v>16.29</c:v>
                </c:pt>
                <c:pt idx="419">
                  <c:v>16.9175</c:v>
                </c:pt>
                <c:pt idx="420">
                  <c:v>16.770000000000003</c:v>
                </c:pt>
                <c:pt idx="421">
                  <c:v>71.582499999999996</c:v>
                </c:pt>
                <c:pt idx="422">
                  <c:v>18.314999999999998</c:v>
                </c:pt>
                <c:pt idx="423">
                  <c:v>16.512499999999999</c:v>
                </c:pt>
                <c:pt idx="424">
                  <c:v>16.572499999999998</c:v>
                </c:pt>
                <c:pt idx="425">
                  <c:v>16.939999999999998</c:v>
                </c:pt>
                <c:pt idx="426">
                  <c:v>16.3</c:v>
                </c:pt>
                <c:pt idx="427">
                  <c:v>15.225</c:v>
                </c:pt>
                <c:pt idx="428">
                  <c:v>15.1775</c:v>
                </c:pt>
                <c:pt idx="429">
                  <c:v>8.82</c:v>
                </c:pt>
                <c:pt idx="430">
                  <c:v>0.65999999999999992</c:v>
                </c:pt>
                <c:pt idx="431">
                  <c:v>0.44500000000000001</c:v>
                </c:pt>
                <c:pt idx="432">
                  <c:v>-0.62</c:v>
                </c:pt>
                <c:pt idx="433">
                  <c:v>-0.87250000000000005</c:v>
                </c:pt>
                <c:pt idx="434">
                  <c:v>-0.9275000000000001</c:v>
                </c:pt>
                <c:pt idx="435">
                  <c:v>-0.91250000000000009</c:v>
                </c:pt>
                <c:pt idx="436">
                  <c:v>-0.90500000000000003</c:v>
                </c:pt>
                <c:pt idx="437">
                  <c:v>5.0925000000000002</c:v>
                </c:pt>
                <c:pt idx="438">
                  <c:v>17.1875</c:v>
                </c:pt>
                <c:pt idx="439">
                  <c:v>17.387499999999999</c:v>
                </c:pt>
                <c:pt idx="440">
                  <c:v>18.034999999999997</c:v>
                </c:pt>
                <c:pt idx="441">
                  <c:v>17.192499999999999</c:v>
                </c:pt>
                <c:pt idx="442">
                  <c:v>16.68</c:v>
                </c:pt>
                <c:pt idx="443">
                  <c:v>17.130000000000003</c:v>
                </c:pt>
                <c:pt idx="444">
                  <c:v>16.7075</c:v>
                </c:pt>
                <c:pt idx="445">
                  <c:v>16.605</c:v>
                </c:pt>
                <c:pt idx="446">
                  <c:v>16.7225</c:v>
                </c:pt>
                <c:pt idx="447">
                  <c:v>16.625000000000004</c:v>
                </c:pt>
                <c:pt idx="448">
                  <c:v>16.875</c:v>
                </c:pt>
                <c:pt idx="449">
                  <c:v>17.965</c:v>
                </c:pt>
                <c:pt idx="450">
                  <c:v>34.305</c:v>
                </c:pt>
                <c:pt idx="451">
                  <c:v>31.247500000000002</c:v>
                </c:pt>
                <c:pt idx="452">
                  <c:v>47.752499999999998</c:v>
                </c:pt>
                <c:pt idx="453">
                  <c:v>29.217500000000001</c:v>
                </c:pt>
                <c:pt idx="454">
                  <c:v>26.104999999999997</c:v>
                </c:pt>
                <c:pt idx="455">
                  <c:v>25.185000000000002</c:v>
                </c:pt>
                <c:pt idx="456">
                  <c:v>70.184999999999988</c:v>
                </c:pt>
                <c:pt idx="457">
                  <c:v>26.217500000000001</c:v>
                </c:pt>
                <c:pt idx="458">
                  <c:v>26.135000000000002</c:v>
                </c:pt>
                <c:pt idx="459">
                  <c:v>23.560000000000002</c:v>
                </c:pt>
                <c:pt idx="460">
                  <c:v>22.34</c:v>
                </c:pt>
                <c:pt idx="461">
                  <c:v>21.922499999999999</c:v>
                </c:pt>
                <c:pt idx="462">
                  <c:v>31.8475</c:v>
                </c:pt>
                <c:pt idx="463">
                  <c:v>27.477499999999999</c:v>
                </c:pt>
                <c:pt idx="464">
                  <c:v>44.167500000000004</c:v>
                </c:pt>
                <c:pt idx="465">
                  <c:v>71.822500000000005</c:v>
                </c:pt>
                <c:pt idx="466">
                  <c:v>30.169999999999998</c:v>
                </c:pt>
                <c:pt idx="467">
                  <c:v>21.787500000000001</c:v>
                </c:pt>
                <c:pt idx="468">
                  <c:v>21.270000000000003</c:v>
                </c:pt>
                <c:pt idx="469">
                  <c:v>19.907499999999999</c:v>
                </c:pt>
                <c:pt idx="470">
                  <c:v>19.920000000000002</c:v>
                </c:pt>
                <c:pt idx="471">
                  <c:v>23.82</c:v>
                </c:pt>
                <c:pt idx="472">
                  <c:v>34.575000000000003</c:v>
                </c:pt>
                <c:pt idx="473">
                  <c:v>53.637500000000003</c:v>
                </c:pt>
                <c:pt idx="474">
                  <c:v>38.740000000000009</c:v>
                </c:pt>
                <c:pt idx="475">
                  <c:v>17.440000000000001</c:v>
                </c:pt>
                <c:pt idx="476">
                  <c:v>16.7075</c:v>
                </c:pt>
                <c:pt idx="477">
                  <c:v>16.315000000000001</c:v>
                </c:pt>
                <c:pt idx="478">
                  <c:v>16.432500000000001</c:v>
                </c:pt>
                <c:pt idx="479">
                  <c:v>14.497499999999999</c:v>
                </c:pt>
                <c:pt idx="480">
                  <c:v>13.632499999999999</c:v>
                </c:pt>
                <c:pt idx="481">
                  <c:v>11.5525</c:v>
                </c:pt>
                <c:pt idx="482">
                  <c:v>11.4275</c:v>
                </c:pt>
                <c:pt idx="483">
                  <c:v>10.772500000000001</c:v>
                </c:pt>
                <c:pt idx="484">
                  <c:v>8.5875000000000004</c:v>
                </c:pt>
                <c:pt idx="485">
                  <c:v>12.795</c:v>
                </c:pt>
                <c:pt idx="486">
                  <c:v>14.855</c:v>
                </c:pt>
                <c:pt idx="487">
                  <c:v>17.2575</c:v>
                </c:pt>
                <c:pt idx="488">
                  <c:v>19.169999999999998</c:v>
                </c:pt>
                <c:pt idx="489">
                  <c:v>20.64</c:v>
                </c:pt>
                <c:pt idx="490">
                  <c:v>105.36749999999999</c:v>
                </c:pt>
                <c:pt idx="491">
                  <c:v>31.494999999999997</c:v>
                </c:pt>
                <c:pt idx="492">
                  <c:v>96.182500000000005</c:v>
                </c:pt>
                <c:pt idx="493">
                  <c:v>26.012499999999996</c:v>
                </c:pt>
                <c:pt idx="494">
                  <c:v>22.660000000000004</c:v>
                </c:pt>
                <c:pt idx="495">
                  <c:v>18.672499999999999</c:v>
                </c:pt>
                <c:pt idx="496">
                  <c:v>21.189999999999998</c:v>
                </c:pt>
                <c:pt idx="497">
                  <c:v>188.13</c:v>
                </c:pt>
                <c:pt idx="498">
                  <c:v>57.902500000000003</c:v>
                </c:pt>
                <c:pt idx="499">
                  <c:v>29.174999999999997</c:v>
                </c:pt>
                <c:pt idx="500">
                  <c:v>26.352499999999999</c:v>
                </c:pt>
                <c:pt idx="501">
                  <c:v>21.262499999999999</c:v>
                </c:pt>
                <c:pt idx="502">
                  <c:v>17.477499999999999</c:v>
                </c:pt>
                <c:pt idx="503">
                  <c:v>16.252499999999998</c:v>
                </c:pt>
                <c:pt idx="504">
                  <c:v>16.122500000000002</c:v>
                </c:pt>
                <c:pt idx="505">
                  <c:v>16.564999999999998</c:v>
                </c:pt>
                <c:pt idx="506">
                  <c:v>16.8325</c:v>
                </c:pt>
                <c:pt idx="507">
                  <c:v>16.887499999999999</c:v>
                </c:pt>
                <c:pt idx="508">
                  <c:v>16.977499999999999</c:v>
                </c:pt>
                <c:pt idx="509">
                  <c:v>17.079999999999998</c:v>
                </c:pt>
                <c:pt idx="510">
                  <c:v>17.762499999999999</c:v>
                </c:pt>
                <c:pt idx="511">
                  <c:v>18.057500000000001</c:v>
                </c:pt>
                <c:pt idx="512">
                  <c:v>18.0075</c:v>
                </c:pt>
                <c:pt idx="513">
                  <c:v>17.914999999999999</c:v>
                </c:pt>
                <c:pt idx="514">
                  <c:v>18.364999999999998</c:v>
                </c:pt>
                <c:pt idx="515">
                  <c:v>19.1675</c:v>
                </c:pt>
                <c:pt idx="516">
                  <c:v>20.202500000000001</c:v>
                </c:pt>
                <c:pt idx="517">
                  <c:v>22.335000000000004</c:v>
                </c:pt>
                <c:pt idx="518">
                  <c:v>20.07</c:v>
                </c:pt>
                <c:pt idx="519">
                  <c:v>19.747499999999999</c:v>
                </c:pt>
                <c:pt idx="520">
                  <c:v>19.645000000000003</c:v>
                </c:pt>
                <c:pt idx="521">
                  <c:v>25.822499999999998</c:v>
                </c:pt>
                <c:pt idx="522">
                  <c:v>24.6525</c:v>
                </c:pt>
                <c:pt idx="523">
                  <c:v>20.335000000000001</c:v>
                </c:pt>
                <c:pt idx="524">
                  <c:v>18.895</c:v>
                </c:pt>
                <c:pt idx="525">
                  <c:v>18.564999999999998</c:v>
                </c:pt>
                <c:pt idx="526">
                  <c:v>21.697500000000002</c:v>
                </c:pt>
                <c:pt idx="527">
                  <c:v>19.352499999999999</c:v>
                </c:pt>
                <c:pt idx="528">
                  <c:v>19.1675</c:v>
                </c:pt>
                <c:pt idx="529">
                  <c:v>18.542499999999997</c:v>
                </c:pt>
                <c:pt idx="530">
                  <c:v>17.97</c:v>
                </c:pt>
                <c:pt idx="531">
                  <c:v>17.89</c:v>
                </c:pt>
                <c:pt idx="532">
                  <c:v>17.552500000000002</c:v>
                </c:pt>
                <c:pt idx="533">
                  <c:v>17.542499999999997</c:v>
                </c:pt>
                <c:pt idx="534">
                  <c:v>18.375</c:v>
                </c:pt>
                <c:pt idx="535">
                  <c:v>18.6175</c:v>
                </c:pt>
                <c:pt idx="536">
                  <c:v>19.465</c:v>
                </c:pt>
                <c:pt idx="537">
                  <c:v>21.085000000000001</c:v>
                </c:pt>
                <c:pt idx="538">
                  <c:v>20.009999999999998</c:v>
                </c:pt>
                <c:pt idx="539">
                  <c:v>19.272500000000001</c:v>
                </c:pt>
                <c:pt idx="540">
                  <c:v>20.5625</c:v>
                </c:pt>
                <c:pt idx="541">
                  <c:v>18.785000000000004</c:v>
                </c:pt>
                <c:pt idx="542">
                  <c:v>18.052499999999998</c:v>
                </c:pt>
                <c:pt idx="543">
                  <c:v>18.087499999999999</c:v>
                </c:pt>
                <c:pt idx="544">
                  <c:v>19.309999999999999</c:v>
                </c:pt>
                <c:pt idx="545">
                  <c:v>28.107499999999998</c:v>
                </c:pt>
                <c:pt idx="546">
                  <c:v>22.375</c:v>
                </c:pt>
                <c:pt idx="547">
                  <c:v>26.502499999999998</c:v>
                </c:pt>
                <c:pt idx="548">
                  <c:v>18.274999999999999</c:v>
                </c:pt>
                <c:pt idx="549">
                  <c:v>18.162500000000001</c:v>
                </c:pt>
                <c:pt idx="550">
                  <c:v>17.650000000000002</c:v>
                </c:pt>
                <c:pt idx="551">
                  <c:v>16.824999999999999</c:v>
                </c:pt>
                <c:pt idx="552">
                  <c:v>16.877500000000001</c:v>
                </c:pt>
                <c:pt idx="553">
                  <c:v>17.015000000000001</c:v>
                </c:pt>
                <c:pt idx="554">
                  <c:v>17.020000000000003</c:v>
                </c:pt>
                <c:pt idx="555">
                  <c:v>16.9375</c:v>
                </c:pt>
                <c:pt idx="556">
                  <c:v>17.177500000000002</c:v>
                </c:pt>
                <c:pt idx="557">
                  <c:v>16.995000000000001</c:v>
                </c:pt>
                <c:pt idx="558">
                  <c:v>17.135000000000002</c:v>
                </c:pt>
                <c:pt idx="559">
                  <c:v>19.337500000000002</c:v>
                </c:pt>
                <c:pt idx="560">
                  <c:v>19.46</c:v>
                </c:pt>
                <c:pt idx="561">
                  <c:v>21.094999999999999</c:v>
                </c:pt>
                <c:pt idx="562">
                  <c:v>18.505000000000003</c:v>
                </c:pt>
                <c:pt idx="563">
                  <c:v>17.02</c:v>
                </c:pt>
                <c:pt idx="564">
                  <c:v>16.970000000000002</c:v>
                </c:pt>
                <c:pt idx="565">
                  <c:v>17.212499999999999</c:v>
                </c:pt>
                <c:pt idx="566">
                  <c:v>16.634999999999998</c:v>
                </c:pt>
                <c:pt idx="567">
                  <c:v>16.085000000000001</c:v>
                </c:pt>
                <c:pt idx="568">
                  <c:v>16.72</c:v>
                </c:pt>
                <c:pt idx="569">
                  <c:v>17.96</c:v>
                </c:pt>
                <c:pt idx="570">
                  <c:v>17.442500000000003</c:v>
                </c:pt>
                <c:pt idx="571">
                  <c:v>17.04</c:v>
                </c:pt>
                <c:pt idx="572">
                  <c:v>18.125</c:v>
                </c:pt>
                <c:pt idx="573">
                  <c:v>20.732500000000002</c:v>
                </c:pt>
                <c:pt idx="574">
                  <c:v>30.522500000000001</c:v>
                </c:pt>
                <c:pt idx="575">
                  <c:v>17.57</c:v>
                </c:pt>
                <c:pt idx="576">
                  <c:v>13.942500000000001</c:v>
                </c:pt>
                <c:pt idx="577">
                  <c:v>12.112500000000001</c:v>
                </c:pt>
                <c:pt idx="578">
                  <c:v>14.545</c:v>
                </c:pt>
                <c:pt idx="579">
                  <c:v>13.467499999999999</c:v>
                </c:pt>
                <c:pt idx="580">
                  <c:v>10.484999999999999</c:v>
                </c:pt>
                <c:pt idx="581">
                  <c:v>14.3675</c:v>
                </c:pt>
                <c:pt idx="582">
                  <c:v>15.832500000000001</c:v>
                </c:pt>
                <c:pt idx="583">
                  <c:v>16.552499999999998</c:v>
                </c:pt>
                <c:pt idx="584">
                  <c:v>16.7</c:v>
                </c:pt>
                <c:pt idx="585">
                  <c:v>14.445</c:v>
                </c:pt>
                <c:pt idx="586">
                  <c:v>14.93</c:v>
                </c:pt>
                <c:pt idx="587">
                  <c:v>15.147499999999999</c:v>
                </c:pt>
                <c:pt idx="588">
                  <c:v>13.98</c:v>
                </c:pt>
                <c:pt idx="589">
                  <c:v>11.900000000000002</c:v>
                </c:pt>
                <c:pt idx="590">
                  <c:v>9.6900000000000013</c:v>
                </c:pt>
                <c:pt idx="591">
                  <c:v>7.3375000000000004</c:v>
                </c:pt>
                <c:pt idx="592">
                  <c:v>7.8475000000000001</c:v>
                </c:pt>
                <c:pt idx="593">
                  <c:v>13.870000000000001</c:v>
                </c:pt>
                <c:pt idx="594">
                  <c:v>23.087500000000002</c:v>
                </c:pt>
                <c:pt idx="595">
                  <c:v>18.912499999999998</c:v>
                </c:pt>
                <c:pt idx="596">
                  <c:v>18.574999999999999</c:v>
                </c:pt>
                <c:pt idx="597">
                  <c:v>23.8825</c:v>
                </c:pt>
                <c:pt idx="598">
                  <c:v>24.520000000000003</c:v>
                </c:pt>
                <c:pt idx="599">
                  <c:v>19.844999999999999</c:v>
                </c:pt>
                <c:pt idx="600">
                  <c:v>18.91</c:v>
                </c:pt>
                <c:pt idx="601">
                  <c:v>17.79</c:v>
                </c:pt>
                <c:pt idx="602">
                  <c:v>16.922499999999999</c:v>
                </c:pt>
                <c:pt idx="603">
                  <c:v>16.844999999999999</c:v>
                </c:pt>
                <c:pt idx="604">
                  <c:v>17.914999999999999</c:v>
                </c:pt>
                <c:pt idx="605">
                  <c:v>18.147500000000001</c:v>
                </c:pt>
                <c:pt idx="606">
                  <c:v>18.649999999999999</c:v>
                </c:pt>
                <c:pt idx="607">
                  <c:v>21.017499999999998</c:v>
                </c:pt>
                <c:pt idx="608">
                  <c:v>22.212499999999999</c:v>
                </c:pt>
                <c:pt idx="609">
                  <c:v>19.262499999999999</c:v>
                </c:pt>
                <c:pt idx="610">
                  <c:v>18.914999999999999</c:v>
                </c:pt>
                <c:pt idx="611">
                  <c:v>20.754999999999999</c:v>
                </c:pt>
                <c:pt idx="612">
                  <c:v>34.814999999999998</c:v>
                </c:pt>
                <c:pt idx="613">
                  <c:v>22.545000000000002</c:v>
                </c:pt>
                <c:pt idx="614">
                  <c:v>24.627500000000001</c:v>
                </c:pt>
                <c:pt idx="615">
                  <c:v>23.44</c:v>
                </c:pt>
                <c:pt idx="616">
                  <c:v>18.772500000000001</c:v>
                </c:pt>
                <c:pt idx="617">
                  <c:v>19.3325</c:v>
                </c:pt>
                <c:pt idx="618">
                  <c:v>20.982500000000002</c:v>
                </c:pt>
                <c:pt idx="619">
                  <c:v>18.91</c:v>
                </c:pt>
                <c:pt idx="620">
                  <c:v>37.83</c:v>
                </c:pt>
                <c:pt idx="621">
                  <c:v>40.407499999999999</c:v>
                </c:pt>
                <c:pt idx="622">
                  <c:v>41.802500000000002</c:v>
                </c:pt>
                <c:pt idx="623">
                  <c:v>103.58000000000001</c:v>
                </c:pt>
                <c:pt idx="624">
                  <c:v>29.477499999999999</c:v>
                </c:pt>
                <c:pt idx="625">
                  <c:v>34.880000000000003</c:v>
                </c:pt>
                <c:pt idx="626">
                  <c:v>21.160000000000004</c:v>
                </c:pt>
                <c:pt idx="627">
                  <c:v>16.734999999999999</c:v>
                </c:pt>
                <c:pt idx="628">
                  <c:v>14.512499999999999</c:v>
                </c:pt>
                <c:pt idx="629">
                  <c:v>15.664999999999999</c:v>
                </c:pt>
                <c:pt idx="630">
                  <c:v>16.760000000000002</c:v>
                </c:pt>
                <c:pt idx="631">
                  <c:v>17.442500000000003</c:v>
                </c:pt>
                <c:pt idx="632">
                  <c:v>17.377499999999998</c:v>
                </c:pt>
                <c:pt idx="633">
                  <c:v>16.190000000000001</c:v>
                </c:pt>
                <c:pt idx="634">
                  <c:v>15.297499999999999</c:v>
                </c:pt>
                <c:pt idx="635">
                  <c:v>14.4025</c:v>
                </c:pt>
                <c:pt idx="636">
                  <c:v>15.07</c:v>
                </c:pt>
                <c:pt idx="637">
                  <c:v>16.102499999999999</c:v>
                </c:pt>
                <c:pt idx="638">
                  <c:v>15.7075</c:v>
                </c:pt>
                <c:pt idx="639">
                  <c:v>15.840000000000002</c:v>
                </c:pt>
                <c:pt idx="640">
                  <c:v>16.567499999999999</c:v>
                </c:pt>
                <c:pt idx="641">
                  <c:v>19.8675</c:v>
                </c:pt>
                <c:pt idx="642">
                  <c:v>24.874999999999996</c:v>
                </c:pt>
                <c:pt idx="643">
                  <c:v>20.864999999999998</c:v>
                </c:pt>
                <c:pt idx="644">
                  <c:v>18.802500000000002</c:v>
                </c:pt>
                <c:pt idx="645">
                  <c:v>18.102499999999999</c:v>
                </c:pt>
                <c:pt idx="646">
                  <c:v>17.204999999999998</c:v>
                </c:pt>
                <c:pt idx="647">
                  <c:v>16.459999999999997</c:v>
                </c:pt>
                <c:pt idx="648">
                  <c:v>16.494999999999997</c:v>
                </c:pt>
                <c:pt idx="649">
                  <c:v>16.060000000000002</c:v>
                </c:pt>
                <c:pt idx="650">
                  <c:v>15.7075</c:v>
                </c:pt>
                <c:pt idx="651">
                  <c:v>16.2925</c:v>
                </c:pt>
                <c:pt idx="652">
                  <c:v>16.925000000000001</c:v>
                </c:pt>
                <c:pt idx="653">
                  <c:v>18.072499999999998</c:v>
                </c:pt>
                <c:pt idx="654">
                  <c:v>19.977499999999999</c:v>
                </c:pt>
                <c:pt idx="655">
                  <c:v>22.422499999999999</c:v>
                </c:pt>
                <c:pt idx="656">
                  <c:v>23.142499999999998</c:v>
                </c:pt>
                <c:pt idx="657">
                  <c:v>24.122500000000002</c:v>
                </c:pt>
                <c:pt idx="658">
                  <c:v>21.2575</c:v>
                </c:pt>
                <c:pt idx="659">
                  <c:v>20.202500000000001</c:v>
                </c:pt>
                <c:pt idx="660">
                  <c:v>18.957500000000003</c:v>
                </c:pt>
                <c:pt idx="661">
                  <c:v>17.880000000000003</c:v>
                </c:pt>
                <c:pt idx="662">
                  <c:v>16.439999999999998</c:v>
                </c:pt>
                <c:pt idx="663">
                  <c:v>16.522500000000001</c:v>
                </c:pt>
                <c:pt idx="664">
                  <c:v>17.547499999999999</c:v>
                </c:pt>
                <c:pt idx="665">
                  <c:v>19.727499999999999</c:v>
                </c:pt>
                <c:pt idx="666">
                  <c:v>21.172499999999999</c:v>
                </c:pt>
                <c:pt idx="667">
                  <c:v>19.914999999999999</c:v>
                </c:pt>
                <c:pt idx="668">
                  <c:v>18.555</c:v>
                </c:pt>
                <c:pt idx="669">
                  <c:v>18.059999999999999</c:v>
                </c:pt>
                <c:pt idx="670">
                  <c:v>16.497499999999999</c:v>
                </c:pt>
                <c:pt idx="671">
                  <c:v>15.755000000000001</c:v>
                </c:pt>
                <c:pt idx="672">
                  <c:v>15.127500000000001</c:v>
                </c:pt>
                <c:pt idx="673">
                  <c:v>14.399999999999999</c:v>
                </c:pt>
                <c:pt idx="674">
                  <c:v>14.522499999999999</c:v>
                </c:pt>
                <c:pt idx="675">
                  <c:v>13.8825</c:v>
                </c:pt>
                <c:pt idx="676">
                  <c:v>15.2</c:v>
                </c:pt>
                <c:pt idx="677">
                  <c:v>15.827500000000001</c:v>
                </c:pt>
                <c:pt idx="678">
                  <c:v>17.362500000000001</c:v>
                </c:pt>
                <c:pt idx="679">
                  <c:v>18.357500000000002</c:v>
                </c:pt>
                <c:pt idx="680">
                  <c:v>17.634999999999998</c:v>
                </c:pt>
                <c:pt idx="681">
                  <c:v>17.1325</c:v>
                </c:pt>
                <c:pt idx="682">
                  <c:v>15.8325</c:v>
                </c:pt>
                <c:pt idx="683">
                  <c:v>15.1775</c:v>
                </c:pt>
                <c:pt idx="684">
                  <c:v>16.2425</c:v>
                </c:pt>
                <c:pt idx="685">
                  <c:v>15.655000000000001</c:v>
                </c:pt>
                <c:pt idx="686">
                  <c:v>15.452500000000001</c:v>
                </c:pt>
                <c:pt idx="687">
                  <c:v>16.547499999999999</c:v>
                </c:pt>
                <c:pt idx="688">
                  <c:v>16.954999999999998</c:v>
                </c:pt>
                <c:pt idx="689">
                  <c:v>20.085000000000001</c:v>
                </c:pt>
                <c:pt idx="690">
                  <c:v>21.397500000000001</c:v>
                </c:pt>
                <c:pt idx="691">
                  <c:v>17.9575</c:v>
                </c:pt>
                <c:pt idx="692">
                  <c:v>17.297499999999999</c:v>
                </c:pt>
                <c:pt idx="693">
                  <c:v>15.6625</c:v>
                </c:pt>
                <c:pt idx="694">
                  <c:v>13.5875</c:v>
                </c:pt>
                <c:pt idx="695">
                  <c:v>3.0125000000000002</c:v>
                </c:pt>
                <c:pt idx="696">
                  <c:v>1.3225</c:v>
                </c:pt>
                <c:pt idx="697">
                  <c:v>0.41749999999999998</c:v>
                </c:pt>
                <c:pt idx="698">
                  <c:v>0.43</c:v>
                </c:pt>
                <c:pt idx="699">
                  <c:v>-0.72250000000000003</c:v>
                </c:pt>
                <c:pt idx="700">
                  <c:v>0.155</c:v>
                </c:pt>
                <c:pt idx="701">
                  <c:v>-0.11000000000000003</c:v>
                </c:pt>
                <c:pt idx="702">
                  <c:v>0.97750000000000004</c:v>
                </c:pt>
                <c:pt idx="703">
                  <c:v>3.1349999999999998</c:v>
                </c:pt>
                <c:pt idx="704">
                  <c:v>6.7624999999999993</c:v>
                </c:pt>
                <c:pt idx="705">
                  <c:v>15.510000000000002</c:v>
                </c:pt>
                <c:pt idx="706">
                  <c:v>13.057500000000001</c:v>
                </c:pt>
                <c:pt idx="707">
                  <c:v>6.9574999999999996</c:v>
                </c:pt>
                <c:pt idx="708">
                  <c:v>9.5225000000000009</c:v>
                </c:pt>
                <c:pt idx="709">
                  <c:v>12.190000000000001</c:v>
                </c:pt>
                <c:pt idx="710">
                  <c:v>14.342500000000001</c:v>
                </c:pt>
                <c:pt idx="711">
                  <c:v>10.552499999999998</c:v>
                </c:pt>
                <c:pt idx="712">
                  <c:v>7.37</c:v>
                </c:pt>
                <c:pt idx="713">
                  <c:v>14.075000000000001</c:v>
                </c:pt>
                <c:pt idx="714">
                  <c:v>19.310000000000002</c:v>
                </c:pt>
                <c:pt idx="715">
                  <c:v>18.787500000000001</c:v>
                </c:pt>
                <c:pt idx="716">
                  <c:v>18.480000000000004</c:v>
                </c:pt>
                <c:pt idx="717">
                  <c:v>18.305</c:v>
                </c:pt>
                <c:pt idx="718">
                  <c:v>18.567499999999999</c:v>
                </c:pt>
                <c:pt idx="719">
                  <c:v>18.079999999999998</c:v>
                </c:pt>
                <c:pt idx="720">
                  <c:v>18.357500000000002</c:v>
                </c:pt>
                <c:pt idx="721">
                  <c:v>17.552500000000002</c:v>
                </c:pt>
                <c:pt idx="722">
                  <c:v>16.8825</c:v>
                </c:pt>
                <c:pt idx="723">
                  <c:v>16.8125</c:v>
                </c:pt>
                <c:pt idx="724">
                  <c:v>15.379999999999999</c:v>
                </c:pt>
                <c:pt idx="725">
                  <c:v>16.4025</c:v>
                </c:pt>
                <c:pt idx="726">
                  <c:v>16.98</c:v>
                </c:pt>
                <c:pt idx="727">
                  <c:v>16.892500000000002</c:v>
                </c:pt>
                <c:pt idx="728">
                  <c:v>16.662500000000001</c:v>
                </c:pt>
                <c:pt idx="729">
                  <c:v>14.8375</c:v>
                </c:pt>
                <c:pt idx="730">
                  <c:v>11.7325</c:v>
                </c:pt>
                <c:pt idx="731">
                  <c:v>14.362499999999999</c:v>
                </c:pt>
                <c:pt idx="732">
                  <c:v>15.68</c:v>
                </c:pt>
                <c:pt idx="733">
                  <c:v>15.445</c:v>
                </c:pt>
                <c:pt idx="734">
                  <c:v>14.535</c:v>
                </c:pt>
                <c:pt idx="735">
                  <c:v>13.122499999999999</c:v>
                </c:pt>
                <c:pt idx="736">
                  <c:v>13.665000000000001</c:v>
                </c:pt>
                <c:pt idx="737">
                  <c:v>18.875</c:v>
                </c:pt>
                <c:pt idx="738">
                  <c:v>30.66</c:v>
                </c:pt>
                <c:pt idx="739">
                  <c:v>27.61</c:v>
                </c:pt>
                <c:pt idx="740">
                  <c:v>25.237500000000004</c:v>
                </c:pt>
                <c:pt idx="741">
                  <c:v>28.54</c:v>
                </c:pt>
                <c:pt idx="742">
                  <c:v>32.807500000000005</c:v>
                </c:pt>
                <c:pt idx="743">
                  <c:v>19.247500000000002</c:v>
                </c:pt>
                <c:pt idx="744">
                  <c:v>20.5</c:v>
                </c:pt>
                <c:pt idx="745">
                  <c:v>20.502500000000001</c:v>
                </c:pt>
                <c:pt idx="746">
                  <c:v>20.5075</c:v>
                </c:pt>
                <c:pt idx="747">
                  <c:v>20.362500000000001</c:v>
                </c:pt>
                <c:pt idx="748">
                  <c:v>19.817499999999999</c:v>
                </c:pt>
                <c:pt idx="749">
                  <c:v>21.3325</c:v>
                </c:pt>
                <c:pt idx="750">
                  <c:v>29.31</c:v>
                </c:pt>
                <c:pt idx="751">
                  <c:v>35.267499999999998</c:v>
                </c:pt>
                <c:pt idx="752">
                  <c:v>25.115000000000002</c:v>
                </c:pt>
                <c:pt idx="753">
                  <c:v>18.84</c:v>
                </c:pt>
                <c:pt idx="754">
                  <c:v>18.772500000000001</c:v>
                </c:pt>
                <c:pt idx="755">
                  <c:v>18.489999999999998</c:v>
                </c:pt>
                <c:pt idx="756">
                  <c:v>18.872500000000002</c:v>
                </c:pt>
                <c:pt idx="757">
                  <c:v>18.035</c:v>
                </c:pt>
                <c:pt idx="758">
                  <c:v>17.537500000000001</c:v>
                </c:pt>
                <c:pt idx="759">
                  <c:v>17.307500000000001</c:v>
                </c:pt>
                <c:pt idx="760">
                  <c:v>17.597499999999997</c:v>
                </c:pt>
                <c:pt idx="761">
                  <c:v>22.4375</c:v>
                </c:pt>
                <c:pt idx="762">
                  <c:v>36.914999999999999</c:v>
                </c:pt>
                <c:pt idx="763">
                  <c:v>22.442500000000003</c:v>
                </c:pt>
                <c:pt idx="764">
                  <c:v>19.605</c:v>
                </c:pt>
                <c:pt idx="765">
                  <c:v>19.190000000000001</c:v>
                </c:pt>
                <c:pt idx="766">
                  <c:v>17.595000000000002</c:v>
                </c:pt>
                <c:pt idx="767">
                  <c:v>16.265000000000001</c:v>
                </c:pt>
                <c:pt idx="768">
                  <c:v>16.392499999999998</c:v>
                </c:pt>
                <c:pt idx="769">
                  <c:v>16.612499999999997</c:v>
                </c:pt>
                <c:pt idx="770">
                  <c:v>15.977499999999999</c:v>
                </c:pt>
                <c:pt idx="771">
                  <c:v>15.4725</c:v>
                </c:pt>
                <c:pt idx="772">
                  <c:v>16.09</c:v>
                </c:pt>
                <c:pt idx="773">
                  <c:v>17.262500000000003</c:v>
                </c:pt>
                <c:pt idx="774">
                  <c:v>18.587499999999999</c:v>
                </c:pt>
                <c:pt idx="775">
                  <c:v>18.232499999999998</c:v>
                </c:pt>
                <c:pt idx="776">
                  <c:v>17.285</c:v>
                </c:pt>
                <c:pt idx="777">
                  <c:v>17.557499999999997</c:v>
                </c:pt>
                <c:pt idx="778">
                  <c:v>16.73</c:v>
                </c:pt>
                <c:pt idx="779">
                  <c:v>15.6875</c:v>
                </c:pt>
                <c:pt idx="780">
                  <c:v>16.017499999999998</c:v>
                </c:pt>
                <c:pt idx="781">
                  <c:v>16.75</c:v>
                </c:pt>
                <c:pt idx="782">
                  <c:v>17.405000000000001</c:v>
                </c:pt>
                <c:pt idx="783">
                  <c:v>17.5275</c:v>
                </c:pt>
                <c:pt idx="784">
                  <c:v>19.372500000000002</c:v>
                </c:pt>
                <c:pt idx="785">
                  <c:v>48.474999999999994</c:v>
                </c:pt>
                <c:pt idx="786">
                  <c:v>23.237500000000001</c:v>
                </c:pt>
                <c:pt idx="787">
                  <c:v>18.217500000000001</c:v>
                </c:pt>
                <c:pt idx="788">
                  <c:v>17.4925</c:v>
                </c:pt>
                <c:pt idx="789">
                  <c:v>16.437499999999996</c:v>
                </c:pt>
                <c:pt idx="790">
                  <c:v>17.052500000000002</c:v>
                </c:pt>
                <c:pt idx="791">
                  <c:v>16.452500000000001</c:v>
                </c:pt>
                <c:pt idx="792">
                  <c:v>17.305</c:v>
                </c:pt>
                <c:pt idx="793">
                  <c:v>17.829999999999998</c:v>
                </c:pt>
                <c:pt idx="794">
                  <c:v>18.337499999999999</c:v>
                </c:pt>
                <c:pt idx="795">
                  <c:v>18.990000000000002</c:v>
                </c:pt>
                <c:pt idx="796">
                  <c:v>20.297500000000003</c:v>
                </c:pt>
                <c:pt idx="797">
                  <c:v>110.47000000000001</c:v>
                </c:pt>
                <c:pt idx="798">
                  <c:v>29.8325</c:v>
                </c:pt>
                <c:pt idx="799">
                  <c:v>27.542499999999997</c:v>
                </c:pt>
                <c:pt idx="800">
                  <c:v>22.307500000000001</c:v>
                </c:pt>
                <c:pt idx="801">
                  <c:v>23.227499999999999</c:v>
                </c:pt>
                <c:pt idx="802">
                  <c:v>20.982499999999998</c:v>
                </c:pt>
                <c:pt idx="803">
                  <c:v>22.06</c:v>
                </c:pt>
                <c:pt idx="804">
                  <c:v>24.647499999999997</c:v>
                </c:pt>
                <c:pt idx="805">
                  <c:v>19.079999999999998</c:v>
                </c:pt>
                <c:pt idx="806">
                  <c:v>17.675000000000001</c:v>
                </c:pt>
                <c:pt idx="807">
                  <c:v>16.032500000000002</c:v>
                </c:pt>
                <c:pt idx="808">
                  <c:v>14.487500000000001</c:v>
                </c:pt>
                <c:pt idx="809">
                  <c:v>17.817499999999999</c:v>
                </c:pt>
                <c:pt idx="810">
                  <c:v>18.017499999999998</c:v>
                </c:pt>
                <c:pt idx="811">
                  <c:v>17.37</c:v>
                </c:pt>
                <c:pt idx="812">
                  <c:v>17.385000000000002</c:v>
                </c:pt>
                <c:pt idx="813">
                  <c:v>12.102499999999999</c:v>
                </c:pt>
                <c:pt idx="814">
                  <c:v>4.5599999999999996</c:v>
                </c:pt>
                <c:pt idx="815">
                  <c:v>-13.5425</c:v>
                </c:pt>
                <c:pt idx="816">
                  <c:v>-24.752500000000001</c:v>
                </c:pt>
                <c:pt idx="817">
                  <c:v>-26.389999999999997</c:v>
                </c:pt>
                <c:pt idx="818">
                  <c:v>-27.552500000000002</c:v>
                </c:pt>
                <c:pt idx="819">
                  <c:v>-25.557499999999997</c:v>
                </c:pt>
                <c:pt idx="820">
                  <c:v>-6.915</c:v>
                </c:pt>
                <c:pt idx="821">
                  <c:v>5.8949999999999996</c:v>
                </c:pt>
                <c:pt idx="822">
                  <c:v>28.584999999999997</c:v>
                </c:pt>
                <c:pt idx="823">
                  <c:v>20.720000000000002</c:v>
                </c:pt>
                <c:pt idx="824">
                  <c:v>16.885000000000002</c:v>
                </c:pt>
                <c:pt idx="825">
                  <c:v>13.515000000000001</c:v>
                </c:pt>
                <c:pt idx="826">
                  <c:v>12.2775</c:v>
                </c:pt>
                <c:pt idx="827">
                  <c:v>14.2425</c:v>
                </c:pt>
                <c:pt idx="828">
                  <c:v>14.932499999999999</c:v>
                </c:pt>
                <c:pt idx="829">
                  <c:v>20.195</c:v>
                </c:pt>
                <c:pt idx="830">
                  <c:v>20.525000000000002</c:v>
                </c:pt>
                <c:pt idx="831">
                  <c:v>20.352499999999999</c:v>
                </c:pt>
                <c:pt idx="832">
                  <c:v>34.49</c:v>
                </c:pt>
                <c:pt idx="833">
                  <c:v>143.29</c:v>
                </c:pt>
                <c:pt idx="834">
                  <c:v>44.93</c:v>
                </c:pt>
                <c:pt idx="835">
                  <c:v>23.924999999999997</c:v>
                </c:pt>
                <c:pt idx="836">
                  <c:v>20.2075</c:v>
                </c:pt>
                <c:pt idx="837">
                  <c:v>18.614999999999998</c:v>
                </c:pt>
                <c:pt idx="838">
                  <c:v>17.649999999999999</c:v>
                </c:pt>
                <c:pt idx="839">
                  <c:v>16.677500000000002</c:v>
                </c:pt>
                <c:pt idx="840">
                  <c:v>16.340000000000003</c:v>
                </c:pt>
                <c:pt idx="841">
                  <c:v>16.215</c:v>
                </c:pt>
                <c:pt idx="842">
                  <c:v>17.522500000000001</c:v>
                </c:pt>
                <c:pt idx="843">
                  <c:v>17.912499999999998</c:v>
                </c:pt>
                <c:pt idx="844">
                  <c:v>17.8125</c:v>
                </c:pt>
                <c:pt idx="845">
                  <c:v>18.4925</c:v>
                </c:pt>
                <c:pt idx="846">
                  <c:v>20.465</c:v>
                </c:pt>
                <c:pt idx="847">
                  <c:v>25.245000000000001</c:v>
                </c:pt>
                <c:pt idx="848">
                  <c:v>23.702500000000004</c:v>
                </c:pt>
                <c:pt idx="849">
                  <c:v>19.704999999999998</c:v>
                </c:pt>
                <c:pt idx="850">
                  <c:v>19.515000000000001</c:v>
                </c:pt>
                <c:pt idx="851">
                  <c:v>19.072500000000005</c:v>
                </c:pt>
                <c:pt idx="852">
                  <c:v>19.649999999999999</c:v>
                </c:pt>
                <c:pt idx="853">
                  <c:v>18.95</c:v>
                </c:pt>
                <c:pt idx="854">
                  <c:v>18.89</c:v>
                </c:pt>
                <c:pt idx="855">
                  <c:v>18.902500000000003</c:v>
                </c:pt>
                <c:pt idx="856">
                  <c:v>18.942500000000003</c:v>
                </c:pt>
                <c:pt idx="857">
                  <c:v>23.8</c:v>
                </c:pt>
                <c:pt idx="858">
                  <c:v>26.952500000000001</c:v>
                </c:pt>
                <c:pt idx="859">
                  <c:v>18.997499999999999</c:v>
                </c:pt>
                <c:pt idx="860">
                  <c:v>17.642500000000002</c:v>
                </c:pt>
                <c:pt idx="861">
                  <c:v>17.365000000000002</c:v>
                </c:pt>
                <c:pt idx="862">
                  <c:v>18.067500000000003</c:v>
                </c:pt>
                <c:pt idx="863">
                  <c:v>17.059999999999999</c:v>
                </c:pt>
                <c:pt idx="864">
                  <c:v>17.952500000000001</c:v>
                </c:pt>
                <c:pt idx="865">
                  <c:v>17.55</c:v>
                </c:pt>
                <c:pt idx="866">
                  <c:v>16.452500000000001</c:v>
                </c:pt>
                <c:pt idx="867">
                  <c:v>17.8475</c:v>
                </c:pt>
                <c:pt idx="868">
                  <c:v>17.645000000000003</c:v>
                </c:pt>
                <c:pt idx="869">
                  <c:v>19.772500000000001</c:v>
                </c:pt>
                <c:pt idx="870">
                  <c:v>21.457500000000003</c:v>
                </c:pt>
                <c:pt idx="871">
                  <c:v>24.717500000000001</c:v>
                </c:pt>
                <c:pt idx="872">
                  <c:v>23.52</c:v>
                </c:pt>
                <c:pt idx="873">
                  <c:v>77.075000000000003</c:v>
                </c:pt>
                <c:pt idx="874">
                  <c:v>19.1175</c:v>
                </c:pt>
                <c:pt idx="875">
                  <c:v>18.747499999999999</c:v>
                </c:pt>
                <c:pt idx="876">
                  <c:v>16.895</c:v>
                </c:pt>
                <c:pt idx="877">
                  <c:v>14.975000000000001</c:v>
                </c:pt>
                <c:pt idx="878">
                  <c:v>9.2049999999999983</c:v>
                </c:pt>
                <c:pt idx="879">
                  <c:v>8.0150000000000006</c:v>
                </c:pt>
                <c:pt idx="880">
                  <c:v>16.627499999999998</c:v>
                </c:pt>
                <c:pt idx="881">
                  <c:v>72.017499999999998</c:v>
                </c:pt>
                <c:pt idx="882">
                  <c:v>897.375</c:v>
                </c:pt>
                <c:pt idx="883">
                  <c:v>32.605000000000004</c:v>
                </c:pt>
                <c:pt idx="884">
                  <c:v>46.65</c:v>
                </c:pt>
                <c:pt idx="885">
                  <c:v>28.3125</c:v>
                </c:pt>
                <c:pt idx="886">
                  <c:v>30.34</c:v>
                </c:pt>
                <c:pt idx="887">
                  <c:v>22.14</c:v>
                </c:pt>
                <c:pt idx="888">
                  <c:v>20.787500000000001</c:v>
                </c:pt>
                <c:pt idx="889">
                  <c:v>19.174999999999997</c:v>
                </c:pt>
                <c:pt idx="890">
                  <c:v>19.212499999999999</c:v>
                </c:pt>
                <c:pt idx="891">
                  <c:v>19.842500000000001</c:v>
                </c:pt>
                <c:pt idx="892">
                  <c:v>19.324999999999999</c:v>
                </c:pt>
                <c:pt idx="893">
                  <c:v>19.079999999999998</c:v>
                </c:pt>
                <c:pt idx="894">
                  <c:v>19.607500000000002</c:v>
                </c:pt>
                <c:pt idx="895">
                  <c:v>29.012500000000003</c:v>
                </c:pt>
                <c:pt idx="896">
                  <c:v>22.03</c:v>
                </c:pt>
                <c:pt idx="897">
                  <c:v>24.090000000000003</c:v>
                </c:pt>
                <c:pt idx="898">
                  <c:v>23.195</c:v>
                </c:pt>
                <c:pt idx="899">
                  <c:v>19.977499999999999</c:v>
                </c:pt>
                <c:pt idx="900">
                  <c:v>18.305</c:v>
                </c:pt>
                <c:pt idx="901">
                  <c:v>17.104999999999997</c:v>
                </c:pt>
                <c:pt idx="902">
                  <c:v>16.079999999999998</c:v>
                </c:pt>
                <c:pt idx="903">
                  <c:v>16.260000000000002</c:v>
                </c:pt>
                <c:pt idx="904">
                  <c:v>16.41</c:v>
                </c:pt>
                <c:pt idx="905">
                  <c:v>17.6875</c:v>
                </c:pt>
                <c:pt idx="906">
                  <c:v>17.375</c:v>
                </c:pt>
                <c:pt idx="907">
                  <c:v>15.882499999999999</c:v>
                </c:pt>
                <c:pt idx="908">
                  <c:v>16.040000000000003</c:v>
                </c:pt>
                <c:pt idx="909">
                  <c:v>15.932499999999999</c:v>
                </c:pt>
                <c:pt idx="910">
                  <c:v>10.7325</c:v>
                </c:pt>
                <c:pt idx="911">
                  <c:v>3.9325000000000001</c:v>
                </c:pt>
                <c:pt idx="912">
                  <c:v>2.2274999999999996</c:v>
                </c:pt>
                <c:pt idx="913">
                  <c:v>1.7825</c:v>
                </c:pt>
                <c:pt idx="914">
                  <c:v>1.9525000000000001</c:v>
                </c:pt>
                <c:pt idx="915">
                  <c:v>15.074999999999999</c:v>
                </c:pt>
                <c:pt idx="916">
                  <c:v>16.642499999999998</c:v>
                </c:pt>
                <c:pt idx="917">
                  <c:v>17.7225</c:v>
                </c:pt>
                <c:pt idx="918">
                  <c:v>19.72</c:v>
                </c:pt>
                <c:pt idx="919">
                  <c:v>20.87</c:v>
                </c:pt>
                <c:pt idx="920">
                  <c:v>23.7225</c:v>
                </c:pt>
                <c:pt idx="921">
                  <c:v>23.352500000000003</c:v>
                </c:pt>
                <c:pt idx="922">
                  <c:v>22.23</c:v>
                </c:pt>
                <c:pt idx="923">
                  <c:v>21.2925</c:v>
                </c:pt>
                <c:pt idx="924">
                  <c:v>21.197500000000002</c:v>
                </c:pt>
                <c:pt idx="925">
                  <c:v>21.364999999999998</c:v>
                </c:pt>
                <c:pt idx="926">
                  <c:v>20.477499999999999</c:v>
                </c:pt>
                <c:pt idx="927">
                  <c:v>19.587499999999999</c:v>
                </c:pt>
                <c:pt idx="928">
                  <c:v>19.324999999999999</c:v>
                </c:pt>
                <c:pt idx="929">
                  <c:v>23.107500000000002</c:v>
                </c:pt>
                <c:pt idx="930">
                  <c:v>28.119999999999997</c:v>
                </c:pt>
                <c:pt idx="931">
                  <c:v>21.5825</c:v>
                </c:pt>
                <c:pt idx="932">
                  <c:v>20.767499999999998</c:v>
                </c:pt>
                <c:pt idx="933">
                  <c:v>20.61</c:v>
                </c:pt>
                <c:pt idx="934">
                  <c:v>20.532499999999999</c:v>
                </c:pt>
                <c:pt idx="935">
                  <c:v>19.9025</c:v>
                </c:pt>
                <c:pt idx="936">
                  <c:v>20.83</c:v>
                </c:pt>
                <c:pt idx="937">
                  <c:v>20.630000000000003</c:v>
                </c:pt>
                <c:pt idx="938">
                  <c:v>21.150000000000002</c:v>
                </c:pt>
                <c:pt idx="939">
                  <c:v>23.737500000000001</c:v>
                </c:pt>
                <c:pt idx="940">
                  <c:v>26.984999999999999</c:v>
                </c:pt>
                <c:pt idx="941">
                  <c:v>65.082499999999996</c:v>
                </c:pt>
                <c:pt idx="942">
                  <c:v>614.61749999999995</c:v>
                </c:pt>
                <c:pt idx="943">
                  <c:v>146.4075</c:v>
                </c:pt>
                <c:pt idx="944">
                  <c:v>77.045000000000002</c:v>
                </c:pt>
                <c:pt idx="945">
                  <c:v>86.237499999999997</c:v>
                </c:pt>
                <c:pt idx="946">
                  <c:v>43.664999999999999</c:v>
                </c:pt>
                <c:pt idx="947">
                  <c:v>72.375</c:v>
                </c:pt>
                <c:pt idx="948">
                  <c:v>39.282499999999999</c:v>
                </c:pt>
                <c:pt idx="949">
                  <c:v>35.120000000000005</c:v>
                </c:pt>
                <c:pt idx="950">
                  <c:v>31.220000000000002</c:v>
                </c:pt>
                <c:pt idx="951">
                  <c:v>27.51</c:v>
                </c:pt>
                <c:pt idx="952">
                  <c:v>25.6525</c:v>
                </c:pt>
                <c:pt idx="953">
                  <c:v>32.302500000000002</c:v>
                </c:pt>
                <c:pt idx="954">
                  <c:v>51.059999999999995</c:v>
                </c:pt>
                <c:pt idx="955">
                  <c:v>36.137500000000003</c:v>
                </c:pt>
                <c:pt idx="956">
                  <c:v>69.734999999999999</c:v>
                </c:pt>
                <c:pt idx="957">
                  <c:v>71.942499999999995</c:v>
                </c:pt>
                <c:pt idx="958">
                  <c:v>65.459999999999994</c:v>
                </c:pt>
                <c:pt idx="959">
                  <c:v>53.362499999999997</c:v>
                </c:pt>
                <c:pt idx="960">
                  <c:v>384.66250000000002</c:v>
                </c:pt>
                <c:pt idx="961">
                  <c:v>266.56</c:v>
                </c:pt>
                <c:pt idx="962">
                  <c:v>131.22999999999999</c:v>
                </c:pt>
                <c:pt idx="963">
                  <c:v>140.70249999999999</c:v>
                </c:pt>
                <c:pt idx="964">
                  <c:v>31.432499999999997</c:v>
                </c:pt>
                <c:pt idx="965">
                  <c:v>34.522499999999994</c:v>
                </c:pt>
                <c:pt idx="966">
                  <c:v>45.59</c:v>
                </c:pt>
                <c:pt idx="967">
                  <c:v>56.182499999999997</c:v>
                </c:pt>
                <c:pt idx="968">
                  <c:v>56.1875</c:v>
                </c:pt>
                <c:pt idx="969">
                  <c:v>56.32</c:v>
                </c:pt>
                <c:pt idx="970">
                  <c:v>58.197499999999998</c:v>
                </c:pt>
                <c:pt idx="971">
                  <c:v>68.462500000000006</c:v>
                </c:pt>
                <c:pt idx="972">
                  <c:v>49.347499999999997</c:v>
                </c:pt>
                <c:pt idx="973">
                  <c:v>46.03</c:v>
                </c:pt>
                <c:pt idx="974">
                  <c:v>40.094999999999999</c:v>
                </c:pt>
                <c:pt idx="975">
                  <c:v>53.332499999999996</c:v>
                </c:pt>
                <c:pt idx="976">
                  <c:v>65.89</c:v>
                </c:pt>
                <c:pt idx="977">
                  <c:v>66.0625</c:v>
                </c:pt>
                <c:pt idx="978">
                  <c:v>111.83750000000001</c:v>
                </c:pt>
                <c:pt idx="979">
                  <c:v>69.737500000000011</c:v>
                </c:pt>
                <c:pt idx="980">
                  <c:v>48.067500000000003</c:v>
                </c:pt>
                <c:pt idx="981">
                  <c:v>41.984999999999999</c:v>
                </c:pt>
                <c:pt idx="982">
                  <c:v>34.162500000000001</c:v>
                </c:pt>
                <c:pt idx="983">
                  <c:v>31.63</c:v>
                </c:pt>
                <c:pt idx="984">
                  <c:v>40.540000000000006</c:v>
                </c:pt>
                <c:pt idx="985">
                  <c:v>36.422499999999999</c:v>
                </c:pt>
                <c:pt idx="986">
                  <c:v>38.392499999999998</c:v>
                </c:pt>
                <c:pt idx="987">
                  <c:v>41.234999999999999</c:v>
                </c:pt>
                <c:pt idx="988">
                  <c:v>42.482500000000002</c:v>
                </c:pt>
                <c:pt idx="989">
                  <c:v>55.550000000000004</c:v>
                </c:pt>
                <c:pt idx="990">
                  <c:v>102.58750000000001</c:v>
                </c:pt>
                <c:pt idx="991">
                  <c:v>92.872500000000002</c:v>
                </c:pt>
                <c:pt idx="992">
                  <c:v>332.59999999999997</c:v>
                </c:pt>
                <c:pt idx="993">
                  <c:v>998.00250000000005</c:v>
                </c:pt>
                <c:pt idx="994">
                  <c:v>1354.1574999999998</c:v>
                </c:pt>
                <c:pt idx="995">
                  <c:v>129.48250000000002</c:v>
                </c:pt>
                <c:pt idx="996">
                  <c:v>982.99749999999995</c:v>
                </c:pt>
                <c:pt idx="997">
                  <c:v>375.23500000000001</c:v>
                </c:pt>
                <c:pt idx="998">
                  <c:v>206.23749999999998</c:v>
                </c:pt>
                <c:pt idx="999">
                  <c:v>246.06</c:v>
                </c:pt>
                <c:pt idx="1000">
                  <c:v>1763.5574999999999</c:v>
                </c:pt>
                <c:pt idx="1001">
                  <c:v>2234.44</c:v>
                </c:pt>
                <c:pt idx="1002">
                  <c:v>1866.5124999999998</c:v>
                </c:pt>
                <c:pt idx="1003">
                  <c:v>114.72</c:v>
                </c:pt>
                <c:pt idx="1004">
                  <c:v>109.85000000000001</c:v>
                </c:pt>
                <c:pt idx="1005">
                  <c:v>85.580000000000013</c:v>
                </c:pt>
                <c:pt idx="1006">
                  <c:v>66.472499999999997</c:v>
                </c:pt>
                <c:pt idx="1007">
                  <c:v>52.052500000000002</c:v>
                </c:pt>
                <c:pt idx="1008">
                  <c:v>86.61</c:v>
                </c:pt>
                <c:pt idx="1009">
                  <c:v>80.194999999999993</c:v>
                </c:pt>
                <c:pt idx="1010">
                  <c:v>78.032499999999999</c:v>
                </c:pt>
                <c:pt idx="1011">
                  <c:v>78.569999999999993</c:v>
                </c:pt>
                <c:pt idx="1012">
                  <c:v>91.722499999999997</c:v>
                </c:pt>
                <c:pt idx="1013">
                  <c:v>101.52000000000001</c:v>
                </c:pt>
                <c:pt idx="1014">
                  <c:v>123.6525</c:v>
                </c:pt>
                <c:pt idx="1015">
                  <c:v>131.10249999999999</c:v>
                </c:pt>
                <c:pt idx="1016">
                  <c:v>186.83500000000001</c:v>
                </c:pt>
                <c:pt idx="1017">
                  <c:v>283.0675</c:v>
                </c:pt>
                <c:pt idx="1018">
                  <c:v>412.6825</c:v>
                </c:pt>
                <c:pt idx="1019">
                  <c:v>844.6099999999999</c:v>
                </c:pt>
                <c:pt idx="1020">
                  <c:v>1066.68</c:v>
                </c:pt>
                <c:pt idx="1021">
                  <c:v>305.03000000000003</c:v>
                </c:pt>
                <c:pt idx="1022">
                  <c:v>311.55250000000001</c:v>
                </c:pt>
                <c:pt idx="1023">
                  <c:v>370.86250000000001</c:v>
                </c:pt>
                <c:pt idx="1024">
                  <c:v>451.08000000000004</c:v>
                </c:pt>
                <c:pt idx="1025">
                  <c:v>505.17500000000007</c:v>
                </c:pt>
                <c:pt idx="1026">
                  <c:v>1244.1574999999998</c:v>
                </c:pt>
                <c:pt idx="1027">
                  <c:v>713.18249999999989</c:v>
                </c:pt>
                <c:pt idx="1028">
                  <c:v>778.95</c:v>
                </c:pt>
                <c:pt idx="1029">
                  <c:v>442.2</c:v>
                </c:pt>
                <c:pt idx="1030">
                  <c:v>335.995</c:v>
                </c:pt>
                <c:pt idx="1031">
                  <c:v>188.04</c:v>
                </c:pt>
                <c:pt idx="1032">
                  <c:v>1121.5725</c:v>
                </c:pt>
                <c:pt idx="1033">
                  <c:v>759.88249999999994</c:v>
                </c:pt>
                <c:pt idx="1034">
                  <c:v>1193.5075000000002</c:v>
                </c:pt>
                <c:pt idx="1035">
                  <c:v>1217.7550000000001</c:v>
                </c:pt>
                <c:pt idx="1036">
                  <c:v>1383.6274999999998</c:v>
                </c:pt>
                <c:pt idx="1037">
                  <c:v>1475.1775</c:v>
                </c:pt>
                <c:pt idx="1038">
                  <c:v>1233.7925</c:v>
                </c:pt>
                <c:pt idx="1039">
                  <c:v>1194.4475</c:v>
                </c:pt>
                <c:pt idx="1040">
                  <c:v>4336.0924999999997</c:v>
                </c:pt>
                <c:pt idx="1041">
                  <c:v>5440.7474999999995</c:v>
                </c:pt>
                <c:pt idx="1042">
                  <c:v>5420.5149999999994</c:v>
                </c:pt>
                <c:pt idx="1043">
                  <c:v>3611.5675000000001</c:v>
                </c:pt>
                <c:pt idx="1044">
                  <c:v>2056.7975000000001</c:v>
                </c:pt>
                <c:pt idx="1045">
                  <c:v>1643.0424999999998</c:v>
                </c:pt>
                <c:pt idx="1046">
                  <c:v>1408.7075</c:v>
                </c:pt>
                <c:pt idx="1047">
                  <c:v>1274.4224999999999</c:v>
                </c:pt>
                <c:pt idx="1048">
                  <c:v>1234.8274999999999</c:v>
                </c:pt>
                <c:pt idx="1049">
                  <c:v>1506.2025000000001</c:v>
                </c:pt>
                <c:pt idx="1050">
                  <c:v>1821.4175</c:v>
                </c:pt>
                <c:pt idx="1051">
                  <c:v>1700.1875</c:v>
                </c:pt>
                <c:pt idx="1052">
                  <c:v>1487.405</c:v>
                </c:pt>
                <c:pt idx="1053">
                  <c:v>1342.3025000000002</c:v>
                </c:pt>
                <c:pt idx="1054">
                  <c:v>1300.83</c:v>
                </c:pt>
                <c:pt idx="1055">
                  <c:v>1190.3475000000001</c:v>
                </c:pt>
                <c:pt idx="1056">
                  <c:v>1118.0074999999999</c:v>
                </c:pt>
                <c:pt idx="1057">
                  <c:v>876.38499999999999</c:v>
                </c:pt>
                <c:pt idx="1058">
                  <c:v>589.71499999999992</c:v>
                </c:pt>
                <c:pt idx="1059">
                  <c:v>633.17250000000001</c:v>
                </c:pt>
                <c:pt idx="1060">
                  <c:v>810.35</c:v>
                </c:pt>
                <c:pt idx="1061">
                  <c:v>1013.87</c:v>
                </c:pt>
                <c:pt idx="1062">
                  <c:v>1099.32</c:v>
                </c:pt>
                <c:pt idx="1063">
                  <c:v>935.15249999999992</c:v>
                </c:pt>
                <c:pt idx="1064">
                  <c:v>1020.24</c:v>
                </c:pt>
                <c:pt idx="1065">
                  <c:v>1299.8000000000002</c:v>
                </c:pt>
                <c:pt idx="1066">
                  <c:v>1575.8374999999999</c:v>
                </c:pt>
                <c:pt idx="1067">
                  <c:v>1776.0450000000001</c:v>
                </c:pt>
                <c:pt idx="1068">
                  <c:v>1982.96</c:v>
                </c:pt>
                <c:pt idx="1069">
                  <c:v>1808.7674999999999</c:v>
                </c:pt>
                <c:pt idx="1070">
                  <c:v>1878.22</c:v>
                </c:pt>
                <c:pt idx="1071">
                  <c:v>1901.07</c:v>
                </c:pt>
                <c:pt idx="1072">
                  <c:v>2431.8000000000002</c:v>
                </c:pt>
                <c:pt idx="1073">
                  <c:v>4089.7975000000006</c:v>
                </c:pt>
                <c:pt idx="1074">
                  <c:v>4778.625</c:v>
                </c:pt>
                <c:pt idx="1075">
                  <c:v>4575.6774999999998</c:v>
                </c:pt>
                <c:pt idx="1076">
                  <c:v>4017.3625000000002</c:v>
                </c:pt>
                <c:pt idx="1077">
                  <c:v>4052.4799999999996</c:v>
                </c:pt>
                <c:pt idx="1078">
                  <c:v>6499.14</c:v>
                </c:pt>
                <c:pt idx="1079">
                  <c:v>7689.1049999999996</c:v>
                </c:pt>
                <c:pt idx="1080">
                  <c:v>8895.8274999999994</c:v>
                </c:pt>
                <c:pt idx="1081">
                  <c:v>8670.7824999999993</c:v>
                </c:pt>
                <c:pt idx="1082">
                  <c:v>5339.2525000000005</c:v>
                </c:pt>
                <c:pt idx="1083">
                  <c:v>8189.3474999999999</c:v>
                </c:pt>
                <c:pt idx="1084">
                  <c:v>9100.3325000000004</c:v>
                </c:pt>
                <c:pt idx="1085">
                  <c:v>9069.8675000000003</c:v>
                </c:pt>
                <c:pt idx="1086">
                  <c:v>8975.152500000002</c:v>
                </c:pt>
                <c:pt idx="1087">
                  <c:v>8965.5124999999989</c:v>
                </c:pt>
                <c:pt idx="1088">
                  <c:v>8964.9475000000002</c:v>
                </c:pt>
                <c:pt idx="1089">
                  <c:v>8541.6324999999997</c:v>
                </c:pt>
                <c:pt idx="1090">
                  <c:v>5506.5325000000003</c:v>
                </c:pt>
                <c:pt idx="1091">
                  <c:v>2357.66</c:v>
                </c:pt>
                <c:pt idx="1092">
                  <c:v>2444.4299999999998</c:v>
                </c:pt>
                <c:pt idx="1093">
                  <c:v>1814.4275</c:v>
                </c:pt>
                <c:pt idx="1094">
                  <c:v>1542.9324999999999</c:v>
                </c:pt>
                <c:pt idx="1095">
                  <c:v>2935.6624999999999</c:v>
                </c:pt>
                <c:pt idx="1096">
                  <c:v>6856.39</c:v>
                </c:pt>
                <c:pt idx="1097">
                  <c:v>8985.432499999999</c:v>
                </c:pt>
                <c:pt idx="1098">
                  <c:v>8994.52</c:v>
                </c:pt>
                <c:pt idx="1099">
                  <c:v>6967.54</c:v>
                </c:pt>
                <c:pt idx="1100">
                  <c:v>4805.72</c:v>
                </c:pt>
                <c:pt idx="1101">
                  <c:v>8175.5075000000006</c:v>
                </c:pt>
                <c:pt idx="1102">
                  <c:v>8282.9950000000008</c:v>
                </c:pt>
                <c:pt idx="1103">
                  <c:v>8993.48</c:v>
                </c:pt>
                <c:pt idx="1104">
                  <c:v>8993.7024999999994</c:v>
                </c:pt>
                <c:pt idx="1105">
                  <c:v>8958.8575000000001</c:v>
                </c:pt>
                <c:pt idx="1106">
                  <c:v>8956.3624999999993</c:v>
                </c:pt>
                <c:pt idx="1107">
                  <c:v>8959.23</c:v>
                </c:pt>
                <c:pt idx="1108">
                  <c:v>8974.64</c:v>
                </c:pt>
                <c:pt idx="1109">
                  <c:v>8963.2800000000007</c:v>
                </c:pt>
                <c:pt idx="1110">
                  <c:v>8957.3000000000011</c:v>
                </c:pt>
                <c:pt idx="1111">
                  <c:v>9012.6849999999995</c:v>
                </c:pt>
                <c:pt idx="1112">
                  <c:v>9004.4</c:v>
                </c:pt>
                <c:pt idx="1113">
                  <c:v>9007.6350000000002</c:v>
                </c:pt>
                <c:pt idx="1114">
                  <c:v>9007.005000000001</c:v>
                </c:pt>
                <c:pt idx="1115">
                  <c:v>9000.9449999999997</c:v>
                </c:pt>
                <c:pt idx="1116">
                  <c:v>9002.9775000000009</c:v>
                </c:pt>
                <c:pt idx="1117">
                  <c:v>9000.3824999999997</c:v>
                </c:pt>
                <c:pt idx="1118">
                  <c:v>9000</c:v>
                </c:pt>
                <c:pt idx="1119">
                  <c:v>8996.5625</c:v>
                </c:pt>
                <c:pt idx="1120">
                  <c:v>9000.0825000000004</c:v>
                </c:pt>
                <c:pt idx="1121">
                  <c:v>9020.3725000000013</c:v>
                </c:pt>
                <c:pt idx="1122">
                  <c:v>9025.1175000000003</c:v>
                </c:pt>
                <c:pt idx="1123">
                  <c:v>9002.83</c:v>
                </c:pt>
                <c:pt idx="1124">
                  <c:v>9000</c:v>
                </c:pt>
                <c:pt idx="1125">
                  <c:v>9000</c:v>
                </c:pt>
                <c:pt idx="1126">
                  <c:v>9000</c:v>
                </c:pt>
                <c:pt idx="1127">
                  <c:v>9000</c:v>
                </c:pt>
                <c:pt idx="1128">
                  <c:v>9000</c:v>
                </c:pt>
                <c:pt idx="1129">
                  <c:v>9034.91</c:v>
                </c:pt>
                <c:pt idx="1130">
                  <c:v>9048.8824999999997</c:v>
                </c:pt>
                <c:pt idx="1131">
                  <c:v>9053.6975000000002</c:v>
                </c:pt>
                <c:pt idx="1132">
                  <c:v>9203.5750000000007</c:v>
                </c:pt>
                <c:pt idx="1133">
                  <c:v>9122.5625</c:v>
                </c:pt>
                <c:pt idx="1134">
                  <c:v>9018.9475000000002</c:v>
                </c:pt>
                <c:pt idx="1135">
                  <c:v>9000.0674999999992</c:v>
                </c:pt>
                <c:pt idx="1136">
                  <c:v>8998.3949999999986</c:v>
                </c:pt>
                <c:pt idx="1137">
                  <c:v>8999.8950000000004</c:v>
                </c:pt>
                <c:pt idx="1138">
                  <c:v>9000</c:v>
                </c:pt>
                <c:pt idx="1139">
                  <c:v>9000</c:v>
                </c:pt>
                <c:pt idx="1140">
                  <c:v>9001.32</c:v>
                </c:pt>
                <c:pt idx="1141">
                  <c:v>9001.7975000000006</c:v>
                </c:pt>
                <c:pt idx="1142">
                  <c:v>9000.5499999999993</c:v>
                </c:pt>
                <c:pt idx="1143">
                  <c:v>9003.2275000000009</c:v>
                </c:pt>
                <c:pt idx="1144">
                  <c:v>9006.2625000000007</c:v>
                </c:pt>
                <c:pt idx="1145">
                  <c:v>9034.1450000000004</c:v>
                </c:pt>
                <c:pt idx="1146">
                  <c:v>9058.49</c:v>
                </c:pt>
                <c:pt idx="1147">
                  <c:v>9033.26</c:v>
                </c:pt>
                <c:pt idx="1148">
                  <c:v>9000.0775000000012</c:v>
                </c:pt>
                <c:pt idx="1149">
                  <c:v>9003.255000000001</c:v>
                </c:pt>
                <c:pt idx="1150">
                  <c:v>9000</c:v>
                </c:pt>
                <c:pt idx="1151">
                  <c:v>9000</c:v>
                </c:pt>
                <c:pt idx="1152">
                  <c:v>9000</c:v>
                </c:pt>
                <c:pt idx="1153">
                  <c:v>9001.0300000000007</c:v>
                </c:pt>
                <c:pt idx="1154">
                  <c:v>9003.1024999999991</c:v>
                </c:pt>
                <c:pt idx="1155">
                  <c:v>9003.9025000000001</c:v>
                </c:pt>
                <c:pt idx="1156">
                  <c:v>9002.875</c:v>
                </c:pt>
                <c:pt idx="1157">
                  <c:v>9003.0475000000006</c:v>
                </c:pt>
                <c:pt idx="1158">
                  <c:v>9000.2649999999994</c:v>
                </c:pt>
                <c:pt idx="1159">
                  <c:v>9000</c:v>
                </c:pt>
                <c:pt idx="1160">
                  <c:v>8996.9749999999985</c:v>
                </c:pt>
                <c:pt idx="1161">
                  <c:v>8992.9599999999991</c:v>
                </c:pt>
                <c:pt idx="1162">
                  <c:v>9041.5349999999999</c:v>
                </c:pt>
                <c:pt idx="1163">
                  <c:v>9007.09</c:v>
                </c:pt>
                <c:pt idx="1164">
                  <c:v>8996.5625</c:v>
                </c:pt>
                <c:pt idx="1165">
                  <c:v>8993.9274999999998</c:v>
                </c:pt>
                <c:pt idx="1166">
                  <c:v>8992.2750000000015</c:v>
                </c:pt>
                <c:pt idx="1167">
                  <c:v>8991.744999999999</c:v>
                </c:pt>
                <c:pt idx="1168">
                  <c:v>8992.0399999999991</c:v>
                </c:pt>
                <c:pt idx="1169">
                  <c:v>8997.6825000000008</c:v>
                </c:pt>
                <c:pt idx="1170">
                  <c:v>9004.2749999999996</c:v>
                </c:pt>
                <c:pt idx="1171">
                  <c:v>9008.0374999999985</c:v>
                </c:pt>
                <c:pt idx="1172">
                  <c:v>9002.2524999999987</c:v>
                </c:pt>
                <c:pt idx="1173">
                  <c:v>8993.41</c:v>
                </c:pt>
                <c:pt idx="1174">
                  <c:v>8992.6975000000002</c:v>
                </c:pt>
                <c:pt idx="1175">
                  <c:v>8992.7950000000001</c:v>
                </c:pt>
                <c:pt idx="1176">
                  <c:v>8992.6775000000016</c:v>
                </c:pt>
                <c:pt idx="1177">
                  <c:v>8991.7524999999987</c:v>
                </c:pt>
                <c:pt idx="1178">
                  <c:v>8991.9</c:v>
                </c:pt>
                <c:pt idx="1179">
                  <c:v>8992.0275000000001</c:v>
                </c:pt>
                <c:pt idx="1180">
                  <c:v>8965.6749999999993</c:v>
                </c:pt>
                <c:pt idx="1181">
                  <c:v>8956.9475000000002</c:v>
                </c:pt>
                <c:pt idx="1182">
                  <c:v>8958.2024999999994</c:v>
                </c:pt>
                <c:pt idx="1183">
                  <c:v>8959.994999999999</c:v>
                </c:pt>
                <c:pt idx="1184">
                  <c:v>8984.4925000000003</c:v>
                </c:pt>
                <c:pt idx="1185">
                  <c:v>824.46500000000003</c:v>
                </c:pt>
                <c:pt idx="1186">
                  <c:v>22.164999999999999</c:v>
                </c:pt>
                <c:pt idx="1187">
                  <c:v>20.727499999999999</c:v>
                </c:pt>
                <c:pt idx="1188">
                  <c:v>14.727500000000003</c:v>
                </c:pt>
                <c:pt idx="1189">
                  <c:v>5.3425000000000011</c:v>
                </c:pt>
                <c:pt idx="1190">
                  <c:v>0.98750000000000004</c:v>
                </c:pt>
                <c:pt idx="1191">
                  <c:v>0.45000000000000007</c:v>
                </c:pt>
                <c:pt idx="1192">
                  <c:v>2.6725000000000003</c:v>
                </c:pt>
                <c:pt idx="1193">
                  <c:v>16.5625</c:v>
                </c:pt>
                <c:pt idx="1194">
                  <c:v>27.79</c:v>
                </c:pt>
                <c:pt idx="1195">
                  <c:v>21.377499999999998</c:v>
                </c:pt>
                <c:pt idx="1196">
                  <c:v>19.2</c:v>
                </c:pt>
                <c:pt idx="1197">
                  <c:v>18.134999999999998</c:v>
                </c:pt>
                <c:pt idx="1198">
                  <c:v>17.377500000000001</c:v>
                </c:pt>
                <c:pt idx="1199">
                  <c:v>17.414999999999999</c:v>
                </c:pt>
                <c:pt idx="1200">
                  <c:v>17.732499999999998</c:v>
                </c:pt>
                <c:pt idx="1201">
                  <c:v>18.115000000000002</c:v>
                </c:pt>
                <c:pt idx="1202">
                  <c:v>19.549999999999997</c:v>
                </c:pt>
                <c:pt idx="1203">
                  <c:v>26.384999999999998</c:v>
                </c:pt>
                <c:pt idx="1204">
                  <c:v>41.565000000000005</c:v>
                </c:pt>
                <c:pt idx="1205">
                  <c:v>54.879999999999995</c:v>
                </c:pt>
                <c:pt idx="1206">
                  <c:v>103.69</c:v>
                </c:pt>
                <c:pt idx="1207">
                  <c:v>112.27250000000001</c:v>
                </c:pt>
                <c:pt idx="1208">
                  <c:v>34.75</c:v>
                </c:pt>
                <c:pt idx="1209">
                  <c:v>29.119999999999997</c:v>
                </c:pt>
                <c:pt idx="1210">
                  <c:v>18.407499999999999</c:v>
                </c:pt>
                <c:pt idx="1211">
                  <c:v>14.23</c:v>
                </c:pt>
                <c:pt idx="1212">
                  <c:v>0.67999999999999994</c:v>
                </c:pt>
                <c:pt idx="1213">
                  <c:v>-16.3325</c:v>
                </c:pt>
                <c:pt idx="1214">
                  <c:v>-31.6325</c:v>
                </c:pt>
                <c:pt idx="1215">
                  <c:v>-31.65</c:v>
                </c:pt>
                <c:pt idx="1216">
                  <c:v>-31.654999999999998</c:v>
                </c:pt>
                <c:pt idx="1217">
                  <c:v>-31.65</c:v>
                </c:pt>
                <c:pt idx="1218">
                  <c:v>-28.529999999999998</c:v>
                </c:pt>
                <c:pt idx="1219">
                  <c:v>-10.275</c:v>
                </c:pt>
                <c:pt idx="1220">
                  <c:v>-3.9449999999999998</c:v>
                </c:pt>
                <c:pt idx="1221">
                  <c:v>-20.287500000000001</c:v>
                </c:pt>
                <c:pt idx="1222">
                  <c:v>-29.087499999999999</c:v>
                </c:pt>
                <c:pt idx="1223">
                  <c:v>-30.567500000000003</c:v>
                </c:pt>
                <c:pt idx="1224">
                  <c:v>-30.987500000000001</c:v>
                </c:pt>
                <c:pt idx="1225">
                  <c:v>-31.352499999999999</c:v>
                </c:pt>
                <c:pt idx="1226">
                  <c:v>-31.35</c:v>
                </c:pt>
                <c:pt idx="1227">
                  <c:v>-31.337500000000002</c:v>
                </c:pt>
                <c:pt idx="1228">
                  <c:v>-30.692499999999999</c:v>
                </c:pt>
                <c:pt idx="1229">
                  <c:v>-25.642499999999998</c:v>
                </c:pt>
                <c:pt idx="1230">
                  <c:v>-6.0350000000000001</c:v>
                </c:pt>
                <c:pt idx="1231">
                  <c:v>-1.8149999999999999</c:v>
                </c:pt>
                <c:pt idx="1232">
                  <c:v>-2.5000000000000001E-2</c:v>
                </c:pt>
                <c:pt idx="1233">
                  <c:v>-7.0000000000000007E-2</c:v>
                </c:pt>
                <c:pt idx="1234">
                  <c:v>-1.9375</c:v>
                </c:pt>
                <c:pt idx="1235">
                  <c:v>-14.105</c:v>
                </c:pt>
                <c:pt idx="1236">
                  <c:v>-20.177500000000002</c:v>
                </c:pt>
                <c:pt idx="1237">
                  <c:v>-22.645</c:v>
                </c:pt>
                <c:pt idx="1238">
                  <c:v>-20.18</c:v>
                </c:pt>
                <c:pt idx="1239">
                  <c:v>-8.1649999999999991</c:v>
                </c:pt>
                <c:pt idx="1240">
                  <c:v>-8.6999999999999993</c:v>
                </c:pt>
                <c:pt idx="1241">
                  <c:v>1.7850000000000001</c:v>
                </c:pt>
                <c:pt idx="1242">
                  <c:v>19.18</c:v>
                </c:pt>
                <c:pt idx="1243">
                  <c:v>18.29</c:v>
                </c:pt>
                <c:pt idx="1244">
                  <c:v>17.68</c:v>
                </c:pt>
                <c:pt idx="1245">
                  <c:v>18.127499999999998</c:v>
                </c:pt>
                <c:pt idx="1246">
                  <c:v>17.395000000000003</c:v>
                </c:pt>
                <c:pt idx="1247">
                  <c:v>17.55</c:v>
                </c:pt>
                <c:pt idx="1248">
                  <c:v>18.317500000000003</c:v>
                </c:pt>
                <c:pt idx="1249">
                  <c:v>18.697500000000002</c:v>
                </c:pt>
                <c:pt idx="1250">
                  <c:v>18.954999999999998</c:v>
                </c:pt>
                <c:pt idx="1251">
                  <c:v>18.862500000000001</c:v>
                </c:pt>
                <c:pt idx="1252">
                  <c:v>18.197499999999998</c:v>
                </c:pt>
                <c:pt idx="1253">
                  <c:v>20.8675</c:v>
                </c:pt>
                <c:pt idx="1254">
                  <c:v>25.82</c:v>
                </c:pt>
                <c:pt idx="1255">
                  <c:v>22.45</c:v>
                </c:pt>
                <c:pt idx="1256">
                  <c:v>16.442499999999999</c:v>
                </c:pt>
                <c:pt idx="1257">
                  <c:v>16.267500000000002</c:v>
                </c:pt>
                <c:pt idx="1258">
                  <c:v>5.1174999999999997</c:v>
                </c:pt>
                <c:pt idx="1259">
                  <c:v>0.56999999999999995</c:v>
                </c:pt>
                <c:pt idx="1260">
                  <c:v>-5.2499999999999984E-2</c:v>
                </c:pt>
                <c:pt idx="1261">
                  <c:v>-0.59750000000000003</c:v>
                </c:pt>
                <c:pt idx="1262">
                  <c:v>-0.38749999999999996</c:v>
                </c:pt>
                <c:pt idx="1263">
                  <c:v>4.4999999999999998E-2</c:v>
                </c:pt>
                <c:pt idx="1264">
                  <c:v>1.8774999999999999</c:v>
                </c:pt>
                <c:pt idx="1265">
                  <c:v>15.54</c:v>
                </c:pt>
                <c:pt idx="1266">
                  <c:v>26.607500000000002</c:v>
                </c:pt>
                <c:pt idx="1267">
                  <c:v>20.27</c:v>
                </c:pt>
                <c:pt idx="1268">
                  <c:v>17.2075</c:v>
                </c:pt>
                <c:pt idx="1269">
                  <c:v>13.282499999999999</c:v>
                </c:pt>
                <c:pt idx="1270">
                  <c:v>-0.4425</c:v>
                </c:pt>
                <c:pt idx="1271">
                  <c:v>-4.3375000000000004</c:v>
                </c:pt>
                <c:pt idx="1272">
                  <c:v>-1.7050000000000001</c:v>
                </c:pt>
                <c:pt idx="1273">
                  <c:v>-1.6724999999999999</c:v>
                </c:pt>
                <c:pt idx="1274">
                  <c:v>-0.49249999999999994</c:v>
                </c:pt>
                <c:pt idx="1275">
                  <c:v>14.592499999999999</c:v>
                </c:pt>
                <c:pt idx="1276">
                  <c:v>16.864999999999998</c:v>
                </c:pt>
                <c:pt idx="1277">
                  <c:v>18.240000000000002</c:v>
                </c:pt>
                <c:pt idx="1278">
                  <c:v>22.564999999999998</c:v>
                </c:pt>
                <c:pt idx="1279">
                  <c:v>20.5075</c:v>
                </c:pt>
                <c:pt idx="1280">
                  <c:v>17.182500000000001</c:v>
                </c:pt>
                <c:pt idx="1281">
                  <c:v>17.11</c:v>
                </c:pt>
                <c:pt idx="1282">
                  <c:v>11.7425</c:v>
                </c:pt>
                <c:pt idx="1283">
                  <c:v>0.33</c:v>
                </c:pt>
                <c:pt idx="1284">
                  <c:v>-0.76249999999999996</c:v>
                </c:pt>
                <c:pt idx="1285">
                  <c:v>-3.8274999999999997</c:v>
                </c:pt>
                <c:pt idx="1286">
                  <c:v>-10.922499999999999</c:v>
                </c:pt>
                <c:pt idx="1287">
                  <c:v>-10.695</c:v>
                </c:pt>
                <c:pt idx="1288">
                  <c:v>-18.047499999999999</c:v>
                </c:pt>
                <c:pt idx="1289">
                  <c:v>-13.089999999999998</c:v>
                </c:pt>
                <c:pt idx="1290">
                  <c:v>-0.8274999999999999</c:v>
                </c:pt>
                <c:pt idx="1291">
                  <c:v>0.72499999999999998</c:v>
                </c:pt>
                <c:pt idx="1292">
                  <c:v>-3.25</c:v>
                </c:pt>
                <c:pt idx="1293">
                  <c:v>-22.512499999999999</c:v>
                </c:pt>
                <c:pt idx="1294">
                  <c:v>-30.9175</c:v>
                </c:pt>
                <c:pt idx="1295">
                  <c:v>-31.637499999999999</c:v>
                </c:pt>
                <c:pt idx="1296">
                  <c:v>-31.65</c:v>
                </c:pt>
                <c:pt idx="1297">
                  <c:v>-31.65</c:v>
                </c:pt>
                <c:pt idx="1298">
                  <c:v>-31.65</c:v>
                </c:pt>
                <c:pt idx="1299">
                  <c:v>-31.65</c:v>
                </c:pt>
                <c:pt idx="1300">
                  <c:v>-31.462499999999999</c:v>
                </c:pt>
                <c:pt idx="1301">
                  <c:v>-28.520000000000003</c:v>
                </c:pt>
                <c:pt idx="1302">
                  <c:v>-4.557500000000001</c:v>
                </c:pt>
                <c:pt idx="1303">
                  <c:v>-0.14499999999999999</c:v>
                </c:pt>
                <c:pt idx="1304">
                  <c:v>-0.14500000000000002</c:v>
                </c:pt>
                <c:pt idx="1305">
                  <c:v>-0.79999999999999993</c:v>
                </c:pt>
                <c:pt idx="1306">
                  <c:v>-8.7499999999999994E-2</c:v>
                </c:pt>
                <c:pt idx="1307">
                  <c:v>5.9474999999999998</c:v>
                </c:pt>
                <c:pt idx="1308">
                  <c:v>13.36</c:v>
                </c:pt>
                <c:pt idx="1309">
                  <c:v>16.762499999999999</c:v>
                </c:pt>
                <c:pt idx="1310">
                  <c:v>17.265000000000001</c:v>
                </c:pt>
                <c:pt idx="1311">
                  <c:v>17.669999999999998</c:v>
                </c:pt>
                <c:pt idx="1312">
                  <c:v>17.825000000000003</c:v>
                </c:pt>
                <c:pt idx="1313">
                  <c:v>18.899999999999999</c:v>
                </c:pt>
                <c:pt idx="1314">
                  <c:v>21.712499999999999</c:v>
                </c:pt>
                <c:pt idx="1315">
                  <c:v>17.950000000000003</c:v>
                </c:pt>
                <c:pt idx="1316">
                  <c:v>14.709999999999999</c:v>
                </c:pt>
                <c:pt idx="1317">
                  <c:v>3.86</c:v>
                </c:pt>
                <c:pt idx="1318">
                  <c:v>-3.5600000000000005</c:v>
                </c:pt>
                <c:pt idx="1319">
                  <c:v>-26.540000000000003</c:v>
                </c:pt>
                <c:pt idx="1320">
                  <c:v>-29.1875</c:v>
                </c:pt>
                <c:pt idx="1321">
                  <c:v>-24.567499999999999</c:v>
                </c:pt>
                <c:pt idx="1322">
                  <c:v>-20.71</c:v>
                </c:pt>
                <c:pt idx="1323">
                  <c:v>-6.0775000000000006</c:v>
                </c:pt>
                <c:pt idx="1324">
                  <c:v>-1.3050000000000002</c:v>
                </c:pt>
                <c:pt idx="1325">
                  <c:v>-0.32499999999999996</c:v>
                </c:pt>
                <c:pt idx="1326">
                  <c:v>13.377500000000001</c:v>
                </c:pt>
                <c:pt idx="1327">
                  <c:v>16.055</c:v>
                </c:pt>
                <c:pt idx="1328">
                  <c:v>17.53</c:v>
                </c:pt>
                <c:pt idx="1329">
                  <c:v>18.462499999999999</c:v>
                </c:pt>
                <c:pt idx="1330">
                  <c:v>18.380000000000003</c:v>
                </c:pt>
                <c:pt idx="1331">
                  <c:v>18.887499999999999</c:v>
                </c:pt>
                <c:pt idx="1332">
                  <c:v>19.172499999999999</c:v>
                </c:pt>
                <c:pt idx="1333">
                  <c:v>19.255000000000003</c:v>
                </c:pt>
                <c:pt idx="1334">
                  <c:v>19.190000000000001</c:v>
                </c:pt>
                <c:pt idx="1335">
                  <c:v>19.2075</c:v>
                </c:pt>
                <c:pt idx="1336">
                  <c:v>19.212499999999999</c:v>
                </c:pt>
                <c:pt idx="1337">
                  <c:v>26.767499999999998</c:v>
                </c:pt>
                <c:pt idx="1338">
                  <c:v>78.37</c:v>
                </c:pt>
                <c:pt idx="1339">
                  <c:v>30.045000000000002</c:v>
                </c:pt>
                <c:pt idx="1340">
                  <c:v>33.977499999999999</c:v>
                </c:pt>
                <c:pt idx="1341">
                  <c:v>22.34</c:v>
                </c:pt>
                <c:pt idx="1342">
                  <c:v>18.96</c:v>
                </c:pt>
                <c:pt idx="1343">
                  <c:v>31.064999999999998</c:v>
                </c:pt>
                <c:pt idx="1344">
                  <c:v>29.5425</c:v>
                </c:pt>
                <c:pt idx="1345">
                  <c:v>23.04</c:v>
                </c:pt>
                <c:pt idx="1346">
                  <c:v>20.477499999999999</c:v>
                </c:pt>
                <c:pt idx="1347">
                  <c:v>20.2775</c:v>
                </c:pt>
                <c:pt idx="1348">
                  <c:v>22.682500000000001</c:v>
                </c:pt>
                <c:pt idx="1349">
                  <c:v>93.85</c:v>
                </c:pt>
                <c:pt idx="1350">
                  <c:v>434.34250000000003</c:v>
                </c:pt>
                <c:pt idx="1351">
                  <c:v>27.8675</c:v>
                </c:pt>
                <c:pt idx="1352">
                  <c:v>21.585000000000001</c:v>
                </c:pt>
                <c:pt idx="1353">
                  <c:v>19.157499999999999</c:v>
                </c:pt>
                <c:pt idx="1354">
                  <c:v>19.032499999999999</c:v>
                </c:pt>
                <c:pt idx="1355">
                  <c:v>18.707500000000003</c:v>
                </c:pt>
                <c:pt idx="1356">
                  <c:v>18.837499999999999</c:v>
                </c:pt>
                <c:pt idx="1357">
                  <c:v>18.600000000000001</c:v>
                </c:pt>
                <c:pt idx="1358">
                  <c:v>17.875</c:v>
                </c:pt>
                <c:pt idx="1359">
                  <c:v>17.932500000000001</c:v>
                </c:pt>
                <c:pt idx="1360">
                  <c:v>19.4025</c:v>
                </c:pt>
                <c:pt idx="1361">
                  <c:v>30.410000000000004</c:v>
                </c:pt>
                <c:pt idx="1362">
                  <c:v>125.14999999999999</c:v>
                </c:pt>
                <c:pt idx="1363">
                  <c:v>21.302500000000002</c:v>
                </c:pt>
                <c:pt idx="1364">
                  <c:v>19.650000000000002</c:v>
                </c:pt>
                <c:pt idx="1365">
                  <c:v>18.625</c:v>
                </c:pt>
                <c:pt idx="1366">
                  <c:v>18.3475</c:v>
                </c:pt>
                <c:pt idx="1367">
                  <c:v>15.987499999999999</c:v>
                </c:pt>
                <c:pt idx="1368">
                  <c:v>10.445</c:v>
                </c:pt>
                <c:pt idx="1369">
                  <c:v>2.645</c:v>
                </c:pt>
                <c:pt idx="1370">
                  <c:v>4.4950000000000001</c:v>
                </c:pt>
                <c:pt idx="1371">
                  <c:v>10.875</c:v>
                </c:pt>
                <c:pt idx="1372">
                  <c:v>14.772499999999999</c:v>
                </c:pt>
                <c:pt idx="1373">
                  <c:v>14.134999999999998</c:v>
                </c:pt>
                <c:pt idx="1374">
                  <c:v>15.2575</c:v>
                </c:pt>
                <c:pt idx="1375">
                  <c:v>15.6875</c:v>
                </c:pt>
                <c:pt idx="1376">
                  <c:v>15.654999999999999</c:v>
                </c:pt>
                <c:pt idx="1377">
                  <c:v>18.510000000000002</c:v>
                </c:pt>
                <c:pt idx="1378">
                  <c:v>16.0075</c:v>
                </c:pt>
                <c:pt idx="1379">
                  <c:v>13.977499999999999</c:v>
                </c:pt>
                <c:pt idx="1380">
                  <c:v>4.8525</c:v>
                </c:pt>
                <c:pt idx="1381">
                  <c:v>2.0249999999999999</c:v>
                </c:pt>
                <c:pt idx="1382">
                  <c:v>5.0000000000000001E-3</c:v>
                </c:pt>
                <c:pt idx="1383">
                  <c:v>5.0000000000000001E-3</c:v>
                </c:pt>
                <c:pt idx="1384">
                  <c:v>-1.4999999999999999E-2</c:v>
                </c:pt>
                <c:pt idx="1385">
                  <c:v>6.5724999999999998</c:v>
                </c:pt>
                <c:pt idx="1386">
                  <c:v>13.752500000000001</c:v>
                </c:pt>
                <c:pt idx="1387">
                  <c:v>7.8125000000000009</c:v>
                </c:pt>
                <c:pt idx="1388">
                  <c:v>6.25E-2</c:v>
                </c:pt>
                <c:pt idx="1389">
                  <c:v>-3.2124999999999999</c:v>
                </c:pt>
                <c:pt idx="1390">
                  <c:v>-17.880000000000003</c:v>
                </c:pt>
                <c:pt idx="1391">
                  <c:v>-27.085000000000001</c:v>
                </c:pt>
                <c:pt idx="1392">
                  <c:v>-30.09</c:v>
                </c:pt>
                <c:pt idx="1393">
                  <c:v>-30.419999999999998</c:v>
                </c:pt>
                <c:pt idx="1394">
                  <c:v>-30.765000000000001</c:v>
                </c:pt>
                <c:pt idx="1395">
                  <c:v>-30.465</c:v>
                </c:pt>
                <c:pt idx="1396">
                  <c:v>-24.157499999999999</c:v>
                </c:pt>
                <c:pt idx="1397">
                  <c:v>-27.7075</c:v>
                </c:pt>
                <c:pt idx="1398">
                  <c:v>-26.875000000000004</c:v>
                </c:pt>
                <c:pt idx="1399">
                  <c:v>-17.612500000000001</c:v>
                </c:pt>
                <c:pt idx="1400">
                  <c:v>-1.3250000000000002</c:v>
                </c:pt>
                <c:pt idx="1401">
                  <c:v>1.0249999999999999</c:v>
                </c:pt>
                <c:pt idx="1402">
                  <c:v>2.1475</c:v>
                </c:pt>
                <c:pt idx="1403">
                  <c:v>0.97499999999999998</c:v>
                </c:pt>
                <c:pt idx="1404">
                  <c:v>5.9874999999999998</c:v>
                </c:pt>
                <c:pt idx="1405">
                  <c:v>14.102500000000001</c:v>
                </c:pt>
                <c:pt idx="1406">
                  <c:v>15.15</c:v>
                </c:pt>
                <c:pt idx="1407">
                  <c:v>15.012500000000001</c:v>
                </c:pt>
                <c:pt idx="1408">
                  <c:v>15.0725</c:v>
                </c:pt>
                <c:pt idx="1409">
                  <c:v>15.78</c:v>
                </c:pt>
                <c:pt idx="1410">
                  <c:v>17.427499999999998</c:v>
                </c:pt>
                <c:pt idx="1411">
                  <c:v>8.5849999999999991</c:v>
                </c:pt>
                <c:pt idx="1412">
                  <c:v>0.21750000000000003</c:v>
                </c:pt>
                <c:pt idx="1413">
                  <c:v>-1.1924999999999999</c:v>
                </c:pt>
                <c:pt idx="1414">
                  <c:v>-9.1449999999999996</c:v>
                </c:pt>
                <c:pt idx="1415">
                  <c:v>-22.91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3-4BC4-8009-2433CC1C7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010223"/>
        <c:axId val="1705019375"/>
      </c:lineChart>
      <c:dateAx>
        <c:axId val="170501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019375"/>
        <c:crosses val="autoZero"/>
        <c:auto val="1"/>
        <c:lblOffset val="100"/>
        <c:baseTimeUnit val="days"/>
      </c:dateAx>
      <c:valAx>
        <c:axId val="1705019375"/>
        <c:scaling>
          <c:orientation val="minMax"/>
          <c:max val="1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Hub North RTM SPP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010223"/>
        <c:crosses val="autoZero"/>
        <c:crossBetween val="between"/>
      </c:valAx>
      <c:valAx>
        <c:axId val="3934585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DC Tie North Export (Import)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230591"/>
        <c:crosses val="max"/>
        <c:crossBetween val="between"/>
      </c:valAx>
      <c:dateAx>
        <c:axId val="400230591"/>
        <c:scaling>
          <c:orientation val="minMax"/>
        </c:scaling>
        <c:delete val="1"/>
        <c:axPos val="b"/>
        <c:numFmt formatCode="m/d/yyyy\ hh:mm" sourceLinked="1"/>
        <c:majorTickMark val="out"/>
        <c:minorTickMark val="none"/>
        <c:tickLblPos val="nextTo"/>
        <c:crossAx val="39345855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ECC340-911C-427D-9BD0-0B78714AABF5}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DEB40C-6379-4033-85FF-ABD53340DDED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1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5F895-D977-7B41-6F9C-C944215122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0.35228</cdr:x>
      <cdr:y>0.2439</cdr:y>
    </cdr:from>
    <cdr:to>
      <cdr:x>0.6429</cdr:x>
      <cdr:y>0.59719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E4144225-4E46-DC81-5156-4A65F952F6C3}"/>
            </a:ext>
          </a:extLst>
        </cdr:cNvPr>
        <cdr:cNvCxnSpPr/>
      </cdr:nvCxnSpPr>
      <cdr:spPr>
        <a:xfrm xmlns:a="http://schemas.openxmlformats.org/drawingml/2006/main" flipH="1">
          <a:off x="3052646" y="1533293"/>
          <a:ext cx="2518317" cy="22209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0.55224</cdr:x>
      <cdr:y>0.24464</cdr:y>
    </cdr:from>
    <cdr:to>
      <cdr:x>0.64021</cdr:x>
      <cdr:y>0.48554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D87BA75-27B0-4350-04A3-366EF6E25E18}"/>
            </a:ext>
          </a:extLst>
        </cdr:cNvPr>
        <cdr:cNvCxnSpPr/>
      </cdr:nvCxnSpPr>
      <cdr:spPr>
        <a:xfrm xmlns:a="http://schemas.openxmlformats.org/drawingml/2006/main" flipH="1">
          <a:off x="4785422" y="1537939"/>
          <a:ext cx="762310" cy="151439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0.53566</cdr:x>
      <cdr:y>0.18182</cdr:y>
    </cdr:from>
    <cdr:to>
      <cdr:x>0.64118</cdr:x>
      <cdr:y>0.32727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0EB2FC8-CA7B-A4AA-D2C6-A39213538E39}"/>
            </a:ext>
          </a:extLst>
        </cdr:cNvPr>
        <cdr:cNvSpPr txBox="1"/>
      </cdr:nvSpPr>
      <cdr:spPr>
        <a:xfrm xmlns:a="http://schemas.openxmlformats.org/drawingml/2006/main">
          <a:off x="4641695" y="11430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Days when DAM SPP &gt;&gt; RTM SPP </a:t>
          </a:r>
        </a:p>
        <a:p xmlns:a="http://schemas.openxmlformats.org/drawingml/2006/main">
          <a:r>
            <a:rPr lang="en-US" sz="1100"/>
            <a:t>resulting in high Net Invoice Exposure</a:t>
          </a:r>
        </a:p>
      </cdr:txBody>
    </cdr:sp>
  </cdr:relSizeAnchor>
  <cdr:relSizeAnchor xmlns:cdr="http://schemas.openxmlformats.org/drawingml/2006/chartDrawing">
    <cdr:from>
      <cdr:x>0.39625</cdr:x>
      <cdr:y>0.38064</cdr:y>
    </cdr:from>
    <cdr:to>
      <cdr:x>0.67936</cdr:x>
      <cdr:y>0.59719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5CB358F-3009-1837-6B4A-60E27E414830}"/>
            </a:ext>
          </a:extLst>
        </cdr:cNvPr>
        <cdr:cNvCxnSpPr/>
      </cdr:nvCxnSpPr>
      <cdr:spPr>
        <a:xfrm xmlns:a="http://schemas.openxmlformats.org/drawingml/2006/main" flipH="1">
          <a:off x="3433646" y="2392866"/>
          <a:ext cx="2453269" cy="136137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0.67507</cdr:x>
      <cdr:y>0.38285</cdr:y>
    </cdr:from>
    <cdr:to>
      <cdr:x>0.82735</cdr:x>
      <cdr:y>0.60606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0701AA27-8D97-1971-5EA4-8B1145E9466C}"/>
            </a:ext>
          </a:extLst>
        </cdr:cNvPr>
        <cdr:cNvCxnSpPr/>
      </cdr:nvCxnSpPr>
      <cdr:spPr>
        <a:xfrm xmlns:a="http://schemas.openxmlformats.org/drawingml/2006/main">
          <a:off x="5849744" y="2406805"/>
          <a:ext cx="1319561" cy="140319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0.5941</cdr:x>
      <cdr:y>0.34664</cdr:y>
    </cdr:from>
    <cdr:to>
      <cdr:x>0.69962</cdr:x>
      <cdr:y>0.49209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E7F2E5F7-78E3-D501-EAC8-E38CBB1C67AC}"/>
            </a:ext>
          </a:extLst>
        </cdr:cNvPr>
        <cdr:cNvSpPr txBox="1"/>
      </cdr:nvSpPr>
      <cdr:spPr>
        <a:xfrm xmlns:a="http://schemas.openxmlformats.org/drawingml/2006/main">
          <a:off x="5148146" y="217913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EAL bumps due to prior high Net Invoice Exposure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78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FC1AEB-7BAD-2DD9-1AED-7767EDB460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4A19-D5B3-4A71-BFEA-BE56D8A4ACDF}">
  <dimension ref="A1:X66"/>
  <sheetViews>
    <sheetView tabSelected="1" topLeftCell="B1" workbookViewId="0">
      <pane ySplit="3" topLeftCell="A45" activePane="bottomLeft" state="frozen"/>
      <selection pane="bottomLeft" activeCell="K45" sqref="K45"/>
    </sheetView>
  </sheetViews>
  <sheetFormatPr defaultRowHeight="14.4"/>
  <cols>
    <col min="1" max="1" width="0" hidden="1" customWidth="1"/>
    <col min="2" max="2" width="10" bestFit="1" customWidth="1"/>
    <col min="3" max="3" width="13.83984375" customWidth="1"/>
    <col min="4" max="4" width="16.26171875" bestFit="1" customWidth="1"/>
    <col min="5" max="10" width="15" customWidth="1"/>
    <col min="11" max="11" width="17.41796875" bestFit="1" customWidth="1"/>
    <col min="12" max="12" width="15" customWidth="1"/>
    <col min="13" max="13" width="20.15625" bestFit="1" customWidth="1"/>
    <col min="14" max="14" width="16.26171875" bestFit="1" customWidth="1"/>
    <col min="15" max="15" width="15.578125" bestFit="1" customWidth="1"/>
    <col min="16" max="16" width="14.68359375" bestFit="1" customWidth="1"/>
    <col min="17" max="18" width="14.68359375" customWidth="1"/>
    <col min="19" max="19" width="12.3671875" bestFit="1" customWidth="1"/>
    <col min="20" max="20" width="14.20703125" bestFit="1" customWidth="1"/>
    <col min="21" max="21" width="11.7890625" bestFit="1" customWidth="1"/>
    <col min="22" max="22" width="13.3671875" bestFit="1" customWidth="1"/>
    <col min="23" max="23" width="10.7890625" bestFit="1" customWidth="1"/>
    <col min="24" max="24" width="15.89453125" bestFit="1" customWidth="1"/>
  </cols>
  <sheetData>
    <row r="1" spans="1:24" ht="18.3">
      <c r="B1" s="6"/>
      <c r="C1" s="48" t="s">
        <v>51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 t="s">
        <v>6</v>
      </c>
      <c r="Q1" s="49"/>
      <c r="R1" s="49"/>
      <c r="S1" s="50" t="s">
        <v>45</v>
      </c>
      <c r="T1" s="50"/>
      <c r="U1" s="50"/>
      <c r="V1" s="50"/>
      <c r="W1" s="50"/>
      <c r="X1" s="50"/>
    </row>
    <row r="2" spans="1:24" s="1" customFormat="1" ht="28.8">
      <c r="B2" s="39" t="s">
        <v>38</v>
      </c>
      <c r="C2" s="41" t="s">
        <v>40</v>
      </c>
      <c r="D2" s="41" t="s">
        <v>4</v>
      </c>
      <c r="E2" s="41" t="s">
        <v>7</v>
      </c>
      <c r="F2" s="41" t="s">
        <v>19</v>
      </c>
      <c r="G2" s="43" t="s">
        <v>0</v>
      </c>
      <c r="H2" s="43" t="s">
        <v>11</v>
      </c>
      <c r="I2" s="43" t="s">
        <v>12</v>
      </c>
      <c r="J2" s="43" t="s">
        <v>13</v>
      </c>
      <c r="K2" s="43" t="s">
        <v>3</v>
      </c>
      <c r="L2" s="43" t="s">
        <v>2</v>
      </c>
      <c r="M2" s="43" t="s">
        <v>10</v>
      </c>
      <c r="N2" s="43" t="s">
        <v>15</v>
      </c>
      <c r="O2" s="4" t="s">
        <v>51</v>
      </c>
      <c r="P2" s="46" t="s">
        <v>41</v>
      </c>
      <c r="Q2" s="46" t="s">
        <v>37</v>
      </c>
      <c r="R2" s="46" t="s">
        <v>57</v>
      </c>
      <c r="S2" s="45" t="s">
        <v>46</v>
      </c>
      <c r="T2" s="45" t="s">
        <v>47</v>
      </c>
      <c r="U2" s="45" t="s">
        <v>59</v>
      </c>
      <c r="V2" s="45" t="s">
        <v>44</v>
      </c>
      <c r="W2" s="45" t="s">
        <v>43</v>
      </c>
      <c r="X2" s="33" t="s">
        <v>45</v>
      </c>
    </row>
    <row r="3" spans="1:24" s="1" customFormat="1" ht="72">
      <c r="A3" s="1" t="s">
        <v>31</v>
      </c>
      <c r="B3" s="40" t="s">
        <v>39</v>
      </c>
      <c r="C3" s="41" t="s">
        <v>24</v>
      </c>
      <c r="D3" s="42" t="s">
        <v>5</v>
      </c>
      <c r="E3" s="42"/>
      <c r="F3" s="42" t="s">
        <v>17</v>
      </c>
      <c r="G3" s="43" t="s">
        <v>1</v>
      </c>
      <c r="H3" s="43"/>
      <c r="I3" s="44" t="s">
        <v>18</v>
      </c>
      <c r="J3" s="44" t="s">
        <v>14</v>
      </c>
      <c r="K3" s="44" t="s">
        <v>26</v>
      </c>
      <c r="L3" s="44" t="s">
        <v>25</v>
      </c>
      <c r="M3" s="44" t="s">
        <v>20</v>
      </c>
      <c r="N3" s="44" t="s">
        <v>16</v>
      </c>
      <c r="O3" s="5" t="s">
        <v>22</v>
      </c>
      <c r="P3" s="46" t="s">
        <v>34</v>
      </c>
      <c r="Q3" s="46" t="s">
        <v>56</v>
      </c>
      <c r="R3" s="46" t="s">
        <v>42</v>
      </c>
      <c r="S3" s="45" t="s">
        <v>48</v>
      </c>
      <c r="T3" s="45" t="s">
        <v>48</v>
      </c>
      <c r="U3" s="45" t="s">
        <v>60</v>
      </c>
      <c r="V3" s="45" t="s">
        <v>50</v>
      </c>
      <c r="W3" s="45" t="s">
        <v>49</v>
      </c>
      <c r="X3" s="33" t="s">
        <v>61</v>
      </c>
    </row>
    <row r="4" spans="1:24" s="1" customFormat="1" ht="14.7">
      <c r="A4" s="19">
        <f t="shared" ref="A4:A22" si="0">DAY(B4)+100*MONTH(B4)</f>
        <v>101</v>
      </c>
      <c r="B4" s="18">
        <v>44197</v>
      </c>
      <c r="C4" s="21">
        <f>SUMIF('DC Tie Flows'!$A$2:$A$1417,A4,'DC Tie Flows'!$H$2:$H$1417)</f>
        <v>84756.789131459998</v>
      </c>
      <c r="D4" s="21"/>
      <c r="E4" s="29">
        <v>1.1399999999999999</v>
      </c>
      <c r="F4" s="25"/>
      <c r="G4" s="21">
        <f>SUMIF('DC Tie Flows'!$A$2:$A$1417,A4,'DC Tie Flows'!$F$2:$F$1417)</f>
        <v>-75469.850619257501</v>
      </c>
      <c r="H4" s="29">
        <v>1.05</v>
      </c>
      <c r="I4" s="21"/>
      <c r="J4" s="21"/>
      <c r="K4" s="21"/>
      <c r="L4" s="22"/>
      <c r="M4" s="23"/>
      <c r="N4" s="22"/>
      <c r="O4" s="3"/>
      <c r="P4" s="21"/>
      <c r="Q4" s="21">
        <f>C4+G4</f>
        <v>9286.9385122024978</v>
      </c>
      <c r="R4" s="21"/>
      <c r="S4" s="30"/>
    </row>
    <row r="5" spans="1:24" s="1" customFormat="1" ht="14.7">
      <c r="A5" s="19">
        <f t="shared" si="0"/>
        <v>102</v>
      </c>
      <c r="B5" s="18">
        <v>44198</v>
      </c>
      <c r="C5" s="21">
        <f>SUMIF('DC Tie Flows'!$A$2:$A$1417,A5,'DC Tie Flows'!$H$2:$H$1417)</f>
        <v>43680.426777069995</v>
      </c>
      <c r="D5" s="21"/>
      <c r="E5" s="29">
        <v>1.1499999999999999</v>
      </c>
      <c r="F5" s="25"/>
      <c r="G5" s="21">
        <f>SUMIF('DC Tie Flows'!$A$2:$A$1417,A5,'DC Tie Flows'!$F$2:$F$1417)</f>
        <v>-38682.914705037496</v>
      </c>
      <c r="H5" s="29">
        <v>1.05</v>
      </c>
      <c r="I5" s="21"/>
      <c r="J5" s="21"/>
      <c r="K5" s="21"/>
      <c r="L5" s="22"/>
      <c r="M5" s="23"/>
      <c r="N5" s="22"/>
      <c r="O5" s="3"/>
      <c r="P5" s="21"/>
      <c r="Q5" s="21">
        <f t="shared" ref="Q5:Q62" si="1">C5+G5</f>
        <v>4997.5120720324994</v>
      </c>
      <c r="R5" s="21"/>
      <c r="S5" s="30"/>
    </row>
    <row r="6" spans="1:24" s="1" customFormat="1" ht="14.7">
      <c r="A6" s="19">
        <f t="shared" si="0"/>
        <v>103</v>
      </c>
      <c r="B6" s="18">
        <v>44199</v>
      </c>
      <c r="C6" s="21">
        <f>SUMIF('DC Tie Flows'!$A$2:$A$1417,A6,'DC Tie Flows'!$H$2:$H$1417)</f>
        <v>46046.550357019994</v>
      </c>
      <c r="D6" s="21">
        <f>C4+C5+C6</f>
        <v>174483.76626554999</v>
      </c>
      <c r="E6" s="29">
        <v>1.1399999999999999</v>
      </c>
      <c r="F6" s="25"/>
      <c r="G6" s="21">
        <f>SUMIF('DC Tie Flows'!$A$2:$A$1417,A6,'DC Tie Flows'!$F$2:$F$1417)</f>
        <v>-39966.663588057498</v>
      </c>
      <c r="H6" s="29">
        <v>1.04</v>
      </c>
      <c r="I6" s="21"/>
      <c r="J6" s="21"/>
      <c r="K6" s="21"/>
      <c r="L6" s="22"/>
      <c r="M6" s="23"/>
      <c r="N6" s="22"/>
      <c r="O6" s="3"/>
      <c r="P6" s="21"/>
      <c r="Q6" s="21">
        <f t="shared" si="1"/>
        <v>6079.8867689624967</v>
      </c>
      <c r="R6" s="21"/>
      <c r="S6" s="30"/>
    </row>
    <row r="7" spans="1:24" s="1" customFormat="1" ht="14.7">
      <c r="A7" s="19">
        <f t="shared" si="0"/>
        <v>104</v>
      </c>
      <c r="B7" s="18">
        <v>44200</v>
      </c>
      <c r="C7" s="21">
        <f>SUMIF('DC Tie Flows'!$A$2:$A$1417,A7,'DC Tie Flows'!$H$2:$H$1417)</f>
        <v>9085.2400757599971</v>
      </c>
      <c r="D7" s="21">
        <f t="shared" ref="D7:D62" si="2">C5+C6+C7</f>
        <v>98812.217209849987</v>
      </c>
      <c r="E7" s="29">
        <v>1.1299999999999999</v>
      </c>
      <c r="F7" s="25"/>
      <c r="G7" s="21">
        <f>SUMIF('DC Tie Flows'!$A$2:$A$1417,A7,'DC Tie Flows'!$F$2:$F$1417)</f>
        <v>-4091.0611196300019</v>
      </c>
      <c r="H7" s="29">
        <v>1.04</v>
      </c>
      <c r="I7" s="21"/>
      <c r="J7" s="21"/>
      <c r="K7" s="21"/>
      <c r="L7" s="22"/>
      <c r="M7" s="23"/>
      <c r="N7" s="22"/>
      <c r="O7" s="3"/>
      <c r="P7" s="21"/>
      <c r="Q7" s="21">
        <f t="shared" si="1"/>
        <v>4994.1789561299956</v>
      </c>
      <c r="R7" s="21"/>
      <c r="S7" s="30"/>
    </row>
    <row r="8" spans="1:24" s="1" customFormat="1" ht="14.7">
      <c r="A8" s="19">
        <f t="shared" si="0"/>
        <v>105</v>
      </c>
      <c r="B8" s="18">
        <v>44201</v>
      </c>
      <c r="C8" s="21">
        <f>SUMIF('DC Tie Flows'!$A$2:$A$1417,A8,'DC Tie Flows'!$H$2:$H$1417)</f>
        <v>73319.64072322</v>
      </c>
      <c r="D8" s="21">
        <f t="shared" si="2"/>
        <v>128451.43115599999</v>
      </c>
      <c r="E8" s="29">
        <v>1.17</v>
      </c>
      <c r="F8" s="25"/>
      <c r="G8" s="21">
        <f>SUMIF('DC Tie Flows'!$A$2:$A$1417,A8,'DC Tie Flows'!$F$2:$F$1417)</f>
        <v>-58923.113063965007</v>
      </c>
      <c r="H8" s="29">
        <v>1.2</v>
      </c>
      <c r="I8" s="21"/>
      <c r="J8" s="21"/>
      <c r="K8" s="21"/>
      <c r="L8" s="23">
        <f t="shared" ref="L8:L41" si="3">MAX(1.1*G4,0.9*G4)+MAX(1.1*G5,0.9*G5)+MAX(1.1*G6,0.9*G6)+MAX(1.1*G7,0.9*G7)+MAX(1.1*G8,0.9*G8)</f>
        <v>-195420.24278635276</v>
      </c>
      <c r="M8" s="23"/>
      <c r="N8" s="22"/>
      <c r="O8" s="3"/>
      <c r="P8" s="21"/>
      <c r="Q8" s="21">
        <f t="shared" si="1"/>
        <v>14396.527659254993</v>
      </c>
      <c r="R8" s="21"/>
      <c r="S8" s="30"/>
    </row>
    <row r="9" spans="1:24" s="1" customFormat="1" ht="14.7">
      <c r="A9" s="19">
        <f t="shared" si="0"/>
        <v>106</v>
      </c>
      <c r="B9" s="18">
        <v>44202</v>
      </c>
      <c r="C9" s="21">
        <f>SUMIF('DC Tie Flows'!$A$2:$A$1417,A9,'DC Tie Flows'!$H$2:$H$1417)</f>
        <v>29746.218976870001</v>
      </c>
      <c r="D9" s="21">
        <f t="shared" si="2"/>
        <v>112151.09977585</v>
      </c>
      <c r="E9" s="29">
        <v>1.17</v>
      </c>
      <c r="F9" s="25"/>
      <c r="G9" s="21">
        <f>SUMIF('DC Tie Flows'!$A$2:$A$1417,A9,'DC Tie Flows'!$F$2:$F$1417)</f>
        <v>-15007.270042717499</v>
      </c>
      <c r="H9" s="29">
        <v>1.26</v>
      </c>
      <c r="I9" s="21"/>
      <c r="J9" s="21"/>
      <c r="K9" s="3"/>
      <c r="L9" s="23">
        <f t="shared" si="3"/>
        <v>-141003.92026746675</v>
      </c>
      <c r="M9" s="23"/>
      <c r="N9" s="22"/>
      <c r="O9" s="3"/>
      <c r="P9" s="21"/>
      <c r="Q9" s="21">
        <f t="shared" si="1"/>
        <v>14738.948934152502</v>
      </c>
      <c r="R9" s="21"/>
      <c r="S9" s="30"/>
    </row>
    <row r="10" spans="1:24" s="1" customFormat="1" ht="14.7">
      <c r="A10" s="19">
        <f t="shared" si="0"/>
        <v>107</v>
      </c>
      <c r="B10" s="18">
        <v>44203</v>
      </c>
      <c r="C10" s="21">
        <f>SUMIF('DC Tie Flows'!$A$2:$A$1417,A10,'DC Tie Flows'!$H$2:$H$1417)</f>
        <v>4462.2144783200001</v>
      </c>
      <c r="D10" s="21">
        <f t="shared" si="2"/>
        <v>107528.07417841001</v>
      </c>
      <c r="E10" s="29">
        <v>1.2</v>
      </c>
      <c r="F10" s="25"/>
      <c r="G10" s="21">
        <f>SUMIF('DC Tie Flows'!$A$2:$A$1417,A10,'DC Tie Flows'!$F$2:$F$1417)</f>
        <v>-3213.5310413549996</v>
      </c>
      <c r="H10" s="29">
        <v>1.35</v>
      </c>
      <c r="I10" s="21"/>
      <c r="J10" s="21"/>
      <c r="K10" s="3">
        <f t="shared" ref="K10:K41" si="4">1.5*(MAX(1.1*G4,0.9*G4)+MAX(1.1*G5,0.9*G5)+MAX(1.1*G6,0.9*G6)+MAX(1.1*G7,0.9*G7)+MAX(1.1*G8,0.9*G8)+MAX(1.1*G9,0.9*G9)+MAX(1.1*G10,0.9*G10))</f>
        <v>-317728.44564302702</v>
      </c>
      <c r="L10" s="23">
        <f t="shared" si="3"/>
        <v>-109081.4749701525</v>
      </c>
      <c r="M10" s="23"/>
      <c r="N10" s="22"/>
      <c r="O10" s="3"/>
      <c r="P10" s="21"/>
      <c r="Q10" s="21">
        <f t="shared" si="1"/>
        <v>1248.6834369650005</v>
      </c>
      <c r="R10" s="21"/>
      <c r="S10" s="30"/>
    </row>
    <row r="11" spans="1:24" s="1" customFormat="1" ht="14.7">
      <c r="A11" s="19">
        <f t="shared" si="0"/>
        <v>108</v>
      </c>
      <c r="B11" s="18">
        <v>44204</v>
      </c>
      <c r="C11" s="21">
        <f>SUMIF('DC Tie Flows'!$A$2:$A$1417,A11,'DC Tie Flows'!$H$2:$H$1417)</f>
        <v>-667.28649956000027</v>
      </c>
      <c r="D11" s="21">
        <f t="shared" si="2"/>
        <v>33541.14695563</v>
      </c>
      <c r="E11" s="29">
        <v>1.1599999999999999</v>
      </c>
      <c r="F11" s="25"/>
      <c r="G11" s="21">
        <f>SUMIF('DC Tie Flows'!$A$2:$A$1417,A11,'DC Tie Flows'!$F$2:$F$1417)</f>
        <v>355.1936253075001</v>
      </c>
      <c r="H11" s="29">
        <v>1.33</v>
      </c>
      <c r="I11" s="21"/>
      <c r="J11" s="21"/>
      <c r="K11" s="3">
        <f t="shared" si="4"/>
        <v>-215258.07782527199</v>
      </c>
      <c r="L11" s="23">
        <f t="shared" si="3"/>
        <v>-72720.764753062496</v>
      </c>
      <c r="M11" s="23"/>
      <c r="N11" s="22"/>
      <c r="O11" s="3"/>
      <c r="P11" s="21"/>
      <c r="Q11" s="21">
        <f t="shared" si="1"/>
        <v>-312.09287425250017</v>
      </c>
      <c r="R11" s="21"/>
      <c r="S11" s="30"/>
    </row>
    <row r="12" spans="1:24" s="1" customFormat="1" ht="14.7">
      <c r="A12" s="19">
        <f t="shared" si="0"/>
        <v>109</v>
      </c>
      <c r="B12" s="18">
        <v>44205</v>
      </c>
      <c r="C12" s="21">
        <f>SUMIF('DC Tie Flows'!$A$2:$A$1417,A12,'DC Tie Flows'!$H$2:$H$1417)</f>
        <v>1120.7762033100009</v>
      </c>
      <c r="D12" s="21">
        <f t="shared" si="2"/>
        <v>4915.7041820700006</v>
      </c>
      <c r="E12" s="29">
        <v>1.2</v>
      </c>
      <c r="F12" s="25">
        <f>AVERAGE(C4:C10)*$B$65*E12</f>
        <v>499023.56660523417</v>
      </c>
      <c r="G12" s="21">
        <f>SUMIF('DC Tie Flows'!$A$2:$A$1417,A12,'DC Tie Flows'!$F$2:$F$1417)</f>
        <v>-17946.296886345004</v>
      </c>
      <c r="H12" s="29">
        <v>1.37</v>
      </c>
      <c r="I12" s="21"/>
      <c r="J12" s="21"/>
      <c r="K12" s="3">
        <f t="shared" si="4"/>
        <v>-187263.6437700371</v>
      </c>
      <c r="L12" s="23">
        <f t="shared" si="3"/>
        <v>-85190.476943105998</v>
      </c>
      <c r="M12" s="23"/>
      <c r="N12" s="22"/>
      <c r="O12" s="3"/>
      <c r="P12" s="21"/>
      <c r="Q12" s="21">
        <f t="shared" si="1"/>
        <v>-16825.520683035003</v>
      </c>
      <c r="R12" s="21"/>
      <c r="S12" s="31">
        <v>1</v>
      </c>
      <c r="T12" s="31">
        <f>S12</f>
        <v>1</v>
      </c>
    </row>
    <row r="13" spans="1:24" s="1" customFormat="1" ht="14.7">
      <c r="A13" s="19">
        <f t="shared" si="0"/>
        <v>110</v>
      </c>
      <c r="B13" s="18">
        <v>44206</v>
      </c>
      <c r="C13" s="21">
        <f>SUMIF('DC Tie Flows'!$A$2:$A$1417,A13,'DC Tie Flows'!$H$2:$H$1417)</f>
        <v>-7542.3775361800008</v>
      </c>
      <c r="D13" s="21">
        <f t="shared" si="2"/>
        <v>-7088.8878324300003</v>
      </c>
      <c r="E13" s="29">
        <v>1.19</v>
      </c>
      <c r="F13" s="25">
        <f t="shared" ref="F13:F62" si="5">AVERAGE(C5:C11)*$B$65*E13</f>
        <v>349644.10831078998</v>
      </c>
      <c r="G13" s="21">
        <f>SUMIF('DC Tie Flows'!$A$2:$A$1417,A13,'DC Tie Flows'!$F$2:$F$1417)</f>
        <v>6436.10140632</v>
      </c>
      <c r="H13" s="29">
        <v>1.36</v>
      </c>
      <c r="I13" s="21"/>
      <c r="J13" s="21"/>
      <c r="K13" s="3">
        <f t="shared" si="4"/>
        <v>-122689.08060573149</v>
      </c>
      <c r="L13" s="23">
        <f t="shared" si="3"/>
        <v>-25079.963638585505</v>
      </c>
      <c r="M13" s="23"/>
      <c r="N13" s="22"/>
      <c r="O13" s="3"/>
      <c r="P13" s="21"/>
      <c r="Q13" s="21">
        <f t="shared" si="1"/>
        <v>-1106.2761298600008</v>
      </c>
      <c r="R13" s="21"/>
      <c r="S13" s="31">
        <v>1</v>
      </c>
      <c r="T13" s="31">
        <f t="shared" ref="T13:T62" si="6">S13</f>
        <v>1</v>
      </c>
    </row>
    <row r="14" spans="1:24" s="1" customFormat="1" ht="14.7">
      <c r="A14" s="19">
        <f t="shared" si="0"/>
        <v>111</v>
      </c>
      <c r="B14" s="18">
        <v>44207</v>
      </c>
      <c r="C14" s="21">
        <f>SUMIF('DC Tie Flows'!$A$2:$A$1417,A14,'DC Tie Flows'!$H$2:$H$1417)</f>
        <v>72503.296170720016</v>
      </c>
      <c r="D14" s="21">
        <f t="shared" si="2"/>
        <v>66081.694837850009</v>
      </c>
      <c r="E14" s="29">
        <v>1.18</v>
      </c>
      <c r="F14" s="25">
        <f t="shared" si="5"/>
        <v>274962.51155947027</v>
      </c>
      <c r="G14" s="21">
        <f>SUMIF('DC Tie Flows'!$A$2:$A$1417,A14,'DC Tie Flows'!$F$2:$F$1417)</f>
        <v>-41868.254059807492</v>
      </c>
      <c r="H14" s="29">
        <v>1.35</v>
      </c>
      <c r="I14" s="21"/>
      <c r="J14" s="21"/>
      <c r="K14" s="3">
        <f t="shared" si="4"/>
        <v>-173688.29107497109</v>
      </c>
      <c r="L14" s="23">
        <f t="shared" si="3"/>
        <v>-49254.849253966495</v>
      </c>
      <c r="M14" s="23"/>
      <c r="N14" s="22"/>
      <c r="O14" s="3"/>
      <c r="P14" s="21"/>
      <c r="Q14" s="21">
        <f t="shared" si="1"/>
        <v>30635.042110912524</v>
      </c>
      <c r="R14" s="21"/>
      <c r="S14" s="31">
        <v>1</v>
      </c>
      <c r="T14" s="31">
        <f t="shared" si="6"/>
        <v>1</v>
      </c>
    </row>
    <row r="15" spans="1:24" s="1" customFormat="1" ht="14.7">
      <c r="A15" s="19">
        <f t="shared" si="0"/>
        <v>112</v>
      </c>
      <c r="B15" s="18">
        <v>44208</v>
      </c>
      <c r="C15" s="21">
        <f>SUMIF('DC Tie Flows'!$A$2:$A$1417,A15,'DC Tie Flows'!$H$2:$H$1417)</f>
        <v>38949.1142311</v>
      </c>
      <c r="D15" s="21">
        <f t="shared" si="2"/>
        <v>103910.03286564001</v>
      </c>
      <c r="E15" s="29">
        <v>1.18</v>
      </c>
      <c r="F15" s="25">
        <f t="shared" si="5"/>
        <v>184626.89025379028</v>
      </c>
      <c r="G15" s="21">
        <f>SUMIF('DC Tie Flows'!$A$2:$A$1417,A15,'DC Tie Flows'!$F$2:$F$1417)</f>
        <v>-29454.784343930001</v>
      </c>
      <c r="H15" s="29">
        <v>1.34</v>
      </c>
      <c r="I15" s="21"/>
      <c r="J15" s="21"/>
      <c r="K15" s="3">
        <f t="shared" si="4"/>
        <v>-133906.04730292386</v>
      </c>
      <c r="L15" s="23">
        <f t="shared" si="3"/>
        <v>-72871.977226283998</v>
      </c>
      <c r="M15" s="23"/>
      <c r="N15" s="22"/>
      <c r="O15" s="3"/>
      <c r="P15" s="21"/>
      <c r="Q15" s="21">
        <f t="shared" si="1"/>
        <v>9494.329887169999</v>
      </c>
      <c r="R15" s="21"/>
      <c r="S15" s="31">
        <v>1</v>
      </c>
      <c r="T15" s="31">
        <f t="shared" si="6"/>
        <v>1</v>
      </c>
    </row>
    <row r="16" spans="1:24" s="1" customFormat="1" ht="14.7">
      <c r="A16" s="19">
        <f t="shared" si="0"/>
        <v>113</v>
      </c>
      <c r="B16" s="18">
        <v>44209</v>
      </c>
      <c r="C16" s="21">
        <f>SUMIF('DC Tie Flows'!$A$2:$A$1417,A16,'DC Tie Flows'!$H$2:$H$1417)</f>
        <v>5832.9309671200008</v>
      </c>
      <c r="D16" s="21">
        <f t="shared" si="2"/>
        <v>117285.34136894002</v>
      </c>
      <c r="E16" s="29">
        <v>0.99</v>
      </c>
      <c r="F16" s="25">
        <f t="shared" si="5"/>
        <v>244590.08241647575</v>
      </c>
      <c r="G16" s="21">
        <f>SUMIF('DC Tie Flows'!$A$2:$A$1417,A16,'DC Tie Flows'!$F$2:$F$1417)</f>
        <v>-16513.634187492498</v>
      </c>
      <c r="H16" s="29">
        <v>1.34</v>
      </c>
      <c r="I16" s="21"/>
      <c r="J16" s="21"/>
      <c r="K16" s="3">
        <f t="shared" si="4"/>
        <v>-135939.63889837015</v>
      </c>
      <c r="L16" s="23">
        <f t="shared" si="3"/>
        <v>-88124.960982865479</v>
      </c>
      <c r="M16" s="23"/>
      <c r="N16" s="22"/>
      <c r="O16" s="3"/>
      <c r="P16" s="21"/>
      <c r="Q16" s="21">
        <f t="shared" si="1"/>
        <v>-10680.703220372498</v>
      </c>
      <c r="R16" s="21"/>
      <c r="S16" s="31">
        <v>1</v>
      </c>
      <c r="T16" s="31">
        <f t="shared" si="6"/>
        <v>1</v>
      </c>
    </row>
    <row r="17" spans="1:22" s="1" customFormat="1" ht="14.7">
      <c r="A17" s="19">
        <f t="shared" si="0"/>
        <v>114</v>
      </c>
      <c r="B17" s="18">
        <v>44210</v>
      </c>
      <c r="C17" s="21">
        <f>SUMIF('DC Tie Flows'!$A$2:$A$1417,A17,'DC Tie Flows'!$H$2:$H$1417)</f>
        <v>82922.241322960006</v>
      </c>
      <c r="D17" s="21">
        <f t="shared" si="2"/>
        <v>127704.28652118001</v>
      </c>
      <c r="E17" s="29">
        <v>0.89</v>
      </c>
      <c r="F17" s="25">
        <f t="shared" si="5"/>
        <v>176184.34408839457</v>
      </c>
      <c r="G17" s="21">
        <f>SUMIF('DC Tie Flows'!$A$2:$A$1417,A17,'DC Tie Flows'!$F$2:$F$1417)</f>
        <v>-70541.990561279992</v>
      </c>
      <c r="H17" s="29">
        <v>1.32</v>
      </c>
      <c r="I17" s="21"/>
      <c r="J17" s="21"/>
      <c r="K17" s="3">
        <f t="shared" si="4"/>
        <v>-226833.05925026885</v>
      </c>
      <c r="L17" s="23">
        <f t="shared" si="3"/>
        <v>-135461.085290307</v>
      </c>
      <c r="M17" s="23"/>
      <c r="N17" s="22"/>
      <c r="O17" s="3"/>
      <c r="P17" s="21"/>
      <c r="Q17" s="21">
        <f t="shared" si="1"/>
        <v>12380.250761680014</v>
      </c>
      <c r="R17" s="21"/>
      <c r="S17" s="31">
        <v>1</v>
      </c>
      <c r="T17" s="31">
        <f t="shared" si="6"/>
        <v>1</v>
      </c>
    </row>
    <row r="18" spans="1:22" s="1" customFormat="1" ht="14.7">
      <c r="A18" s="19">
        <f t="shared" si="0"/>
        <v>115</v>
      </c>
      <c r="B18" s="18">
        <v>44211</v>
      </c>
      <c r="C18" s="21">
        <f>SUMIF('DC Tie Flows'!$A$2:$A$1417,A18,'DC Tie Flows'!$H$2:$H$1417)</f>
        <v>42493.270046729995</v>
      </c>
      <c r="D18" s="21">
        <f t="shared" si="2"/>
        <v>131248.44233681</v>
      </c>
      <c r="E18" s="29">
        <v>0.89</v>
      </c>
      <c r="F18" s="25">
        <f t="shared" si="5"/>
        <v>145780.30647599816</v>
      </c>
      <c r="G18" s="21">
        <f>SUMIF('DC Tie Flows'!$A$2:$A$1417,A18,'DC Tie Flows'!$F$2:$F$1417)</f>
        <v>-32413.436994629992</v>
      </c>
      <c r="H18" s="29">
        <v>1.27</v>
      </c>
      <c r="I18" s="21"/>
      <c r="J18" s="21"/>
      <c r="K18" s="3">
        <f t="shared" si="4"/>
        <v>-271177.26867477671</v>
      </c>
      <c r="L18" s="23">
        <f t="shared" si="3"/>
        <v>-171712.89013242596</v>
      </c>
      <c r="M18" s="23"/>
      <c r="N18" s="22"/>
      <c r="O18" s="3"/>
      <c r="P18" s="21"/>
      <c r="Q18" s="21">
        <f t="shared" si="1"/>
        <v>10079.833052100003</v>
      </c>
      <c r="R18" s="21"/>
      <c r="S18" s="31">
        <v>1</v>
      </c>
      <c r="T18" s="31">
        <f t="shared" si="6"/>
        <v>1</v>
      </c>
    </row>
    <row r="19" spans="1:22" s="1" customFormat="1" ht="14.7">
      <c r="A19" s="19">
        <f t="shared" si="0"/>
        <v>116</v>
      </c>
      <c r="B19" s="18">
        <v>44212</v>
      </c>
      <c r="C19" s="21">
        <f>SUMIF('DC Tie Flows'!$A$2:$A$1417,A19,'DC Tie Flows'!$H$2:$H$1417)</f>
        <v>47658.502509060003</v>
      </c>
      <c r="D19" s="21">
        <f t="shared" si="2"/>
        <v>173074.01387875</v>
      </c>
      <c r="E19" s="29">
        <v>0.9</v>
      </c>
      <c r="F19" s="25">
        <f t="shared" si="5"/>
        <v>248295.46481931859</v>
      </c>
      <c r="G19" s="21">
        <f>SUMIF('DC Tie Flows'!$A$2:$A$1417,A19,'DC Tie Flows'!$F$2:$F$1417)</f>
        <v>-88583.471807977505</v>
      </c>
      <c r="H19" s="29">
        <v>1.26</v>
      </c>
      <c r="I19" s="21"/>
      <c r="J19" s="21"/>
      <c r="K19" s="3">
        <f t="shared" si="4"/>
        <v>-366537.45481898065</v>
      </c>
      <c r="L19" s="23">
        <f t="shared" si="3"/>
        <v>-213756.58610577899</v>
      </c>
      <c r="M19" s="23"/>
      <c r="N19" s="22"/>
      <c r="O19" s="3"/>
      <c r="P19" s="21"/>
      <c r="Q19" s="21">
        <f t="shared" si="1"/>
        <v>-40924.969298917502</v>
      </c>
      <c r="R19" s="21"/>
      <c r="S19" s="31">
        <v>1</v>
      </c>
      <c r="T19" s="31">
        <f t="shared" si="6"/>
        <v>1</v>
      </c>
    </row>
    <row r="20" spans="1:22" s="1" customFormat="1" ht="14.7">
      <c r="A20" s="19">
        <f t="shared" si="0"/>
        <v>117</v>
      </c>
      <c r="B20" s="18">
        <v>44213</v>
      </c>
      <c r="C20" s="21">
        <f>SUMIF('DC Tie Flows'!$A$2:$A$1417,A20,'DC Tie Flows'!$H$2:$H$1417)</f>
        <v>47124.788901809989</v>
      </c>
      <c r="D20" s="21">
        <f t="shared" si="2"/>
        <v>137276.56145759998</v>
      </c>
      <c r="E20" s="29">
        <v>0.89</v>
      </c>
      <c r="F20" s="25">
        <f t="shared" si="5"/>
        <v>300412.19107303768</v>
      </c>
      <c r="G20" s="21">
        <f>SUMIF('DC Tie Flows'!$A$2:$A$1417,A20,'DC Tie Flows'!$F$2:$F$1417)</f>
        <v>-53682.83345308499</v>
      </c>
      <c r="H20" s="29">
        <v>1.25</v>
      </c>
      <c r="I20" s="21"/>
      <c r="J20" s="21"/>
      <c r="K20" s="3">
        <f t="shared" si="4"/>
        <v>-449628.84730107337</v>
      </c>
      <c r="L20" s="23">
        <f t="shared" si="3"/>
        <v>-235561.83030401851</v>
      </c>
      <c r="M20" s="23"/>
      <c r="N20" s="22"/>
      <c r="O20" s="3"/>
      <c r="P20" s="21"/>
      <c r="Q20" s="21">
        <f t="shared" si="1"/>
        <v>-6558.0445512750011</v>
      </c>
      <c r="R20" s="21"/>
      <c r="S20" s="31">
        <v>1</v>
      </c>
      <c r="T20" s="31">
        <f t="shared" si="6"/>
        <v>1</v>
      </c>
    </row>
    <row r="21" spans="1:22" s="1" customFormat="1" ht="14.7">
      <c r="A21" s="19">
        <f t="shared" si="0"/>
        <v>118</v>
      </c>
      <c r="B21" s="18">
        <v>44214</v>
      </c>
      <c r="C21" s="21">
        <f>SUMIF('DC Tie Flows'!$A$2:$A$1417,A21,'DC Tie Flows'!$H$2:$H$1417)</f>
        <v>0</v>
      </c>
      <c r="D21" s="21">
        <f t="shared" si="2"/>
        <v>94783.291410869992</v>
      </c>
      <c r="E21" s="29">
        <v>0.88</v>
      </c>
      <c r="F21" s="25">
        <f t="shared" si="5"/>
        <v>355541.34340875549</v>
      </c>
      <c r="G21" s="21">
        <f>SUMIF('DC Tie Flows'!$A$2:$A$1417,A21,'DC Tie Flows'!$F$2:$F$1417)</f>
        <v>0</v>
      </c>
      <c r="H21" s="29">
        <v>1.24</v>
      </c>
      <c r="I21" s="21"/>
      <c r="J21" s="21"/>
      <c r="K21" s="3">
        <f t="shared" si="4"/>
        <v>-393106.7043203332</v>
      </c>
      <c r="L21" s="23">
        <f t="shared" si="3"/>
        <v>-220699.55953527521</v>
      </c>
      <c r="M21" s="23"/>
      <c r="N21" s="22"/>
      <c r="O21" s="3"/>
      <c r="P21" s="21"/>
      <c r="Q21" s="21">
        <f t="shared" si="1"/>
        <v>0</v>
      </c>
      <c r="R21" s="21"/>
      <c r="S21" s="31">
        <v>1</v>
      </c>
      <c r="T21" s="31">
        <f t="shared" si="6"/>
        <v>1</v>
      </c>
    </row>
    <row r="22" spans="1:22" s="1" customFormat="1" ht="14.7">
      <c r="A22" s="19">
        <f t="shared" si="0"/>
        <v>119</v>
      </c>
      <c r="B22" s="18">
        <v>44215</v>
      </c>
      <c r="C22" s="21">
        <f>SUMIF('DC Tie Flows'!$A$2:$A$1417,A22,'DC Tie Flows'!$H$2:$H$1417)</f>
        <v>-11942.847179640001</v>
      </c>
      <c r="D22" s="21">
        <f t="shared" si="2"/>
        <v>35181.941722169984</v>
      </c>
      <c r="E22" s="29">
        <v>0.89</v>
      </c>
      <c r="F22" s="25">
        <f t="shared" si="5"/>
        <v>429086.98327579297</v>
      </c>
      <c r="G22" s="21">
        <f>SUMIF('DC Tie Flows'!$A$2:$A$1417,A22,'DC Tie Flows'!$F$2:$F$1417)</f>
        <v>9353.2977144400011</v>
      </c>
      <c r="H22" s="29">
        <v>1.25</v>
      </c>
      <c r="I22" s="21"/>
      <c r="J22" s="21"/>
      <c r="K22" s="3">
        <f t="shared" si="4"/>
        <v>-337909.80422720173</v>
      </c>
      <c r="L22" s="23">
        <f t="shared" si="3"/>
        <v>-146923.14054423926</v>
      </c>
      <c r="M22" s="23"/>
      <c r="N22" s="22"/>
      <c r="O22" s="3"/>
      <c r="P22" s="21"/>
      <c r="Q22" s="21">
        <f t="shared" si="1"/>
        <v>-2589.5494651999998</v>
      </c>
      <c r="R22" s="21"/>
      <c r="S22" s="31">
        <v>1</v>
      </c>
      <c r="T22" s="31">
        <f t="shared" si="6"/>
        <v>1</v>
      </c>
    </row>
    <row r="23" spans="1:22" s="1" customFormat="1" ht="14.7">
      <c r="A23" s="19">
        <f>DAY(B23)+100*MONTH(B23)</f>
        <v>120</v>
      </c>
      <c r="B23" s="18">
        <v>44216</v>
      </c>
      <c r="C23" s="21">
        <f>SUMIF('DC Tie Flows'!$A$2:$A$1417,A23,'DC Tie Flows'!$H$2:$H$1417)</f>
        <v>43276.265386159997</v>
      </c>
      <c r="D23" s="21">
        <f t="shared" si="2"/>
        <v>31333.418206519997</v>
      </c>
      <c r="E23" s="29">
        <v>0.82</v>
      </c>
      <c r="F23" s="25">
        <f t="shared" si="5"/>
        <v>310406.13620371366</v>
      </c>
      <c r="G23" s="21">
        <f>SUMIF('DC Tie Flows'!$A$2:$A$1417,A23,'DC Tie Flows'!$F$2:$F$1417)</f>
        <v>-53680.207536515009</v>
      </c>
      <c r="H23" s="29">
        <v>1.04</v>
      </c>
      <c r="I23" s="21"/>
      <c r="J23" s="21"/>
      <c r="K23" s="3">
        <f t="shared" si="4"/>
        <v>-388084.67824838206</v>
      </c>
      <c r="L23" s="23">
        <f t="shared" si="3"/>
        <v>-166063.23403193575</v>
      </c>
      <c r="M23" s="23"/>
      <c r="N23" s="22"/>
      <c r="O23" s="3"/>
      <c r="P23" s="21"/>
      <c r="Q23" s="21">
        <f t="shared" si="1"/>
        <v>-10403.942150355011</v>
      </c>
      <c r="R23" s="21"/>
      <c r="S23" s="31">
        <v>1</v>
      </c>
      <c r="T23" s="31">
        <f t="shared" si="6"/>
        <v>1</v>
      </c>
    </row>
    <row r="24" spans="1:22" s="1" customFormat="1" ht="14.7">
      <c r="A24" s="19">
        <f t="shared" ref="A24:A62" si="7">DAY(B24)+100*MONTH(B24)</f>
        <v>121</v>
      </c>
      <c r="B24" s="18">
        <v>44217</v>
      </c>
      <c r="C24" s="21">
        <f>SUMIF('DC Tie Flows'!$A$2:$A$1417,A24,'DC Tie Flows'!$H$2:$H$1417)</f>
        <v>-25301.80404246</v>
      </c>
      <c r="D24" s="21">
        <f t="shared" si="2"/>
        <v>6031.6141640599963</v>
      </c>
      <c r="E24" s="29">
        <v>0.91</v>
      </c>
      <c r="F24" s="25">
        <f t="shared" si="5"/>
        <v>278315.55253845197</v>
      </c>
      <c r="G24" s="21">
        <f>SUMIF('DC Tie Flows'!$A$2:$A$1417,A24,'DC Tie Flows'!$F$2:$F$1417)</f>
        <v>31024.919766462499</v>
      </c>
      <c r="H24" s="29">
        <v>1.03</v>
      </c>
      <c r="I24" s="24">
        <f>$B$65*SUM(G4:G17)/14</f>
        <v>-289205.76370517677</v>
      </c>
      <c r="J24" s="21"/>
      <c r="K24" s="3">
        <f t="shared" si="4"/>
        <v>-241661.87337599101</v>
      </c>
      <c r="L24" s="23">
        <f t="shared" si="3"/>
        <v>-52210.697661647238</v>
      </c>
      <c r="M24" s="23">
        <f>$B$66*SUM(G4:G17)/14</f>
        <v>-260285.1873346591</v>
      </c>
      <c r="N24" s="22"/>
      <c r="O24" s="3"/>
      <c r="P24" s="21"/>
      <c r="Q24" s="21">
        <f t="shared" si="1"/>
        <v>5723.1157240024986</v>
      </c>
      <c r="R24" s="21"/>
      <c r="S24" s="31">
        <v>1</v>
      </c>
      <c r="T24" s="31">
        <f t="shared" si="6"/>
        <v>1</v>
      </c>
      <c r="V24" s="32">
        <f t="shared" ref="V24:V62" si="8">AVERAGE(Q10:Q23)</f>
        <v>-1825.9256517457127</v>
      </c>
    </row>
    <row r="25" spans="1:22" s="1" customFormat="1" ht="14.7">
      <c r="A25" s="19">
        <f t="shared" si="7"/>
        <v>122</v>
      </c>
      <c r="B25" s="18">
        <v>44218</v>
      </c>
      <c r="C25" s="21">
        <f>SUMIF('DC Tie Flows'!$A$2:$A$1417,A25,'DC Tie Flows'!$H$2:$H$1417)</f>
        <v>-7406.7944630100001</v>
      </c>
      <c r="D25" s="21">
        <f t="shared" si="2"/>
        <v>10567.666880689998</v>
      </c>
      <c r="E25" s="29">
        <v>0.92</v>
      </c>
      <c r="F25" s="25">
        <f t="shared" si="5"/>
        <v>330585.20472587657</v>
      </c>
      <c r="G25" s="21">
        <f>SUMIF('DC Tie Flows'!$A$2:$A$1417,A25,'DC Tie Flows'!$F$2:$F$1417)</f>
        <v>5682.139308987501</v>
      </c>
      <c r="H25" s="29">
        <v>0.91</v>
      </c>
      <c r="I25" s="24">
        <f t="shared" ref="I25:I29" si="9">$B$65*SUM(G5:G18)/14</f>
        <v>-258451.18254472851</v>
      </c>
      <c r="J25" s="21"/>
      <c r="K25" s="3">
        <f t="shared" si="4"/>
        <v>-188528.2035734111</v>
      </c>
      <c r="L25" s="23">
        <f t="shared" si="3"/>
        <v>2354.2056860154989</v>
      </c>
      <c r="M25" s="23">
        <f t="shared" ref="M25:M62" si="10">$B$66*SUM(G5:G18)/14</f>
        <v>-232606.06429025563</v>
      </c>
      <c r="N25" s="22"/>
      <c r="O25" s="3"/>
      <c r="P25" s="21"/>
      <c r="Q25" s="21">
        <f t="shared" si="1"/>
        <v>-1724.6551540224991</v>
      </c>
      <c r="R25" s="21"/>
      <c r="S25" s="31">
        <v>1</v>
      </c>
      <c r="T25" s="31">
        <f t="shared" si="6"/>
        <v>1</v>
      </c>
      <c r="V25" s="32">
        <f t="shared" si="8"/>
        <v>-1506.3233455287482</v>
      </c>
    </row>
    <row r="26" spans="1:22" s="1" customFormat="1" ht="14.7">
      <c r="A26" s="19">
        <f t="shared" si="7"/>
        <v>123</v>
      </c>
      <c r="B26" s="18">
        <v>44219</v>
      </c>
      <c r="C26" s="21">
        <f>SUMIF('DC Tie Flows'!$A$2:$A$1417,A26,'DC Tie Flows'!$H$2:$H$1417)</f>
        <v>11275.276781600001</v>
      </c>
      <c r="D26" s="21">
        <f t="shared" si="2"/>
        <v>-21433.321723869998</v>
      </c>
      <c r="E26" s="29">
        <v>0.89</v>
      </c>
      <c r="F26" s="25">
        <f t="shared" si="5"/>
        <v>182206.10900468202</v>
      </c>
      <c r="G26" s="21">
        <f>SUMIF('DC Tie Flows'!$A$2:$A$1417,A26,'DC Tie Flows'!$F$2:$F$1417)</f>
        <v>-13691.56086213</v>
      </c>
      <c r="H26" s="29">
        <v>0.87</v>
      </c>
      <c r="I26" s="24">
        <f t="shared" si="9"/>
        <v>-294094.43761825713</v>
      </c>
      <c r="J26" s="21"/>
      <c r="K26" s="3">
        <f t="shared" si="4"/>
        <v>-87424.123796516971</v>
      </c>
      <c r="L26" s="23">
        <f t="shared" si="3"/>
        <v>-9968.1990899015018</v>
      </c>
      <c r="M26" s="23">
        <f t="shared" si="10"/>
        <v>-264684.99385643139</v>
      </c>
      <c r="N26" s="22"/>
      <c r="O26" s="3"/>
      <c r="P26" s="21"/>
      <c r="Q26" s="21">
        <f t="shared" si="1"/>
        <v>-2416.2840805299984</v>
      </c>
      <c r="R26" s="21"/>
      <c r="S26" s="31">
        <v>1</v>
      </c>
      <c r="T26" s="31">
        <f t="shared" si="6"/>
        <v>1</v>
      </c>
      <c r="V26" s="32">
        <f t="shared" si="8"/>
        <v>-1607.2206512266052</v>
      </c>
    </row>
    <row r="27" spans="1:22" s="1" customFormat="1" ht="14.7">
      <c r="A27" s="19">
        <f t="shared" si="7"/>
        <v>124</v>
      </c>
      <c r="B27" s="18">
        <v>44220</v>
      </c>
      <c r="C27" s="21">
        <f>SUMIF('DC Tie Flows'!$A$2:$A$1417,A27,'DC Tie Flows'!$H$2:$H$1417)</f>
        <v>251.34890752000092</v>
      </c>
      <c r="D27" s="21">
        <f t="shared" si="2"/>
        <v>4119.8312261100018</v>
      </c>
      <c r="E27" s="29">
        <v>0.9</v>
      </c>
      <c r="F27" s="25">
        <f t="shared" si="5"/>
        <v>120096.14285818284</v>
      </c>
      <c r="G27" s="21">
        <f>SUMIF('DC Tie Flows'!$A$2:$A$1417,A27,'DC Tie Flows'!$F$2:$F$1417)</f>
        <v>-1838.6548461700013</v>
      </c>
      <c r="H27" s="29">
        <v>0.87</v>
      </c>
      <c r="I27" s="24">
        <f t="shared" si="9"/>
        <v>-303891.70180756244</v>
      </c>
      <c r="J27" s="21"/>
      <c r="K27" s="3">
        <f t="shared" si="4"/>
        <v>-17434.482677181753</v>
      </c>
      <c r="L27" s="23">
        <f t="shared" si="3"/>
        <v>-21911.615937338505</v>
      </c>
      <c r="M27" s="23">
        <f t="shared" si="10"/>
        <v>-273502.53162680619</v>
      </c>
      <c r="N27" s="22"/>
      <c r="O27" s="3"/>
      <c r="P27" s="21"/>
      <c r="Q27" s="21">
        <f t="shared" si="1"/>
        <v>-1587.3059386500004</v>
      </c>
      <c r="R27" s="21"/>
      <c r="S27" s="31">
        <v>1</v>
      </c>
      <c r="T27" s="31">
        <f t="shared" si="6"/>
        <v>1</v>
      </c>
      <c r="V27" s="32">
        <f t="shared" si="8"/>
        <v>-577.98946533339108</v>
      </c>
    </row>
    <row r="28" spans="1:22" s="1" customFormat="1" ht="14.7">
      <c r="A28" s="19">
        <f t="shared" si="7"/>
        <v>125</v>
      </c>
      <c r="B28" s="18">
        <v>44221</v>
      </c>
      <c r="C28" s="21">
        <f>SUMIF('DC Tie Flows'!$A$2:$A$1417,A28,'DC Tie Flows'!$H$2:$H$1417)</f>
        <v>-12517.214034660001</v>
      </c>
      <c r="D28" s="21">
        <f t="shared" si="2"/>
        <v>-990.58834553999804</v>
      </c>
      <c r="E28" s="29">
        <v>0.9</v>
      </c>
      <c r="F28" s="25">
        <f t="shared" si="5"/>
        <v>73317.70978001997</v>
      </c>
      <c r="G28" s="21">
        <f>SUMIF('DC Tie Flows'!$A$2:$A$1417,A28,'DC Tie Flows'!$F$2:$F$1417)</f>
        <v>10667.677663232502</v>
      </c>
      <c r="H28" s="29">
        <v>0.88</v>
      </c>
      <c r="I28" s="24">
        <f t="shared" si="9"/>
        <v>-300969.51529354102</v>
      </c>
      <c r="J28" s="21"/>
      <c r="K28" s="3">
        <f t="shared" si="4"/>
        <v>167.18546715187586</v>
      </c>
      <c r="L28" s="23">
        <f t="shared" si="3"/>
        <v>38135.016275080758</v>
      </c>
      <c r="M28" s="23">
        <f t="shared" si="10"/>
        <v>-270872.56376418693</v>
      </c>
      <c r="N28" s="22"/>
      <c r="O28" s="3"/>
      <c r="P28" s="21"/>
      <c r="Q28" s="21">
        <f t="shared" si="1"/>
        <v>-1849.536371427499</v>
      </c>
      <c r="R28" s="21"/>
      <c r="S28" s="31">
        <v>1</v>
      </c>
      <c r="T28" s="31">
        <f t="shared" si="6"/>
        <v>1</v>
      </c>
      <c r="V28" s="32">
        <f t="shared" si="8"/>
        <v>-612.34873738981901</v>
      </c>
    </row>
    <row r="29" spans="1:22" s="1" customFormat="1" ht="14.7">
      <c r="A29" s="19">
        <f t="shared" si="7"/>
        <v>126</v>
      </c>
      <c r="B29" s="18">
        <v>44222</v>
      </c>
      <c r="C29" s="21">
        <f>SUMIF('DC Tie Flows'!$A$2:$A$1417,A29,'DC Tie Flows'!$H$2:$H$1417)</f>
        <v>-42547.4033767</v>
      </c>
      <c r="D29" s="21">
        <f t="shared" si="2"/>
        <v>-54813.268503840001</v>
      </c>
      <c r="E29" s="29">
        <v>0.96</v>
      </c>
      <c r="F29" s="25">
        <f t="shared" si="5"/>
        <v>13921.982249375998</v>
      </c>
      <c r="G29" s="21">
        <f>SUMIF('DC Tie Flows'!$A$2:$A$1417,A29,'DC Tie Flows'!$F$2:$F$1417)</f>
        <v>42025.935070612497</v>
      </c>
      <c r="H29" s="29">
        <v>0.87</v>
      </c>
      <c r="I29" s="24">
        <f t="shared" si="9"/>
        <v>-252200.6504518232</v>
      </c>
      <c r="J29" s="21"/>
      <c r="K29" s="3">
        <f t="shared" si="4"/>
        <v>54077.037104836505</v>
      </c>
      <c r="L29" s="23">
        <f t="shared" si="3"/>
        <v>50236.133109645758</v>
      </c>
      <c r="M29" s="23">
        <f t="shared" si="10"/>
        <v>-226980.58540664086</v>
      </c>
      <c r="N29" s="22"/>
      <c r="O29" s="3"/>
      <c r="P29" s="3">
        <f>D29+SUM(G23:G29)</f>
        <v>-34623.019939360005</v>
      </c>
      <c r="Q29" s="21">
        <f t="shared" si="1"/>
        <v>-521.46830608750315</v>
      </c>
      <c r="R29" s="3"/>
      <c r="S29" s="31">
        <v>1</v>
      </c>
      <c r="T29" s="31">
        <f t="shared" si="6"/>
        <v>1</v>
      </c>
      <c r="U29" s="32"/>
      <c r="V29" s="32">
        <f t="shared" si="8"/>
        <v>-2932.6757718426784</v>
      </c>
    </row>
    <row r="30" spans="1:22" s="1" customFormat="1" ht="14.7">
      <c r="A30" s="19">
        <f t="shared" si="7"/>
        <v>127</v>
      </c>
      <c r="B30" s="18">
        <v>44223</v>
      </c>
      <c r="C30" s="21">
        <f>SUMIF('DC Tie Flows'!$A$2:$A$1417,A30,'DC Tie Flows'!$H$2:$H$1417)</f>
        <v>-17513.144079829999</v>
      </c>
      <c r="D30" s="21">
        <f t="shared" si="2"/>
        <v>-72577.761491190002</v>
      </c>
      <c r="E30" s="29">
        <v>1.08</v>
      </c>
      <c r="F30" s="25">
        <f t="shared" si="5"/>
        <v>-3650.0430514988589</v>
      </c>
      <c r="G30" s="21">
        <f>SUMIF('DC Tie Flows'!$A$2:$A$1417,A30,'DC Tie Flows'!$F$2:$F$1417)</f>
        <v>13333.261595322498</v>
      </c>
      <c r="H30" s="29">
        <v>0.89</v>
      </c>
      <c r="I30" s="24">
        <f t="shared" ref="I30:I43" si="11">$B$65*SUM(G10:G23)/14</f>
        <v>-279824.17723310716</v>
      </c>
      <c r="J30" s="21"/>
      <c r="K30" s="3">
        <f t="shared" si="4"/>
        <v>148545.19891141387</v>
      </c>
      <c r="L30" s="23">
        <f t="shared" si="3"/>
        <v>58652.36762461425</v>
      </c>
      <c r="M30" s="23">
        <f t="shared" si="10"/>
        <v>-251841.75950979645</v>
      </c>
      <c r="N30" s="23"/>
      <c r="O30" s="3"/>
      <c r="P30" s="3">
        <f t="shared" ref="P30:P62" si="12">D30+SUM(G24:G30)</f>
        <v>14625.956205127499</v>
      </c>
      <c r="Q30" s="21">
        <f t="shared" si="1"/>
        <v>-4179.8824845075014</v>
      </c>
      <c r="R30" s="3"/>
      <c r="S30" s="31">
        <v>1</v>
      </c>
      <c r="T30" s="31">
        <f t="shared" si="6"/>
        <v>1</v>
      </c>
      <c r="U30" s="32"/>
      <c r="V30" s="32">
        <f t="shared" si="8"/>
        <v>-3648.0899285039281</v>
      </c>
    </row>
    <row r="31" spans="1:22" s="1" customFormat="1" ht="14.7">
      <c r="A31" s="19">
        <f t="shared" si="7"/>
        <v>128</v>
      </c>
      <c r="B31" s="18">
        <v>44224</v>
      </c>
      <c r="C31" s="21">
        <f>SUMIF('DC Tie Flows'!$A$2:$A$1417,A31,'DC Tie Flows'!$H$2:$H$1417)</f>
        <v>-26062.296752689996</v>
      </c>
      <c r="D31" s="21">
        <f t="shared" si="2"/>
        <v>-86122.844209219998</v>
      </c>
      <c r="E31" s="29">
        <v>1.1499999999999999</v>
      </c>
      <c r="F31" s="25">
        <f t="shared" si="5"/>
        <v>-54165.533668260709</v>
      </c>
      <c r="G31" s="21">
        <f>SUMIF('DC Tie Flows'!$A$2:$A$1417,A31,'DC Tie Flows'!$F$2:$F$1417)</f>
        <v>20250.490436874996</v>
      </c>
      <c r="H31" s="29">
        <v>0.93</v>
      </c>
      <c r="I31" s="24">
        <f t="shared" si="11"/>
        <v>-255368.14094180893</v>
      </c>
      <c r="J31" s="21"/>
      <c r="K31" s="3">
        <f t="shared" si="4"/>
        <v>130767.3905175945</v>
      </c>
      <c r="L31" s="23">
        <f t="shared" si="3"/>
        <v>93250.311881093745</v>
      </c>
      <c r="M31" s="23">
        <f t="shared" si="10"/>
        <v>-229831.32684762805</v>
      </c>
      <c r="N31" s="23"/>
      <c r="O31" s="3"/>
      <c r="P31" s="3">
        <f t="shared" si="12"/>
        <v>-9693.5558424900082</v>
      </c>
      <c r="Q31" s="21">
        <f t="shared" si="1"/>
        <v>-5811.8063158149998</v>
      </c>
      <c r="R31" s="3"/>
      <c r="S31" s="31">
        <v>1</v>
      </c>
      <c r="T31" s="31">
        <f t="shared" si="6"/>
        <v>1</v>
      </c>
      <c r="U31" s="32"/>
      <c r="V31" s="32">
        <f t="shared" si="8"/>
        <v>-3183.7455902278571</v>
      </c>
    </row>
    <row r="32" spans="1:22" s="1" customFormat="1" ht="14.7">
      <c r="A32" s="19">
        <f t="shared" si="7"/>
        <v>129</v>
      </c>
      <c r="B32" s="18">
        <v>44225</v>
      </c>
      <c r="C32" s="21">
        <f>SUMIF('DC Tie Flows'!$A$2:$A$1417,A32,'DC Tie Flows'!$H$2:$H$1417)</f>
        <v>10004.20591861</v>
      </c>
      <c r="D32" s="21">
        <f t="shared" si="2"/>
        <v>-33571.23491390999</v>
      </c>
      <c r="E32" s="29">
        <v>1.17</v>
      </c>
      <c r="F32" s="25">
        <f t="shared" si="5"/>
        <v>-156712.69877117398</v>
      </c>
      <c r="G32" s="21">
        <f>SUMIF('DC Tie Flows'!$A$2:$A$1417,A32,'DC Tie Flows'!$F$2:$F$1417)</f>
        <v>-8195.3465954325002</v>
      </c>
      <c r="H32" s="29">
        <v>0.99</v>
      </c>
      <c r="I32" s="24">
        <f t="shared" si="11"/>
        <v>-251563.17973918034</v>
      </c>
      <c r="J32" s="21"/>
      <c r="K32" s="3">
        <f t="shared" si="4"/>
        <v>110328.14275393124</v>
      </c>
      <c r="L32" s="23">
        <f t="shared" si="3"/>
        <v>87529.289306757506</v>
      </c>
      <c r="M32" s="23">
        <f t="shared" si="10"/>
        <v>-226406.86176526235</v>
      </c>
      <c r="N32" s="23"/>
      <c r="O32" s="3"/>
      <c r="P32" s="3">
        <f t="shared" si="12"/>
        <v>28980.567548399995</v>
      </c>
      <c r="Q32" s="21">
        <f t="shared" si="1"/>
        <v>1808.8593231774994</v>
      </c>
      <c r="R32" s="3"/>
      <c r="S32" s="31">
        <v>1</v>
      </c>
      <c r="T32" s="31">
        <f t="shared" si="6"/>
        <v>1</v>
      </c>
      <c r="U32" s="32"/>
      <c r="V32" s="32">
        <f t="shared" si="8"/>
        <v>-4483.1782386203577</v>
      </c>
    </row>
    <row r="33" spans="1:24" s="1" customFormat="1" ht="14.7">
      <c r="A33" s="19">
        <f t="shared" si="7"/>
        <v>130</v>
      </c>
      <c r="B33" s="18">
        <v>44226</v>
      </c>
      <c r="C33" s="21">
        <f>SUMIF('DC Tie Flows'!$A$2:$A$1417,A33,'DC Tie Flows'!$H$2:$H$1417)</f>
        <v>31343.78229264</v>
      </c>
      <c r="D33" s="21">
        <f t="shared" si="2"/>
        <v>15285.691458560004</v>
      </c>
      <c r="E33" s="29">
        <v>1.19</v>
      </c>
      <c r="F33" s="25">
        <f t="shared" si="5"/>
        <v>-160684.38593020898</v>
      </c>
      <c r="G33" s="21">
        <f>SUMIF('DC Tie Flows'!$A$2:$A$1417,A33,'DC Tie Flows'!$F$2:$F$1417)</f>
        <v>-24094.178986632502</v>
      </c>
      <c r="H33" s="29">
        <v>1.02</v>
      </c>
      <c r="I33" s="24">
        <f t="shared" si="11"/>
        <v>-248524.08257902684</v>
      </c>
      <c r="J33" s="21"/>
      <c r="K33" s="3">
        <f t="shared" si="4"/>
        <v>96284.608285852883</v>
      </c>
      <c r="L33" s="23">
        <f t="shared" si="3"/>
        <v>54110.082789232503</v>
      </c>
      <c r="M33" s="23">
        <f t="shared" si="10"/>
        <v>-223671.67432112413</v>
      </c>
      <c r="N33" s="23"/>
      <c r="O33" s="3"/>
      <c r="P33" s="3">
        <f t="shared" si="12"/>
        <v>67434.875796367502</v>
      </c>
      <c r="Q33" s="21">
        <f t="shared" si="1"/>
        <v>7249.6033060074988</v>
      </c>
      <c r="R33" s="3"/>
      <c r="S33" s="31">
        <v>1</v>
      </c>
      <c r="T33" s="31">
        <f t="shared" si="6"/>
        <v>1</v>
      </c>
      <c r="U33" s="32"/>
      <c r="V33" s="32">
        <f t="shared" si="8"/>
        <v>-5073.9620764005376</v>
      </c>
    </row>
    <row r="34" spans="1:24" s="1" customFormat="1" ht="14.7">
      <c r="A34" s="19">
        <f t="shared" si="7"/>
        <v>131</v>
      </c>
      <c r="B34" s="18">
        <v>44227</v>
      </c>
      <c r="C34" s="21">
        <f>SUMIF('DC Tie Flows'!$A$2:$A$1417,A34,'DC Tie Flows'!$H$2:$H$1417)</f>
        <v>12211.548593350004</v>
      </c>
      <c r="D34" s="21">
        <f t="shared" si="2"/>
        <v>53559.5368046</v>
      </c>
      <c r="E34" s="29">
        <v>1.19</v>
      </c>
      <c r="F34" s="25">
        <f t="shared" si="5"/>
        <v>-131085.68528145496</v>
      </c>
      <c r="G34" s="21">
        <f>SUMIF('DC Tie Flows'!$A$2:$A$1417,A34,'DC Tie Flows'!$F$2:$F$1417)</f>
        <v>-12456.272028165</v>
      </c>
      <c r="H34" s="29">
        <v>1.02</v>
      </c>
      <c r="I34" s="24">
        <f t="shared" si="11"/>
        <v>-254434.62275937683</v>
      </c>
      <c r="J34" s="21"/>
      <c r="K34" s="3">
        <f t="shared" si="4"/>
        <v>81950.825090159633</v>
      </c>
      <c r="L34" s="23">
        <f t="shared" si="3"/>
        <v>-3329.0906137897546</v>
      </c>
      <c r="M34" s="23">
        <f t="shared" si="10"/>
        <v>-228991.16048343913</v>
      </c>
      <c r="N34" s="23"/>
      <c r="O34" s="3"/>
      <c r="P34" s="3">
        <f t="shared" si="12"/>
        <v>95091.103960412525</v>
      </c>
      <c r="Q34" s="21">
        <f t="shared" si="1"/>
        <v>-244.72343481499593</v>
      </c>
      <c r="R34" s="3"/>
      <c r="S34" s="31">
        <v>1</v>
      </c>
      <c r="T34" s="31">
        <f t="shared" si="6"/>
        <v>1</v>
      </c>
      <c r="U34" s="32"/>
      <c r="V34" s="32">
        <f t="shared" si="8"/>
        <v>-1632.9211760487508</v>
      </c>
    </row>
    <row r="35" spans="1:24" s="1" customFormat="1" ht="14.7">
      <c r="A35" s="19">
        <f t="shared" si="7"/>
        <v>201</v>
      </c>
      <c r="B35" s="18">
        <v>44228</v>
      </c>
      <c r="C35" s="21">
        <f>SUMIF('DC Tie Flows'!$A$2:$A$1417,A35,'DC Tie Flows'!$H$2:$H$1417)</f>
        <v>0</v>
      </c>
      <c r="D35" s="21">
        <f t="shared" si="2"/>
        <v>43555.330885990006</v>
      </c>
      <c r="E35" s="29">
        <v>1.1599999999999999</v>
      </c>
      <c r="F35" s="25">
        <f t="shared" si="5"/>
        <v>-94524.623578753701</v>
      </c>
      <c r="G35" s="21">
        <f>SUMIF('DC Tie Flows'!$A$2:$A$1417,A35,'DC Tie Flows'!$F$2:$F$1417)</f>
        <v>0</v>
      </c>
      <c r="H35" s="29">
        <v>0.99</v>
      </c>
      <c r="I35" s="24">
        <f t="shared" si="11"/>
        <v>-216908.95724291966</v>
      </c>
      <c r="J35" s="21"/>
      <c r="K35" s="3">
        <f t="shared" si="4"/>
        <v>64349.156945826006</v>
      </c>
      <c r="L35" s="23">
        <f t="shared" si="3"/>
        <v>-17995.678368644505</v>
      </c>
      <c r="M35" s="23">
        <f t="shared" si="10"/>
        <v>-195218.06151862771</v>
      </c>
      <c r="N35" s="23"/>
      <c r="O35" s="3"/>
      <c r="P35" s="3">
        <f t="shared" si="12"/>
        <v>74419.220378569997</v>
      </c>
      <c r="Q35" s="21">
        <f t="shared" si="1"/>
        <v>0</v>
      </c>
      <c r="R35" s="3"/>
      <c r="S35" s="31">
        <v>1</v>
      </c>
      <c r="T35" s="31">
        <f t="shared" si="6"/>
        <v>1</v>
      </c>
      <c r="U35" s="32"/>
      <c r="V35" s="32">
        <f t="shared" si="8"/>
        <v>-1181.9696677301795</v>
      </c>
    </row>
    <row r="36" spans="1:24" s="1" customFormat="1" ht="14.7">
      <c r="A36" s="19">
        <f t="shared" si="7"/>
        <v>202</v>
      </c>
      <c r="B36" s="18">
        <v>44229</v>
      </c>
      <c r="C36" s="21">
        <f>SUMIF('DC Tie Flows'!$A$2:$A$1417,A36,'DC Tie Flows'!$H$2:$H$1417)</f>
        <v>17266.482970109999</v>
      </c>
      <c r="D36" s="21">
        <f t="shared" si="2"/>
        <v>29478.031563460005</v>
      </c>
      <c r="E36" s="29">
        <v>1.1599999999999999</v>
      </c>
      <c r="F36" s="25">
        <f t="shared" si="5"/>
        <v>-74704.864099378276</v>
      </c>
      <c r="G36" s="21">
        <f>SUMIF('DC Tie Flows'!$A$2:$A$1417,A36,'DC Tie Flows'!$F$2:$F$1417)</f>
        <v>-16231.865039542497</v>
      </c>
      <c r="H36" s="29">
        <v>1.05</v>
      </c>
      <c r="I36" s="24">
        <f t="shared" si="11"/>
        <v>-165851.3005182464</v>
      </c>
      <c r="J36" s="21"/>
      <c r="K36" s="3">
        <f t="shared" si="4"/>
        <v>-26906.653724067</v>
      </c>
      <c r="L36" s="23">
        <f t="shared" si="3"/>
        <v>-54879.896384795247</v>
      </c>
      <c r="M36" s="23">
        <f t="shared" si="10"/>
        <v>-149266.17046642178</v>
      </c>
      <c r="N36" s="23"/>
      <c r="O36" s="3"/>
      <c r="P36" s="3">
        <f t="shared" si="12"/>
        <v>2084.1209458849989</v>
      </c>
      <c r="Q36" s="21">
        <f t="shared" si="1"/>
        <v>1034.6179305675014</v>
      </c>
      <c r="R36" s="3"/>
      <c r="S36" s="31">
        <v>1</v>
      </c>
      <c r="T36" s="31">
        <f t="shared" si="6"/>
        <v>1</v>
      </c>
      <c r="U36" s="32"/>
      <c r="V36" s="32">
        <f t="shared" si="8"/>
        <v>-1181.9696677301795</v>
      </c>
    </row>
    <row r="37" spans="1:24" s="1" customFormat="1" ht="14.7">
      <c r="A37" s="19">
        <f t="shared" si="7"/>
        <v>203</v>
      </c>
      <c r="B37" s="18">
        <v>44230</v>
      </c>
      <c r="C37" s="21">
        <f>SUMIF('DC Tie Flows'!$A$2:$A$1417,A37,'DC Tie Flows'!$H$2:$H$1417)</f>
        <v>40370.126727549999</v>
      </c>
      <c r="D37" s="21">
        <f t="shared" si="2"/>
        <v>57636.609697659995</v>
      </c>
      <c r="E37" s="29">
        <v>1.25</v>
      </c>
      <c r="F37" s="25">
        <f t="shared" si="5"/>
        <v>-58148.763222535723</v>
      </c>
      <c r="G37" s="21">
        <f>SUMIF('DC Tie Flows'!$A$2:$A$1417,A37,'DC Tie Flows'!$F$2:$F$1417)</f>
        <v>-30951.977314160002</v>
      </c>
      <c r="H37" s="29">
        <v>1.0900000000000001</v>
      </c>
      <c r="I37" s="24">
        <f t="shared" si="11"/>
        <v>-144532.08924480714</v>
      </c>
      <c r="J37" s="21"/>
      <c r="K37" s="3">
        <f t="shared" si="4"/>
        <v>-90691.704730465135</v>
      </c>
      <c r="L37" s="23">
        <f t="shared" si="3"/>
        <v>-75360.864031649995</v>
      </c>
      <c r="M37" s="23">
        <f t="shared" si="10"/>
        <v>-130078.88032032643</v>
      </c>
      <c r="N37" s="23"/>
      <c r="O37" s="3"/>
      <c r="P37" s="3">
        <f t="shared" si="12"/>
        <v>-14042.539829397516</v>
      </c>
      <c r="Q37" s="21">
        <f t="shared" si="1"/>
        <v>9418.1494133899978</v>
      </c>
      <c r="R37" s="3"/>
      <c r="S37" s="31">
        <v>1</v>
      </c>
      <c r="T37" s="31">
        <f t="shared" si="6"/>
        <v>1</v>
      </c>
      <c r="U37" s="32"/>
      <c r="V37" s="32">
        <f t="shared" si="8"/>
        <v>-923.10056803250097</v>
      </c>
    </row>
    <row r="38" spans="1:24" s="1" customFormat="1" ht="14.7">
      <c r="A38" s="19">
        <f t="shared" si="7"/>
        <v>204</v>
      </c>
      <c r="B38" s="18">
        <v>44231</v>
      </c>
      <c r="C38" s="21">
        <f>SUMIF('DC Tie Flows'!$A$2:$A$1417,A38,'DC Tie Flows'!$H$2:$H$1417)</f>
        <v>27209.482799950005</v>
      </c>
      <c r="D38" s="21">
        <f t="shared" si="2"/>
        <v>84846.092497609992</v>
      </c>
      <c r="E38" s="29">
        <v>1.25</v>
      </c>
      <c r="F38" s="25">
        <f t="shared" si="5"/>
        <v>48661.748111053595</v>
      </c>
      <c r="G38" s="21">
        <f>SUMIF('DC Tie Flows'!$A$2:$A$1417,A38,'DC Tie Flows'!$F$2:$F$1417)</f>
        <v>-10931.349528274995</v>
      </c>
      <c r="H38" s="29">
        <v>1.18</v>
      </c>
      <c r="I38" s="24">
        <f t="shared" si="11"/>
        <v>-79680.317103267866</v>
      </c>
      <c r="J38" s="21"/>
      <c r="K38" s="3">
        <f t="shared" si="4"/>
        <v>-138862.33581448012</v>
      </c>
      <c r="L38" s="23">
        <f t="shared" si="3"/>
        <v>-63514.317519128243</v>
      </c>
      <c r="M38" s="23">
        <f t="shared" si="10"/>
        <v>-71712.285392941078</v>
      </c>
      <c r="N38" s="23"/>
      <c r="O38" s="3"/>
      <c r="P38" s="3">
        <f t="shared" si="12"/>
        <v>-18014.896994597511</v>
      </c>
      <c r="Q38" s="21">
        <f t="shared" si="1"/>
        <v>16278.133271675009</v>
      </c>
      <c r="R38" s="3"/>
      <c r="S38" s="31">
        <v>1</v>
      </c>
      <c r="T38" s="31">
        <f t="shared" si="6"/>
        <v>1</v>
      </c>
      <c r="U38" s="32"/>
      <c r="V38" s="32">
        <f t="shared" si="8"/>
        <v>492.76311509214275</v>
      </c>
    </row>
    <row r="39" spans="1:24" s="1" customFormat="1" ht="14.7">
      <c r="A39" s="19">
        <f t="shared" si="7"/>
        <v>205</v>
      </c>
      <c r="B39" s="18">
        <v>44232</v>
      </c>
      <c r="C39" s="21">
        <f>SUMIF('DC Tie Flows'!$A$2:$A$1417,A39,'DC Tie Flows'!$H$2:$H$1417)</f>
        <v>-37775.244781339999</v>
      </c>
      <c r="D39" s="21">
        <f t="shared" si="2"/>
        <v>29804.364746159998</v>
      </c>
      <c r="E39" s="29">
        <v>1.46</v>
      </c>
      <c r="F39" s="25">
        <f t="shared" si="5"/>
        <v>177564.88662053173</v>
      </c>
      <c r="G39" s="21">
        <f>SUMIF('DC Tie Flows'!$A$2:$A$1417,A39,'DC Tie Flows'!$F$2:$F$1417)</f>
        <v>26980.016147960003</v>
      </c>
      <c r="H39" s="29">
        <v>1.53</v>
      </c>
      <c r="I39" s="24">
        <f t="shared" si="11"/>
        <v>-62381.681103841089</v>
      </c>
      <c r="J39" s="21"/>
      <c r="K39" s="3">
        <f t="shared" si="4"/>
        <v>-83281.591266512231</v>
      </c>
      <c r="L39" s="23">
        <f t="shared" si="3"/>
        <v>-22625.654931023746</v>
      </c>
      <c r="M39" s="23">
        <f t="shared" si="10"/>
        <v>-56143.512993456978</v>
      </c>
      <c r="N39" s="23"/>
      <c r="O39" s="3"/>
      <c r="P39" s="3">
        <f t="shared" si="12"/>
        <v>-37881.262002654992</v>
      </c>
      <c r="Q39" s="21">
        <f t="shared" si="1"/>
        <v>-10795.228633379997</v>
      </c>
      <c r="R39" s="3"/>
      <c r="S39" s="31">
        <v>1</v>
      </c>
      <c r="T39" s="31">
        <f t="shared" si="6"/>
        <v>1</v>
      </c>
      <c r="U39" s="32"/>
      <c r="V39" s="32">
        <f t="shared" si="8"/>
        <v>1246.6929399258936</v>
      </c>
    </row>
    <row r="40" spans="1:24" s="1" customFormat="1" ht="14.7">
      <c r="A40" s="19">
        <f t="shared" si="7"/>
        <v>206</v>
      </c>
      <c r="B40" s="18">
        <v>44233</v>
      </c>
      <c r="C40" s="21">
        <f>SUMIF('DC Tie Flows'!$A$2:$A$1417,A40,'DC Tie Flows'!$H$2:$H$1417)</f>
        <v>17040.407281560001</v>
      </c>
      <c r="D40" s="21">
        <f t="shared" si="2"/>
        <v>6474.6453001700065</v>
      </c>
      <c r="E40" s="29">
        <v>1.57</v>
      </c>
      <c r="F40" s="25">
        <f t="shared" si="5"/>
        <v>310424.05429209961</v>
      </c>
      <c r="G40" s="21">
        <f>SUMIF('DC Tie Flows'!$A$2:$A$1417,A40,'DC Tie Flows'!$F$2:$F$1417)</f>
        <v>-210656.27602962</v>
      </c>
      <c r="H40" s="29">
        <v>1.66</v>
      </c>
      <c r="I40" s="24">
        <f t="shared" si="11"/>
        <v>-16317.900517166081</v>
      </c>
      <c r="J40" s="21"/>
      <c r="K40" s="3">
        <f t="shared" si="4"/>
        <v>-335140.42227454536</v>
      </c>
      <c r="L40" s="23">
        <f t="shared" si="3"/>
        <v>-212216.30335768175</v>
      </c>
      <c r="M40" s="23">
        <f t="shared" si="10"/>
        <v>-14686.110465449472</v>
      </c>
      <c r="N40" s="23"/>
      <c r="O40" s="3"/>
      <c r="P40" s="3">
        <f t="shared" si="12"/>
        <v>-247773.07849163248</v>
      </c>
      <c r="Q40" s="21">
        <f t="shared" si="1"/>
        <v>-193615.86874805999</v>
      </c>
      <c r="R40" s="3"/>
      <c r="S40" s="31">
        <v>1</v>
      </c>
      <c r="T40" s="31">
        <f t="shared" si="6"/>
        <v>1</v>
      </c>
      <c r="U40" s="32"/>
      <c r="V40" s="32">
        <f t="shared" si="8"/>
        <v>598.79483425750084</v>
      </c>
    </row>
    <row r="41" spans="1:24" s="1" customFormat="1" ht="14.7">
      <c r="A41" s="19">
        <f t="shared" si="7"/>
        <v>207</v>
      </c>
      <c r="B41" s="18">
        <v>44234</v>
      </c>
      <c r="C41" s="21">
        <f>SUMIF('DC Tie Flows'!$A$2:$A$1417,A41,'DC Tie Flows'!$H$2:$H$1417)</f>
        <v>-71320.975395400004</v>
      </c>
      <c r="D41" s="21">
        <f t="shared" si="2"/>
        <v>-92055.812895180003</v>
      </c>
      <c r="E41" s="29">
        <v>1.56</v>
      </c>
      <c r="F41" s="25">
        <f t="shared" si="5"/>
        <v>201966.91231360805</v>
      </c>
      <c r="G41" s="21">
        <f>SUMIF('DC Tie Flows'!$A$2:$A$1417,A41,'DC Tie Flows'!$F$2:$F$1417)</f>
        <v>62271.108500172515</v>
      </c>
      <c r="H41" s="29">
        <v>1.65</v>
      </c>
      <c r="I41" s="24">
        <f t="shared" si="11"/>
        <v>13129.643357776773</v>
      </c>
      <c r="J41" s="21"/>
      <c r="K41" s="3">
        <f t="shared" si="4"/>
        <v>-215577.126011238</v>
      </c>
      <c r="L41" s="23">
        <f t="shared" si="3"/>
        <v>-129109.40547190372</v>
      </c>
      <c r="M41" s="23">
        <f t="shared" si="10"/>
        <v>11816.679021999094</v>
      </c>
      <c r="N41" s="23"/>
      <c r="O41" s="3"/>
      <c r="P41" s="3">
        <f t="shared" si="12"/>
        <v>-271576.156158645</v>
      </c>
      <c r="Q41" s="21">
        <f t="shared" si="1"/>
        <v>-9049.8668952274893</v>
      </c>
      <c r="R41" s="3"/>
      <c r="S41" s="31">
        <v>1</v>
      </c>
      <c r="T41" s="31">
        <f t="shared" si="6"/>
        <v>1</v>
      </c>
      <c r="U41" s="32"/>
      <c r="V41" s="32">
        <f t="shared" si="8"/>
        <v>-13058.318356280357</v>
      </c>
    </row>
    <row r="42" spans="1:24" s="1" customFormat="1" ht="14.7">
      <c r="A42" s="19">
        <f t="shared" si="7"/>
        <v>208</v>
      </c>
      <c r="B42" s="18">
        <v>44235</v>
      </c>
      <c r="C42" s="21">
        <f>SUMIF('DC Tie Flows'!$A$2:$A$1417,A42,'DC Tie Flows'!$H$2:$H$1417)</f>
        <v>-125969.34914743001</v>
      </c>
      <c r="D42" s="21">
        <f t="shared" si="2"/>
        <v>-180249.91726127002</v>
      </c>
      <c r="E42" s="29">
        <v>1.55</v>
      </c>
      <c r="F42" s="25">
        <f t="shared" si="5"/>
        <v>169000.49366618431</v>
      </c>
      <c r="G42" s="21">
        <f>SUMIF('DC Tie Flows'!$A$2:$A$1417,A42,'DC Tie Flows'!$F$2:$F$1417)</f>
        <v>95233.278303664993</v>
      </c>
      <c r="H42" s="29">
        <v>1.64</v>
      </c>
      <c r="I42" s="24">
        <f t="shared" si="11"/>
        <v>13129.643357776773</v>
      </c>
      <c r="J42" s="21"/>
      <c r="K42" s="3">
        <f>1.5*(MAX(1.1*G36,0.9*G36)+MAX(1.1*G37,0.9*G37)+MAX(1.1*G38,0.9*G38)+MAX(1.1*G39,0.9*G39)+MAX(1.1*G40,0.9*G40)+MAX(1.1*G41,0.9*G41)+MAX(1.1*G42,0.9*G42))</f>
        <v>-58442.216810190737</v>
      </c>
      <c r="L42" s="23">
        <f>MAX(1.1*G38,0.9*G38)+MAX(1.1*G39,0.9*G39)+MAX(1.1*G40,0.9*G40)+MAX(1.1*G41,0.9*G41)+MAX(1.1*G42,0.9*G42)</f>
        <v>3503.9802448717819</v>
      </c>
      <c r="M42" s="23">
        <f t="shared" si="10"/>
        <v>11816.679021999094</v>
      </c>
      <c r="N42" s="23"/>
      <c r="O42" s="3"/>
      <c r="P42" s="3">
        <f t="shared" si="12"/>
        <v>-264536.98222106998</v>
      </c>
      <c r="Q42" s="21">
        <f t="shared" si="1"/>
        <v>-30736.070843765017</v>
      </c>
      <c r="R42" s="3"/>
      <c r="S42" s="31">
        <v>1</v>
      </c>
      <c r="T42" s="31">
        <f t="shared" si="6"/>
        <v>1</v>
      </c>
      <c r="U42" s="32"/>
      <c r="V42" s="32">
        <f t="shared" si="8"/>
        <v>-13591.358424607319</v>
      </c>
    </row>
    <row r="43" spans="1:24" ht="14.7">
      <c r="A43" s="19">
        <f t="shared" si="7"/>
        <v>209</v>
      </c>
      <c r="B43" s="26">
        <v>44236</v>
      </c>
      <c r="C43" s="27">
        <f>SUMIF('DC Tie Flows'!$A$2:$A$1417,A43,'DC Tie Flows'!$H$2:$H$1417)</f>
        <v>-67221.524672150001</v>
      </c>
      <c r="D43" s="27">
        <f t="shared" si="2"/>
        <v>-264511.84921498003</v>
      </c>
      <c r="E43" s="28">
        <v>2.0699999999999998</v>
      </c>
      <c r="F43" s="34">
        <f t="shared" si="5"/>
        <v>-21320.173175671312</v>
      </c>
      <c r="G43" s="27">
        <f>SUMIF('DC Tie Flows'!$A$2:$A$1417,A43,'DC Tie Flows'!$F$2:$F$1417)</f>
        <v>172938.00573561</v>
      </c>
      <c r="H43" s="28">
        <v>2.08</v>
      </c>
      <c r="I43" s="9">
        <f t="shared" si="11"/>
        <v>-5145.4728950678627</v>
      </c>
      <c r="J43" s="9">
        <f>H43*MAX(I24:I43)</f>
        <v>27309.658184175689</v>
      </c>
      <c r="K43" s="9">
        <f>1.5*(MAX(1.1*G37,0.9*G37)+MAX(1.1*G38,0.9*G38)+MAX(1.1*G39,0.9*G39)+MAX(1.1*G40,0.9*G40)+MAX(1.1*G41,0.9*G41)+MAX(1.1*G42,0.9*G42)+MAX(1.1*G43,0.9*G43))</f>
        <v>248818.51045694819</v>
      </c>
      <c r="L43" s="9">
        <f>MAX(1.1*G39,0.9*G39)+MAX(1.1*G40,0.9*G40)+MAX(1.1*G41,0.9*G41)+MAX(1.1*G42,0.9*G42)+MAX(1.1*G43,0.9*G43)</f>
        <v>203574.00112949029</v>
      </c>
      <c r="M43" s="9">
        <f t="shared" si="10"/>
        <v>-4630.9256055610767</v>
      </c>
      <c r="N43" s="9">
        <f>MAX(M24:M43)</f>
        <v>11816.679021999094</v>
      </c>
      <c r="O43" s="9">
        <f t="shared" ref="O43:O62" si="13">MAX(J43,K43)+F43+MAX(L43,N43)+D43</f>
        <v>166560.48919578712</v>
      </c>
      <c r="P43" s="9">
        <f t="shared" si="12"/>
        <v>-159629.04339962752</v>
      </c>
      <c r="Q43" s="27">
        <f t="shared" si="1"/>
        <v>105716.48106346</v>
      </c>
      <c r="R43" s="9">
        <f>P43+SUM(Q44:Q53)</f>
        <v>-9697231.533798337</v>
      </c>
      <c r="S43" s="35">
        <f>E43</f>
        <v>2.0699999999999998</v>
      </c>
      <c r="T43" s="35">
        <f t="shared" si="6"/>
        <v>2.0699999999999998</v>
      </c>
      <c r="U43" s="36">
        <f t="shared" ref="U43:U62" si="14">AVERAGE(C36:C42)*S43+AVERAGE(G36:G42)*T43</f>
        <v>-64307.842632133717</v>
      </c>
      <c r="V43" s="36">
        <f t="shared" si="8"/>
        <v>-15654.68231548857</v>
      </c>
      <c r="W43" s="37">
        <f>MAX(V24:V43)</f>
        <v>1246.6929399258936</v>
      </c>
      <c r="X43" s="38">
        <f t="shared" ref="X43:X62" si="15">$B$65*MAX(U43,W43)+D43+MAX(1.1*G37,0.9*G37)+MAX(1.1*G38,0.9*G38)+MAX(1.1*G39,0.9*G39)+MAX(1.1*G40,0.9*G40)+MAX(1.1*G41,0.9*G41)+MAX(1.1*G42,0.9*G42)+MAX(1.1*G43,0.9*G43)</f>
        <v>-86165.912844422332</v>
      </c>
    </row>
    <row r="44" spans="1:24" ht="14.7">
      <c r="A44" s="19">
        <f t="shared" si="7"/>
        <v>210</v>
      </c>
      <c r="B44" s="18">
        <v>44237</v>
      </c>
      <c r="C44" s="21">
        <f>SUMIF('DC Tie Flows'!$A$2:$A$1417,A44,'DC Tie Flows'!$H$2:$H$1417)</f>
        <v>54844.931240560007</v>
      </c>
      <c r="D44" s="21">
        <f t="shared" si="2"/>
        <v>-138345.94257901999</v>
      </c>
      <c r="E44" s="29">
        <v>2.08</v>
      </c>
      <c r="F44" s="25">
        <f t="shared" si="5"/>
        <v>-395732.09236228582</v>
      </c>
      <c r="G44" s="21">
        <f>SUMIF('DC Tie Flows'!$A$2:$A$1417,A44,'DC Tie Flows'!$F$2:$F$1417)</f>
        <v>-119799.9787717025</v>
      </c>
      <c r="H44" s="29">
        <v>2.46</v>
      </c>
      <c r="I44" s="24">
        <f t="shared" ref="I44:I62" si="16">$B$65*SUM(G24:G37)/14</f>
        <v>11088.977263757153</v>
      </c>
      <c r="J44" s="24">
        <f t="shared" ref="J44:J62" si="17">H44*MAX(I25:I44)</f>
        <v>32298.922660130862</v>
      </c>
      <c r="K44" s="3">
        <f>1.5*(MAX(1.1*G38,0.9*G38)+MAX(1.1*G39,0.9*G39)+MAX(1.1*G40,0.9*G40)+MAX(1.1*G41,0.9*G41)+MAX(1.1*G42,0.9*G42)+MAX(1.1*G43,0.9*G43)+MAX(1.1*G44,0.9*G44))</f>
        <v>128873.70848926582</v>
      </c>
      <c r="L44" s="23">
        <f>MAX(1.1*G40,0.9*G40)+MAX(1.1*G41,0.9*G41)+MAX(1.1*G42,0.9*G42)+MAX(1.1*G43,0.9*G43)+MAX(1.1*G44,0.9*G44)</f>
        <v>66076.002472202032</v>
      </c>
      <c r="M44" s="23">
        <f t="shared" si="10"/>
        <v>9980.0795373814362</v>
      </c>
      <c r="N44" s="23">
        <f>MAX(M25:M44)</f>
        <v>11816.679021999094</v>
      </c>
      <c r="O44" s="3">
        <f t="shared" si="13"/>
        <v>-339128.32397983794</v>
      </c>
      <c r="P44" s="3">
        <f t="shared" si="12"/>
        <v>-122311.13822120996</v>
      </c>
      <c r="Q44" s="21">
        <f t="shared" si="1"/>
        <v>-64955.047531142496</v>
      </c>
      <c r="R44" s="9">
        <f t="shared" ref="R44:R62" si="18">P44+SUM(Q45:Q54)</f>
        <v>-8811864.8461557515</v>
      </c>
      <c r="S44" s="35">
        <f t="shared" ref="S44:S59" si="19">E44</f>
        <v>2.08</v>
      </c>
      <c r="T44" s="31">
        <f t="shared" si="6"/>
        <v>2.08</v>
      </c>
      <c r="U44" s="36">
        <f t="shared" si="14"/>
        <v>-33513.040636223937</v>
      </c>
      <c r="V44" s="32">
        <f t="shared" si="8"/>
        <v>-8066.2573605208909</v>
      </c>
      <c r="W44" s="30">
        <f t="shared" ref="W44:W62" si="20">MAX(V25:V44)</f>
        <v>1246.6929399258936</v>
      </c>
      <c r="X44" s="38">
        <f t="shared" si="15"/>
        <v>-39963.207520250478</v>
      </c>
    </row>
    <row r="45" spans="1:24" ht="14.7">
      <c r="A45" s="19">
        <f t="shared" si="7"/>
        <v>211</v>
      </c>
      <c r="B45" s="18">
        <v>44238</v>
      </c>
      <c r="C45" s="21">
        <f>SUMIF('DC Tie Flows'!$A$2:$A$1417,A45,'DC Tie Flows'!$H$2:$H$1417)</f>
        <v>243809.35017726003</v>
      </c>
      <c r="D45" s="21">
        <f t="shared" si="2"/>
        <v>231432.75674567005</v>
      </c>
      <c r="E45" s="29">
        <v>5.4</v>
      </c>
      <c r="F45" s="25">
        <f t="shared" si="5"/>
        <v>-1679146.0240160057</v>
      </c>
      <c r="G45" s="21">
        <f>SUMIF('DC Tie Flows'!$A$2:$A$1417,A45,'DC Tie Flows'!$F$2:$F$1417)</f>
        <v>-2444792.9259053525</v>
      </c>
      <c r="H45" s="29">
        <v>6.35</v>
      </c>
      <c r="I45" s="24">
        <f t="shared" si="16"/>
        <v>-18879.786518198223</v>
      </c>
      <c r="J45" s="24">
        <f t="shared" si="17"/>
        <v>83373.235321882501</v>
      </c>
      <c r="K45" s="3">
        <f>1.5*(MAX(1.1*G39,0.9*G39)+MAX(1.1*G40,0.9*G40)+MAX(1.1*G41,0.9*G41)+MAX(1.1*G42,0.9*G42)+MAX(1.1*G43,0.9*G43)+MAX(1.1*G44,0.9*G44)+MAX(1.1*G45,0.9*G45))</f>
        <v>-3156839.4196197884</v>
      </c>
      <c r="L45" s="23">
        <f>MAX(1.1*G41,0.9*G41)+MAX(1.1*G42,0.9*G42)+MAX(1.1*G43,0.9*G43)+MAX(1.1*G44,0.9*G44)+MAX(1.1*G45,0.9*G45)</f>
        <v>-1944646.9824159571</v>
      </c>
      <c r="M45" s="23">
        <f t="shared" si="10"/>
        <v>-16991.8078663784</v>
      </c>
      <c r="N45" s="23">
        <f t="shared" ref="N45:N62" si="21">MAX(M26:M45)</f>
        <v>11816.679021999094</v>
      </c>
      <c r="O45" s="3">
        <f t="shared" si="13"/>
        <v>-1352523.3529264543</v>
      </c>
      <c r="P45" s="3">
        <f t="shared" si="12"/>
        <v>-2186394.0152735976</v>
      </c>
      <c r="Q45" s="21">
        <f t="shared" si="1"/>
        <v>-2200983.5757280923</v>
      </c>
      <c r="R45" s="9">
        <f t="shared" si="18"/>
        <v>-8700221.9269162416</v>
      </c>
      <c r="S45" s="35">
        <f t="shared" si="19"/>
        <v>5.4</v>
      </c>
      <c r="T45" s="31">
        <f t="shared" si="6"/>
        <v>5.4</v>
      </c>
      <c r="U45" s="36">
        <f t="shared" si="14"/>
        <v>-144378.61841553941</v>
      </c>
      <c r="V45" s="32">
        <f t="shared" si="8"/>
        <v>-12407.340578137677</v>
      </c>
      <c r="W45" s="30">
        <f t="shared" si="20"/>
        <v>1246.6929399258936</v>
      </c>
      <c r="X45" s="38">
        <f t="shared" si="15"/>
        <v>-1860659.92693493</v>
      </c>
    </row>
    <row r="46" spans="1:24" ht="14.7">
      <c r="A46" s="19">
        <f t="shared" si="7"/>
        <v>212</v>
      </c>
      <c r="B46" s="18">
        <v>44239</v>
      </c>
      <c r="C46" s="21">
        <f>SUMIF('DC Tie Flows'!$A$2:$A$1417,A46,'DC Tie Flows'!$H$2:$H$1417)</f>
        <v>755516.80566962005</v>
      </c>
      <c r="D46" s="21">
        <f t="shared" si="2"/>
        <v>1054171.0870874401</v>
      </c>
      <c r="E46" s="29">
        <v>10.14</v>
      </c>
      <c r="F46" s="25">
        <f t="shared" si="5"/>
        <v>-2943385.2070241361</v>
      </c>
      <c r="G46" s="21">
        <f>SUMIF('DC Tie Flows'!$A$2:$A$1417,A46,'DC Tie Flows'!$F$2:$F$1417)</f>
        <v>-1987520.3682233952</v>
      </c>
      <c r="H46" s="29">
        <v>10.61</v>
      </c>
      <c r="I46" s="24">
        <f t="shared" si="16"/>
        <v>-3667.0173475035776</v>
      </c>
      <c r="J46" s="24">
        <f t="shared" si="17"/>
        <v>139305.51602601155</v>
      </c>
      <c r="K46" s="3">
        <f>1.5*(MAX(1.1*G40,0.9*G40)+MAX(1.1*G41,0.9*G41)+MAX(1.1*G42,0.9*G42)+MAX(1.1*G43,0.9*G43)+MAX(1.1*G44,0.9*G44)+MAX(1.1*G45,0.9*G45)+MAX(1.1*G46,0.9*G46))</f>
        <v>-5884508.9433655068</v>
      </c>
      <c r="L46" s="23">
        <f>MAX(1.1*G42,0.9*G42)+MAX(1.1*G43,0.9*G43)+MAX(1.1*G44,0.9*G44)+MAX(1.1*G45,0.9*G45)+MAX(1.1*G46,0.9*G46)</f>
        <v>-3801913.533167203</v>
      </c>
      <c r="M46" s="23">
        <f t="shared" si="10"/>
        <v>-3300.3156127532202</v>
      </c>
      <c r="N46" s="23">
        <f t="shared" si="21"/>
        <v>11816.679021999094</v>
      </c>
      <c r="O46" s="3">
        <f t="shared" si="13"/>
        <v>-1738091.9248886851</v>
      </c>
      <c r="P46" s="3">
        <f t="shared" si="12"/>
        <v>-3378156.069303182</v>
      </c>
      <c r="Q46" s="21">
        <f t="shared" si="1"/>
        <v>-1232003.562553775</v>
      </c>
      <c r="R46" s="9">
        <f t="shared" si="18"/>
        <v>-8674537.1815583445</v>
      </c>
      <c r="S46" s="35">
        <f t="shared" si="19"/>
        <v>10.14</v>
      </c>
      <c r="T46" s="31">
        <f t="shared" si="6"/>
        <v>10.14</v>
      </c>
      <c r="U46" s="36">
        <f t="shared" si="14"/>
        <v>-3482972.9225694775</v>
      </c>
      <c r="V46" s="32">
        <f t="shared" si="8"/>
        <v>-169205.32410758609</v>
      </c>
      <c r="W46" s="30">
        <f t="shared" si="20"/>
        <v>1246.6929399258936</v>
      </c>
      <c r="X46" s="38">
        <f t="shared" si="15"/>
        <v>-2856367.9457569718</v>
      </c>
    </row>
    <row r="47" spans="1:24" ht="14.7">
      <c r="A47" s="19">
        <f t="shared" si="7"/>
        <v>213</v>
      </c>
      <c r="B47" s="18">
        <v>44240</v>
      </c>
      <c r="C47" s="21">
        <f>SUMIF('DC Tie Flows'!$A$2:$A$1417,A47,'DC Tie Flows'!$H$2:$H$1417)</f>
        <v>6104732.3100000005</v>
      </c>
      <c r="D47" s="21">
        <f t="shared" si="2"/>
        <v>7104058.4658468803</v>
      </c>
      <c r="E47" s="29">
        <v>7.86</v>
      </c>
      <c r="F47" s="25">
        <f t="shared" si="5"/>
        <v>150548.13480864538</v>
      </c>
      <c r="G47" s="21">
        <f>SUMIF('DC Tie Flows'!$A$2:$A$1417,A47,'DC Tie Flows'!$F$2:$F$1417)</f>
        <v>-9932277.9824999999</v>
      </c>
      <c r="H47" s="29">
        <v>8.91</v>
      </c>
      <c r="I47" s="24">
        <f t="shared" si="16"/>
        <v>-144356.0996099964</v>
      </c>
      <c r="J47" s="24">
        <f t="shared" si="17"/>
        <v>116985.12231779104</v>
      </c>
      <c r="K47" s="3">
        <f>1.5*(MAX(1.1*G40,0.9*G40)+MAX(1.1*G41,0.9*G41)+MAX(1.1*G42,0.9*G42)+MAX(1.1*G43,0.9*G43)+MAX(1.1*G44,0.9*G44)+MAX(1.1*G45,0.9*G45)+MAX(1.1*G47,0.9*G47))</f>
        <v>-16609931.722638924</v>
      </c>
      <c r="L47" s="23">
        <f>MAX(1.1*G42,0.9*G42)+MAX(1.1*G43,0.9*G43)+MAX(1.1*G44,0.9*G44)+MAX(1.1*G45,0.9*G45)+MAX(1.1*G47,0.9*G47)</f>
        <v>-10952195.386016147</v>
      </c>
      <c r="M47" s="23">
        <f t="shared" si="10"/>
        <v>-129920.48964899677</v>
      </c>
      <c r="N47" s="23">
        <f t="shared" si="21"/>
        <v>11816.679021999094</v>
      </c>
      <c r="O47" s="3">
        <f t="shared" si="13"/>
        <v>7383408.4019953161</v>
      </c>
      <c r="P47" s="3">
        <f t="shared" si="12"/>
        <v>-7049890.3970141234</v>
      </c>
      <c r="Q47" s="21">
        <f t="shared" si="1"/>
        <v>-3827545.6724999994</v>
      </c>
      <c r="R47" s="9">
        <f t="shared" si="18"/>
        <v>-8579540.4262905754</v>
      </c>
      <c r="S47" s="35">
        <f t="shared" si="19"/>
        <v>7.86</v>
      </c>
      <c r="T47" s="31">
        <f t="shared" si="6"/>
        <v>7.86</v>
      </c>
      <c r="U47" s="36">
        <f t="shared" si="14"/>
        <v>-4071061.7483313847</v>
      </c>
      <c r="V47" s="32">
        <f t="shared" si="8"/>
        <v>-257334.78281308268</v>
      </c>
      <c r="W47" s="30">
        <f t="shared" si="20"/>
        <v>1246.6929399258936</v>
      </c>
      <c r="X47" s="38">
        <f t="shared" si="15"/>
        <v>-5555940.1028208733</v>
      </c>
    </row>
    <row r="48" spans="1:24" ht="14.7">
      <c r="A48" s="19">
        <f t="shared" si="7"/>
        <v>214</v>
      </c>
      <c r="B48" s="18">
        <v>44241</v>
      </c>
      <c r="C48" s="21">
        <f>SUMIF('DC Tie Flows'!$A$2:$A$1417,A48,'DC Tie Flows'!$H$2:$H$1417)</f>
        <v>20257900.635522138</v>
      </c>
      <c r="D48" s="21">
        <f t="shared" si="2"/>
        <v>27118149.751191758</v>
      </c>
      <c r="E48" s="29">
        <v>7.14</v>
      </c>
      <c r="F48" s="25">
        <f t="shared" si="5"/>
        <v>8228336.380571004</v>
      </c>
      <c r="G48" s="21">
        <f>SUMIF('DC Tie Flows'!$A$2:$A$1417,A48,'DC Tie Flows'!$F$2:$F$1417)</f>
        <v>-11368474.579673862</v>
      </c>
      <c r="H48" s="29">
        <v>8.1</v>
      </c>
      <c r="I48" s="24">
        <f t="shared" si="16"/>
        <v>-98563.411505466051</v>
      </c>
      <c r="J48" s="24">
        <f t="shared" si="17"/>
        <v>106350.11119799185</v>
      </c>
      <c r="K48" s="3">
        <f>1.5*(MAX(1.1*G41,0.9*G41)+MAX(1.1*G42,0.9*G42)+MAX(1.1*G43,0.9*G43)+MAX(1.1*G44,0.9*G44)+MAX(1.1*G45,0.9*G45)+MAX(1.1*G47,0.9*G47)+MAX(1.1*G48,0.9*G48))</f>
        <v>-31672986.432558652</v>
      </c>
      <c r="L48" s="23">
        <f>MAX(1.1*G43,0.9*G43)+MAX(1.1*G44,0.9*G44)+MAX(1.1*G45,0.9*G45)+MAX(1.1*G47,0.9*G47)+MAX(1.1*G48,0.9*G48)</f>
        <v>-21288579.113856658</v>
      </c>
      <c r="M48" s="23">
        <f t="shared" si="10"/>
        <v>-88707.070354919444</v>
      </c>
      <c r="N48" s="23">
        <f t="shared" si="21"/>
        <v>11816.679021999094</v>
      </c>
      <c r="O48" s="3">
        <f t="shared" si="13"/>
        <v>35464652.92198275</v>
      </c>
      <c r="P48" s="3">
        <f t="shared" si="12"/>
        <v>1533455.2001567185</v>
      </c>
      <c r="Q48" s="21">
        <f t="shared" si="1"/>
        <v>8889426.0558482762</v>
      </c>
      <c r="R48" s="9">
        <f t="shared" si="18"/>
        <v>-8906972.2611905448</v>
      </c>
      <c r="S48" s="35">
        <f t="shared" si="19"/>
        <v>7.14</v>
      </c>
      <c r="T48" s="31">
        <f t="shared" si="6"/>
        <v>7.14</v>
      </c>
      <c r="U48" s="36">
        <f t="shared" si="14"/>
        <v>-7404748.4612883143</v>
      </c>
      <c r="V48" s="32">
        <f t="shared" si="8"/>
        <v>-531248.73108494026</v>
      </c>
      <c r="W48" s="30">
        <f t="shared" si="20"/>
        <v>1246.6929399258936</v>
      </c>
      <c r="X48" s="38">
        <f t="shared" si="15"/>
        <v>4158025.841467334</v>
      </c>
    </row>
    <row r="49" spans="1:24" ht="14.7">
      <c r="A49" s="19">
        <f t="shared" si="7"/>
        <v>215</v>
      </c>
      <c r="B49" s="18">
        <v>44242</v>
      </c>
      <c r="C49" s="21">
        <f>SUMIF('DC Tie Flows'!$A$2:$A$1417,A49,'DC Tie Flows'!$H$2:$H$1417)</f>
        <v>28554216.451929893</v>
      </c>
      <c r="D49" s="21">
        <f t="shared" si="2"/>
        <v>54916849.397452027</v>
      </c>
      <c r="E49" s="29">
        <v>6.25</v>
      </c>
      <c r="F49" s="25">
        <f t="shared" si="5"/>
        <v>61557067.391718403</v>
      </c>
      <c r="G49" s="21">
        <f>SUMIF('DC Tie Flows'!$A$2:$A$1417,A49,'DC Tie Flows'!$F$2:$F$1417)</f>
        <v>-32107777.142511107</v>
      </c>
      <c r="H49" s="29">
        <v>7.1</v>
      </c>
      <c r="I49" s="24">
        <f t="shared" si="16"/>
        <v>-38159.411048014299</v>
      </c>
      <c r="J49" s="24">
        <f t="shared" si="17"/>
        <v>93220.467840215089</v>
      </c>
      <c r="K49" s="3">
        <f>1.5*(MAX(1.1*G42,0.9*G42)+MAX(1.1*G43,0.9*G43)+MAX(1.1*G44,0.9*G44)+MAX(1.1*G45,0.9*G45)+MAX(1.1*G47,0.9*G47)+MAX(1.1*G48,0.9*G48)+MAX(1.1*G49,0.9*G49))</f>
        <v>-75121232.903973937</v>
      </c>
      <c r="L49" s="23">
        <f>MAX(1.1*G44,0.9*G44)+MAX(1.1*G45,0.9*G45)+MAX(1.1*G47,0.9*G47)+MAX(1.1*G48,0.9*G48)+MAX(1.1*G49,0.9*G49)</f>
        <v>-50375810.348425828</v>
      </c>
      <c r="M49" s="23">
        <f t="shared" si="10"/>
        <v>-34343.469943212869</v>
      </c>
      <c r="N49" s="23">
        <f t="shared" si="21"/>
        <v>11816.679021999094</v>
      </c>
      <c r="O49" s="3">
        <f t="shared" si="13"/>
        <v>116578953.93603265</v>
      </c>
      <c r="P49" s="3">
        <f t="shared" si="12"/>
        <v>-2870855.57439778</v>
      </c>
      <c r="Q49" s="21">
        <f t="shared" si="1"/>
        <v>-3553560.6905812137</v>
      </c>
      <c r="R49" s="9">
        <f t="shared" si="18"/>
        <v>-9757722.3451638296</v>
      </c>
      <c r="S49" s="35">
        <f t="shared" si="19"/>
        <v>6.25</v>
      </c>
      <c r="T49" s="31">
        <f t="shared" si="6"/>
        <v>6.25</v>
      </c>
      <c r="U49" s="36">
        <f t="shared" si="14"/>
        <v>1463320.1854954995</v>
      </c>
      <c r="V49" s="32">
        <f t="shared" si="8"/>
        <v>103727.75314956624</v>
      </c>
      <c r="W49" s="30">
        <f t="shared" si="20"/>
        <v>103727.75314956624</v>
      </c>
      <c r="X49" s="38">
        <f t="shared" si="15"/>
        <v>17575704.378889285</v>
      </c>
    </row>
    <row r="50" spans="1:24" ht="14.7">
      <c r="A50" s="19">
        <f t="shared" si="7"/>
        <v>216</v>
      </c>
      <c r="B50" s="18">
        <v>44243</v>
      </c>
      <c r="C50" s="21">
        <f>SUMIF('DC Tie Flows'!$A$2:$A$1417,A50,'DC Tie Flows'!$H$2:$H$1417)</f>
        <v>30302071.922367312</v>
      </c>
      <c r="D50" s="21">
        <f t="shared" si="2"/>
        <v>79114189.009819344</v>
      </c>
      <c r="E50" s="29">
        <v>6.49</v>
      </c>
      <c r="F50" s="25">
        <f t="shared" si="5"/>
        <v>252401784.85792446</v>
      </c>
      <c r="G50" s="21">
        <f>SUMIF('DC Tie Flows'!$A$2:$A$1417,A50,'DC Tie Flows'!$F$2:$F$1417)</f>
        <v>-39943083.29057987</v>
      </c>
      <c r="H50" s="29">
        <v>6.45</v>
      </c>
      <c r="I50" s="24">
        <f t="shared" si="16"/>
        <v>55349.210855555371</v>
      </c>
      <c r="J50" s="24">
        <f t="shared" si="17"/>
        <v>357002.41001833213</v>
      </c>
      <c r="K50" s="3">
        <f>1.5*(MAX(1.1*G43,0.9*G43)+MAX(1.1*G44,0.9*G44)+MAX(1.1*G45,0.9*G45)+MAX(1.1*G47,0.9*G47)+MAX(1.1*G48,0.9*G48)+MAX(1.1*G49,0.9*G49)+MAX(1.1*G50,0.9*G50))</f>
        <v>-129201530.2554578</v>
      </c>
      <c r="L50" s="23">
        <f>MAX(1.1*G45,0.9*G45)+MAX(1.1*G47,0.9*G47)+MAX(1.1*G48,0.9*G48)+MAX(1.1*G49,0.9*G49)+MAX(1.1*G50,0.9*G50)</f>
        <v>-86216765.329053178</v>
      </c>
      <c r="M50" s="23">
        <f t="shared" si="10"/>
        <v>49814.289769999836</v>
      </c>
      <c r="N50" s="23">
        <f t="shared" si="21"/>
        <v>49814.289769999836</v>
      </c>
      <c r="O50" s="3">
        <f t="shared" si="13"/>
        <v>331922790.56753212</v>
      </c>
      <c r="P50" s="3">
        <f t="shared" si="12"/>
        <v>-18789537.258345947</v>
      </c>
      <c r="Q50" s="21">
        <f t="shared" si="1"/>
        <v>-9641011.3682125583</v>
      </c>
      <c r="R50" s="9">
        <f t="shared" si="18"/>
        <v>-16035392.660899438</v>
      </c>
      <c r="S50" s="35">
        <f t="shared" si="19"/>
        <v>6.49</v>
      </c>
      <c r="T50" s="31">
        <f t="shared" si="6"/>
        <v>6.49</v>
      </c>
      <c r="U50" s="36">
        <f t="shared" si="14"/>
        <v>-1746650.0025380403</v>
      </c>
      <c r="V50" s="32">
        <f t="shared" si="8"/>
        <v>-150098.01046337761</v>
      </c>
      <c r="W50" s="30">
        <f t="shared" si="20"/>
        <v>103727.75314956624</v>
      </c>
      <c r="X50" s="38">
        <f t="shared" si="15"/>
        <v>-7961887.1000337601</v>
      </c>
    </row>
    <row r="51" spans="1:24" ht="14.7">
      <c r="A51" s="19">
        <f t="shared" si="7"/>
        <v>217</v>
      </c>
      <c r="B51" s="18">
        <v>44244</v>
      </c>
      <c r="C51" s="21">
        <f>SUMIF('DC Tie Flows'!$A$2:$A$1417,A51,'DC Tie Flows'!$H$2:$H$1417)</f>
        <v>41821138.22957956</v>
      </c>
      <c r="D51" s="21">
        <f t="shared" si="2"/>
        <v>100677426.60387677</v>
      </c>
      <c r="E51" s="29">
        <v>0.39</v>
      </c>
      <c r="F51" s="25">
        <f t="shared" si="5"/>
        <v>31146402.277640373</v>
      </c>
      <c r="G51" s="21">
        <f>SUMIF('DC Tie Flows'!$A$2:$A$1417,A51,'DC Tie Flows'!$F$2:$F$1417)</f>
        <v>-42860187.303522825</v>
      </c>
      <c r="H51" s="29">
        <v>4.88</v>
      </c>
      <c r="I51" s="24">
        <f t="shared" si="16"/>
        <v>-39745.960835176789</v>
      </c>
      <c r="J51" s="24">
        <f t="shared" si="17"/>
        <v>270104.14897511021</v>
      </c>
      <c r="K51" s="3">
        <f>1.5*(MAX(1.1*G44,0.9*G44)+MAX(1.1*G45,0.9*G45)+MAX(1.1*G47,0.9*G47)+MAX(1.1*G48,0.9*G48)+MAX(1.1*G49,0.9*G49)+MAX(1.1*G50,0.9*G50)+MAX(1.1*G51,0.9*G51))</f>
        <v>-187348130.82467738</v>
      </c>
      <c r="L51" s="23">
        <f t="shared" ref="L51:L62" si="22">MAX(1.1*G47,0.9*G47)+MAX(1.1*G48,0.9*G48)+MAX(1.1*G49,0.9*G49)+MAX(1.1*G50,0.9*G50)+MAX(1.1*G51,0.9*G51)</f>
        <v>-122590620.2689089</v>
      </c>
      <c r="M51" s="23">
        <f t="shared" si="10"/>
        <v>-35771.364751659108</v>
      </c>
      <c r="N51" s="23">
        <f t="shared" si="21"/>
        <v>49814.289769999836</v>
      </c>
      <c r="O51" s="3">
        <f t="shared" si="13"/>
        <v>132143747.32026225</v>
      </c>
      <c r="P51" s="3">
        <f t="shared" si="12"/>
        <v>-39966686.98903966</v>
      </c>
      <c r="Q51" s="21">
        <f t="shared" si="1"/>
        <v>-1039049.0739432648</v>
      </c>
      <c r="R51" s="9">
        <f t="shared" si="18"/>
        <v>-36173493.317649886</v>
      </c>
      <c r="S51" s="35">
        <f t="shared" si="19"/>
        <v>0.39</v>
      </c>
      <c r="T51" s="31">
        <f t="shared" si="6"/>
        <v>0.39</v>
      </c>
      <c r="U51" s="36">
        <f t="shared" si="14"/>
        <v>-647992.45798440371</v>
      </c>
      <c r="V51" s="32">
        <f t="shared" si="8"/>
        <v>-838815.58090217225</v>
      </c>
      <c r="W51" s="30">
        <f t="shared" si="20"/>
        <v>103727.75314956624</v>
      </c>
      <c r="X51" s="38">
        <f t="shared" si="15"/>
        <v>-24864998.098252334</v>
      </c>
    </row>
    <row r="52" spans="1:24" s="2" customFormat="1" ht="14.7">
      <c r="A52" s="19">
        <f t="shared" si="7"/>
        <v>218</v>
      </c>
      <c r="B52" s="18">
        <v>44245</v>
      </c>
      <c r="C52" s="21">
        <f>SUMIF('DC Tie Flows'!$A$2:$A$1417,A52,'DC Tie Flows'!$H$2:$H$1417)</f>
        <v>41958150.446583875</v>
      </c>
      <c r="D52" s="21">
        <f t="shared" si="2"/>
        <v>114081360.59853074</v>
      </c>
      <c r="E52" s="29">
        <v>0.18</v>
      </c>
      <c r="F52" s="25">
        <f t="shared" si="5"/>
        <v>22184509.476061743</v>
      </c>
      <c r="G52" s="21">
        <f>SUMIF('DC Tie Flows'!$A$2:$A$1417,A52,'DC Tie Flows'!$F$2:$F$1417)</f>
        <v>-46491549.166669637</v>
      </c>
      <c r="H52" s="29">
        <v>3.53</v>
      </c>
      <c r="I52" s="24">
        <f t="shared" si="16"/>
        <v>-1800491.2582224819</v>
      </c>
      <c r="J52" s="24">
        <f t="shared" si="17"/>
        <v>195382.71432011045</v>
      </c>
      <c r="K52" s="3">
        <f>1.5*(MAX(1.1*G45,0.9*G45)+MAX(1.1*G47,0.9*G47)+MAX(1.1*G48,0.9*G48)+MAX(1.1*G49,0.9*G49)+MAX(1.1*G50,0.9*G50)+MAX(1.1*G51,0.9*G51)+MAX(1.1*G52,0.9*G52))</f>
        <v>-249949992.22833958</v>
      </c>
      <c r="L52" s="23">
        <f t="shared" si="22"/>
        <v>-155493964.33466157</v>
      </c>
      <c r="M52" s="23">
        <f t="shared" si="10"/>
        <v>-1620442.1324002338</v>
      </c>
      <c r="N52" s="23">
        <f t="shared" si="21"/>
        <v>49814.289769999836</v>
      </c>
      <c r="O52" s="3">
        <f t="shared" si="13"/>
        <v>136511067.0786826</v>
      </c>
      <c r="P52" s="3">
        <f t="shared" si="12"/>
        <v>-70609509.23514995</v>
      </c>
      <c r="Q52" s="21">
        <f t="shared" si="1"/>
        <v>-4533398.7200857624</v>
      </c>
      <c r="R52" s="9">
        <f t="shared" si="18"/>
        <v>-62282916.843674414</v>
      </c>
      <c r="S52" s="35">
        <f t="shared" si="19"/>
        <v>0.18</v>
      </c>
      <c r="T52" s="31">
        <f t="shared" si="6"/>
        <v>0.18</v>
      </c>
      <c r="U52" s="36">
        <f t="shared" si="14"/>
        <v>-324121.57425438752</v>
      </c>
      <c r="V52" s="32">
        <f t="shared" si="8"/>
        <v>-913706.09685621911</v>
      </c>
      <c r="W52" s="30">
        <f t="shared" si="20"/>
        <v>103727.75314956624</v>
      </c>
      <c r="X52" s="38">
        <f t="shared" si="15"/>
        <v>-51103144.72028622</v>
      </c>
    </row>
    <row r="53" spans="1:24" s="2" customFormat="1" ht="14.7">
      <c r="A53" s="19">
        <f t="shared" si="7"/>
        <v>219</v>
      </c>
      <c r="B53" s="18">
        <v>44246</v>
      </c>
      <c r="C53" s="21">
        <f>SUMIF('DC Tie Flows'!$A$2:$A$1417,A53,'DC Tie Flows'!$H$2:$H$1417)</f>
        <v>27449920.35947185</v>
      </c>
      <c r="D53" s="21">
        <f t="shared" si="2"/>
        <v>111229209.03563529</v>
      </c>
      <c r="E53" s="29">
        <v>0.04</v>
      </c>
      <c r="F53" s="25">
        <f t="shared" si="5"/>
        <v>7316536.3260140447</v>
      </c>
      <c r="G53" s="21">
        <f>SUMIF('DC Tie Flows'!$A$2:$A$1417,A53,'DC Tie Flows'!$F$2:$F$1417)</f>
        <v>-19784441.194583025</v>
      </c>
      <c r="H53" s="29">
        <v>0.44</v>
      </c>
      <c r="I53" s="24">
        <f t="shared" si="16"/>
        <v>-3214294.8450995982</v>
      </c>
      <c r="J53" s="24">
        <f t="shared" si="17"/>
        <v>24353.652776444364</v>
      </c>
      <c r="K53" s="3">
        <f t="shared" ref="K53:K62" si="23">1.5*(MAX(1.1*G47,0.9*G47)+MAX(1.1*G48,0.9*G48)+MAX(1.1*G49,0.9*G49)+MAX(1.1*G50,0.9*G50)+MAX(1.1*G51,0.9*G51)+MAX(1.1*G52,0.9*G52)+MAX(1.1*G53,0.9*G53))</f>
        <v>-273358517.39105439</v>
      </c>
      <c r="L53" s="23">
        <f t="shared" si="22"/>
        <v>-163068334.28807983</v>
      </c>
      <c r="M53" s="23">
        <f t="shared" si="10"/>
        <v>-2892865.3605896384</v>
      </c>
      <c r="N53" s="23">
        <f t="shared" si="21"/>
        <v>49814.289769999836</v>
      </c>
      <c r="O53" s="3">
        <f t="shared" si="13"/>
        <v>118619913.30419578</v>
      </c>
      <c r="P53" s="3">
        <f t="shared" si="12"/>
        <v>-91258581.624405026</v>
      </c>
      <c r="Q53" s="21">
        <f t="shared" si="1"/>
        <v>7665479.1648888253</v>
      </c>
      <c r="R53" s="9">
        <f t="shared" si="18"/>
        <v>-90597468.397818312</v>
      </c>
      <c r="S53" s="35">
        <f t="shared" si="19"/>
        <v>0.04</v>
      </c>
      <c r="T53" s="31">
        <f t="shared" si="6"/>
        <v>0.04</v>
      </c>
      <c r="U53" s="36">
        <f t="shared" si="14"/>
        <v>-85355.103040161426</v>
      </c>
      <c r="V53" s="32">
        <f t="shared" si="8"/>
        <v>-1238683.0149531791</v>
      </c>
      <c r="W53" s="30">
        <f t="shared" si="20"/>
        <v>103727.75314956624</v>
      </c>
      <c r="X53" s="38">
        <f t="shared" si="15"/>
        <v>-69972525.026905343</v>
      </c>
    </row>
    <row r="54" spans="1:24" s="2" customFormat="1" ht="14.7">
      <c r="A54" s="19">
        <f t="shared" si="7"/>
        <v>220</v>
      </c>
      <c r="B54" s="18">
        <v>44247</v>
      </c>
      <c r="C54" s="21">
        <f>SUMIF('DC Tie Flows'!$A$2:$A$1417,A54,'DC Tie Flows'!$H$2:$H$1417)</f>
        <v>842034.21306689992</v>
      </c>
      <c r="D54" s="21">
        <f t="shared" si="2"/>
        <v>70250105.01912263</v>
      </c>
      <c r="E54" s="29">
        <v>0.01</v>
      </c>
      <c r="F54" s="25">
        <f t="shared" si="5"/>
        <v>2425053.240023606</v>
      </c>
      <c r="G54" s="21">
        <f>SUMIF('DC Tie Flows'!$A$2:$A$1417,A54,'DC Tie Flows'!$F$2:$F$1417)</f>
        <v>-58940.478133874989</v>
      </c>
      <c r="H54" s="29">
        <v>0.1</v>
      </c>
      <c r="I54" s="24">
        <f t="shared" si="16"/>
        <v>-10291568.990466287</v>
      </c>
      <c r="J54" s="24">
        <f t="shared" si="17"/>
        <v>5534.9210855555375</v>
      </c>
      <c r="K54" s="3">
        <f t="shared" si="23"/>
        <v>-260029511.76016018</v>
      </c>
      <c r="L54" s="23">
        <f t="shared" si="22"/>
        <v>-134224381.29014033</v>
      </c>
      <c r="M54" s="23">
        <f t="shared" si="10"/>
        <v>-9262412.0914196596</v>
      </c>
      <c r="N54" s="23">
        <f t="shared" si="21"/>
        <v>49814.289769999836</v>
      </c>
      <c r="O54" s="3">
        <f t="shared" si="13"/>
        <v>72730507.470001787</v>
      </c>
      <c r="P54" s="3">
        <f t="shared" si="12"/>
        <v>-122364348.13655159</v>
      </c>
      <c r="Q54" s="21">
        <f t="shared" si="1"/>
        <v>783093.73493302497</v>
      </c>
      <c r="R54" s="9">
        <f t="shared" si="18"/>
        <v>-122486328.64489791</v>
      </c>
      <c r="S54" s="35">
        <f t="shared" si="19"/>
        <v>0.01</v>
      </c>
      <c r="T54" s="31">
        <f t="shared" si="6"/>
        <v>0.01</v>
      </c>
      <c r="U54" s="36">
        <f t="shared" si="14"/>
        <v>-8628.0861494081328</v>
      </c>
      <c r="V54" s="32">
        <f t="shared" si="8"/>
        <v>-690377.70113016421</v>
      </c>
      <c r="W54" s="30">
        <f t="shared" si="20"/>
        <v>103727.75314956624</v>
      </c>
      <c r="X54" s="38">
        <f t="shared" si="15"/>
        <v>-102065625.28948849</v>
      </c>
    </row>
    <row r="55" spans="1:24" s="2" customFormat="1" ht="14.7">
      <c r="A55" s="19">
        <f t="shared" si="7"/>
        <v>221</v>
      </c>
      <c r="B55" s="18">
        <v>44248</v>
      </c>
      <c r="C55" s="21">
        <f>SUMIF('DC Tie Flows'!$A$2:$A$1417,A55,'DC Tie Flows'!$H$2:$H$1417)</f>
        <v>-23936.701495709996</v>
      </c>
      <c r="D55" s="21">
        <f t="shared" si="2"/>
        <v>28268017.871043038</v>
      </c>
      <c r="E55" s="29">
        <v>0.01</v>
      </c>
      <c r="F55" s="25">
        <f t="shared" si="5"/>
        <v>2806401.8622207805</v>
      </c>
      <c r="G55" s="21">
        <f>SUMIF('DC Tie Flows'!$A$2:$A$1417,A55,'DC Tie Flows'!$F$2:$F$1417)</f>
        <v>-1321.0779404875011</v>
      </c>
      <c r="H55" s="29">
        <v>0.09</v>
      </c>
      <c r="I55" s="24">
        <f t="shared" si="16"/>
        <v>-18403010.638784643</v>
      </c>
      <c r="J55" s="24">
        <f t="shared" si="17"/>
        <v>4981.4289769999832</v>
      </c>
      <c r="K55" s="3">
        <f t="shared" si="23"/>
        <v>-244683854.53282017</v>
      </c>
      <c r="L55" s="23">
        <f t="shared" si="22"/>
        <v>-98276795.29876487</v>
      </c>
      <c r="M55" s="23">
        <f t="shared" si="10"/>
        <v>-16562709.57490618</v>
      </c>
      <c r="N55" s="23">
        <f t="shared" si="21"/>
        <v>49814.289769999836</v>
      </c>
      <c r="O55" s="3">
        <f t="shared" si="13"/>
        <v>31129215.452010818</v>
      </c>
      <c r="P55" s="3">
        <f t="shared" si="12"/>
        <v>-152979281.78289783</v>
      </c>
      <c r="Q55" s="21">
        <f t="shared" si="1"/>
        <v>-25257.779436197496</v>
      </c>
      <c r="R55" s="9">
        <f t="shared" si="18"/>
        <v>-153076004.51180795</v>
      </c>
      <c r="S55" s="35">
        <f t="shared" si="19"/>
        <v>0.01</v>
      </c>
      <c r="T55" s="31">
        <f t="shared" si="6"/>
        <v>0.01</v>
      </c>
      <c r="U55" s="36">
        <f t="shared" si="14"/>
        <v>-2041.4584245038568</v>
      </c>
      <c r="V55" s="32">
        <f t="shared" si="8"/>
        <v>-620612.72943865811</v>
      </c>
      <c r="W55" s="30">
        <f t="shared" si="20"/>
        <v>103727.75314956624</v>
      </c>
      <c r="X55" s="38">
        <f t="shared" si="15"/>
        <v>-133817274.28600805</v>
      </c>
    </row>
    <row r="56" spans="1:24" ht="14.7">
      <c r="A56" s="19">
        <f t="shared" si="7"/>
        <v>222</v>
      </c>
      <c r="B56" s="18">
        <v>44249</v>
      </c>
      <c r="C56" s="21">
        <f>SUMIF('DC Tie Flows'!$A$2:$A$1417,A56,'DC Tie Flows'!$H$2:$H$1417)</f>
        <v>-29361.044345679999</v>
      </c>
      <c r="D56" s="21">
        <f t="shared" si="2"/>
        <v>788736.46722550993</v>
      </c>
      <c r="E56" s="29">
        <v>0.01</v>
      </c>
      <c r="F56" s="25">
        <f t="shared" si="5"/>
        <v>2731220.4608360222</v>
      </c>
      <c r="G56" s="21">
        <f>SUMIF('DC Tie Flows'!$A$2:$A$1417,A56,'DC Tie Flows'!$F$2:$F$1417)</f>
        <v>14804.281179387501</v>
      </c>
      <c r="H56" s="29">
        <v>0.09</v>
      </c>
      <c r="I56" s="24">
        <f t="shared" si="16"/>
        <v>-41337137.169149719</v>
      </c>
      <c r="J56" s="24">
        <f t="shared" si="17"/>
        <v>4981.4289769999832</v>
      </c>
      <c r="K56" s="3">
        <f t="shared" si="23"/>
        <v>-201313928.32648417</v>
      </c>
      <c r="L56" s="23">
        <f t="shared" si="22"/>
        <v>-59686342.01629699</v>
      </c>
      <c r="M56" s="23">
        <f t="shared" si="10"/>
        <v>-37203423.452234752</v>
      </c>
      <c r="N56" s="23">
        <f t="shared" si="21"/>
        <v>49814.289769999836</v>
      </c>
      <c r="O56" s="3">
        <f t="shared" si="13"/>
        <v>3574752.6468085321</v>
      </c>
      <c r="P56" s="3">
        <f t="shared" si="12"/>
        <v>-148335981.76302481</v>
      </c>
      <c r="Q56" s="21">
        <f t="shared" si="1"/>
        <v>-14556.763166292498</v>
      </c>
      <c r="R56" s="9">
        <f t="shared" si="18"/>
        <v>-148418147.72876865</v>
      </c>
      <c r="S56" s="35">
        <f t="shared" si="19"/>
        <v>0.01</v>
      </c>
      <c r="T56" s="31">
        <f t="shared" si="6"/>
        <v>0.01</v>
      </c>
      <c r="U56" s="36">
        <f t="shared" si="14"/>
        <v>-14776.721046338847</v>
      </c>
      <c r="V56" s="32">
        <f t="shared" si="8"/>
        <v>-621770.43747729878</v>
      </c>
      <c r="W56" s="30">
        <f t="shared" si="20"/>
        <v>103727.75314956624</v>
      </c>
      <c r="X56" s="38">
        <f t="shared" si="15"/>
        <v>-132383271.55226825</v>
      </c>
    </row>
    <row r="57" spans="1:24" ht="14.7">
      <c r="A57" s="19">
        <f t="shared" si="7"/>
        <v>223</v>
      </c>
      <c r="B57" s="18">
        <v>44250</v>
      </c>
      <c r="C57" s="21">
        <f>SUMIF('DC Tie Flows'!$A$2:$A$1417,A57,'DC Tie Flows'!$H$2:$H$1417)</f>
        <v>-65778.986331990003</v>
      </c>
      <c r="D57" s="21">
        <f t="shared" si="2"/>
        <v>-119076.73217338001</v>
      </c>
      <c r="E57" s="29">
        <v>0.01</v>
      </c>
      <c r="F57" s="25">
        <f t="shared" si="5"/>
        <v>2441479.9274500525</v>
      </c>
      <c r="G57" s="21">
        <f>SUMIF('DC Tie Flows'!$A$2:$A$1417,A57,'DC Tie Flows'!$F$2:$F$1417)</f>
        <v>4964.396810700001</v>
      </c>
      <c r="H57" s="29">
        <v>7.0000000000000007E-2</v>
      </c>
      <c r="I57" s="24">
        <f t="shared" si="16"/>
        <v>-69856316.758821383</v>
      </c>
      <c r="J57" s="24">
        <f t="shared" si="17"/>
        <v>3874.4447598888764</v>
      </c>
      <c r="K57" s="3">
        <f t="shared" si="23"/>
        <v>-147382574.62946367</v>
      </c>
      <c r="L57" s="23">
        <f t="shared" si="22"/>
        <v>-17838486.929802552</v>
      </c>
      <c r="M57" s="23">
        <f t="shared" si="10"/>
        <v>-62870685.082939245</v>
      </c>
      <c r="N57" s="23">
        <f t="shared" si="21"/>
        <v>49814.289769999836</v>
      </c>
      <c r="O57" s="3">
        <f t="shared" si="13"/>
        <v>2376091.9298065612</v>
      </c>
      <c r="P57" s="3">
        <f t="shared" si="12"/>
        <v>-109295747.27503316</v>
      </c>
      <c r="Q57" s="21">
        <f t="shared" si="1"/>
        <v>-60814.58952129</v>
      </c>
      <c r="R57" s="9">
        <f t="shared" si="18"/>
        <v>-109317098.6512557</v>
      </c>
      <c r="S57" s="35">
        <f t="shared" si="19"/>
        <v>0.01</v>
      </c>
      <c r="T57" s="31">
        <f t="shared" si="6"/>
        <v>0.01</v>
      </c>
      <c r="U57" s="36">
        <f t="shared" si="14"/>
        <v>-9721.0011500317487</v>
      </c>
      <c r="V57" s="32">
        <f t="shared" si="8"/>
        <v>-620614.7726431936</v>
      </c>
      <c r="W57" s="30">
        <f t="shared" si="20"/>
        <v>103727.75314956624</v>
      </c>
      <c r="X57" s="38">
        <f t="shared" si="15"/>
        <v>-97336848.953653485</v>
      </c>
    </row>
    <row r="58" spans="1:24" ht="14.7">
      <c r="A58" s="19">
        <f t="shared" si="7"/>
        <v>224</v>
      </c>
      <c r="B58" s="18">
        <v>44251</v>
      </c>
      <c r="C58" s="21">
        <f>SUMIF('DC Tie Flows'!$A$2:$A$1417,A58,'DC Tie Flows'!$H$2:$H$1417)</f>
        <v>-3724.4784164100001</v>
      </c>
      <c r="D58" s="21">
        <f t="shared" si="2"/>
        <v>-98864.50909408</v>
      </c>
      <c r="E58" s="29">
        <v>0</v>
      </c>
      <c r="F58" s="25">
        <f t="shared" si="5"/>
        <v>0</v>
      </c>
      <c r="G58" s="21">
        <f>SUMIF('DC Tie Flows'!$A$2:$A$1417,A58,'DC Tie Flows'!$F$2:$F$1417)</f>
        <v>-17626.897806124998</v>
      </c>
      <c r="H58" s="29">
        <v>0.01</v>
      </c>
      <c r="I58" s="24">
        <f t="shared" si="16"/>
        <v>-100448627.70611329</v>
      </c>
      <c r="J58" s="24">
        <f t="shared" si="17"/>
        <v>553.49210855555373</v>
      </c>
      <c r="K58" s="3">
        <f t="shared" si="23"/>
        <v>-89545118.081746101</v>
      </c>
      <c r="L58" s="23">
        <f t="shared" si="22"/>
        <v>-48354.062703342483</v>
      </c>
      <c r="M58" s="23">
        <f t="shared" si="10"/>
        <v>-90403764.935501948</v>
      </c>
      <c r="N58" s="23">
        <f t="shared" si="21"/>
        <v>49814.289769999836</v>
      </c>
      <c r="O58" s="3">
        <f t="shared" si="13"/>
        <v>-48496.72721552461</v>
      </c>
      <c r="P58" s="3">
        <f t="shared" si="12"/>
        <v>-66432974.646237135</v>
      </c>
      <c r="Q58" s="21">
        <f t="shared" si="1"/>
        <v>-21351.376222535</v>
      </c>
      <c r="R58" s="9">
        <f t="shared" si="18"/>
        <v>-66432974.646237135</v>
      </c>
      <c r="S58" s="35">
        <f t="shared" si="19"/>
        <v>0</v>
      </c>
      <c r="T58" s="31">
        <f t="shared" si="6"/>
        <v>0</v>
      </c>
      <c r="U58" s="36">
        <f t="shared" si="14"/>
        <v>0</v>
      </c>
      <c r="V58" s="32">
        <f t="shared" si="8"/>
        <v>-632509.84911353316</v>
      </c>
      <c r="W58" s="30">
        <f t="shared" si="20"/>
        <v>103727.75314956624</v>
      </c>
      <c r="X58" s="38">
        <f t="shared" si="15"/>
        <v>-58758332.365429163</v>
      </c>
    </row>
    <row r="59" spans="1:24" ht="14.7">
      <c r="A59" s="19">
        <f t="shared" si="7"/>
        <v>225</v>
      </c>
      <c r="B59" s="18">
        <v>44252</v>
      </c>
      <c r="C59" s="21">
        <f>SUMIF('DC Tie Flows'!$A$2:$A$1417,A59,'DC Tie Flows'!$H$2:$H$1417)</f>
        <v>0</v>
      </c>
      <c r="D59" s="21">
        <f t="shared" si="2"/>
        <v>-69503.464748400002</v>
      </c>
      <c r="E59" s="29">
        <v>0.01</v>
      </c>
      <c r="F59" s="25">
        <f t="shared" si="5"/>
        <v>1599316.6645218406</v>
      </c>
      <c r="G59" s="21">
        <f>SUMIF('DC Tie Flows'!$A$2:$A$1417,A59,'DC Tie Flows'!$F$2:$F$1417)</f>
        <v>0</v>
      </c>
      <c r="H59" s="29">
        <v>0.01</v>
      </c>
      <c r="I59" s="24">
        <f t="shared" si="16"/>
        <v>-133649069.0040714</v>
      </c>
      <c r="J59" s="24">
        <f t="shared" si="17"/>
        <v>553.49210855555373</v>
      </c>
      <c r="K59" s="3">
        <f t="shared" si="23"/>
        <v>-26781526.706742093</v>
      </c>
      <c r="L59" s="23">
        <f t="shared" si="22"/>
        <v>4692.3676171450043</v>
      </c>
      <c r="M59" s="23">
        <f t="shared" si="10"/>
        <v>-120284162.10366426</v>
      </c>
      <c r="N59" s="23">
        <f t="shared" si="21"/>
        <v>49814.289769999836</v>
      </c>
      <c r="O59" s="3">
        <f t="shared" si="13"/>
        <v>1580180.981651996</v>
      </c>
      <c r="P59" s="3">
        <f t="shared" si="12"/>
        <v>-19912064.435221829</v>
      </c>
      <c r="Q59" s="21">
        <f t="shared" si="1"/>
        <v>0</v>
      </c>
      <c r="R59" s="9">
        <f t="shared" si="18"/>
        <v>-19912064.435221829</v>
      </c>
      <c r="S59" s="35">
        <f t="shared" si="19"/>
        <v>0.01</v>
      </c>
      <c r="T59" s="31">
        <f t="shared" si="6"/>
        <v>0.01</v>
      </c>
      <c r="U59" s="36">
        <f t="shared" si="14"/>
        <v>5418.848101985408</v>
      </c>
      <c r="V59" s="32">
        <f t="shared" si="8"/>
        <v>-629395.30116291821</v>
      </c>
      <c r="W59" s="30">
        <f t="shared" si="20"/>
        <v>103727.75314956624</v>
      </c>
      <c r="X59" s="38">
        <f t="shared" si="15"/>
        <v>-16886577.0710808</v>
      </c>
    </row>
    <row r="60" spans="1:24" ht="14.7">
      <c r="A60" s="19">
        <f t="shared" si="7"/>
        <v>226</v>
      </c>
      <c r="B60" s="18">
        <v>44253</v>
      </c>
      <c r="C60" s="21">
        <f>SUMIF('DC Tie Flows'!$A$2:$A$1417,A60,'DC Tie Flows'!$H$2:$H$1417)</f>
        <v>0</v>
      </c>
      <c r="D60" s="21">
        <f t="shared" si="2"/>
        <v>-3724.4784164100001</v>
      </c>
      <c r="E60" s="29">
        <v>0.01</v>
      </c>
      <c r="F60" s="25">
        <f t="shared" si="5"/>
        <v>1001818.6258361834</v>
      </c>
      <c r="G60" s="21">
        <f>SUMIF('DC Tie Flows'!$A$2:$A$1417,A60,'DC Tie Flows'!$F$2:$F$1417)</f>
        <v>0</v>
      </c>
      <c r="H60" s="29">
        <v>0.01</v>
      </c>
      <c r="I60" s="24">
        <f t="shared" si="16"/>
        <v>-147800084.15459353</v>
      </c>
      <c r="J60" s="24">
        <f t="shared" si="17"/>
        <v>553.49210855555373</v>
      </c>
      <c r="K60" s="3">
        <f t="shared" si="23"/>
        <v>-72531.094055013731</v>
      </c>
      <c r="L60" s="23">
        <f t="shared" si="22"/>
        <v>5881.3377635837551</v>
      </c>
      <c r="M60" s="23">
        <f t="shared" si="10"/>
        <v>-133020075.73913419</v>
      </c>
      <c r="N60" s="23">
        <f t="shared" si="21"/>
        <v>49814.289769999836</v>
      </c>
      <c r="O60" s="3">
        <f t="shared" si="13"/>
        <v>1048461.9292983287</v>
      </c>
      <c r="P60" s="3">
        <f t="shared" si="12"/>
        <v>-61844.254306809977</v>
      </c>
      <c r="Q60" s="21">
        <f t="shared" si="1"/>
        <v>0</v>
      </c>
      <c r="R60" s="9">
        <f t="shared" si="18"/>
        <v>-61844.254306809977</v>
      </c>
      <c r="S60" s="47">
        <v>1</v>
      </c>
      <c r="T60" s="31">
        <f t="shared" si="6"/>
        <v>1</v>
      </c>
      <c r="U60" s="36">
        <f t="shared" si="14"/>
        <v>1189513.1987822186</v>
      </c>
      <c r="V60" s="32">
        <f t="shared" si="8"/>
        <v>-472182.18861091149</v>
      </c>
      <c r="W60" s="30">
        <f t="shared" si="20"/>
        <v>103727.75314956624</v>
      </c>
      <c r="X60" s="38">
        <f t="shared" si="15"/>
        <v>11843053.446702432</v>
      </c>
    </row>
    <row r="61" spans="1:24" ht="14.7">
      <c r="A61" s="19">
        <f t="shared" si="7"/>
        <v>227</v>
      </c>
      <c r="B61" s="18">
        <v>44254</v>
      </c>
      <c r="C61" s="21">
        <f>SUMIF('DC Tie Flows'!$A$2:$A$1417,A61,'DC Tie Flows'!$H$2:$H$1417)</f>
        <v>0</v>
      </c>
      <c r="D61" s="21">
        <f t="shared" si="2"/>
        <v>0</v>
      </c>
      <c r="E61" s="29">
        <v>0.01</v>
      </c>
      <c r="F61" s="25">
        <f t="shared" si="5"/>
        <v>402416.47659927077</v>
      </c>
      <c r="G61" s="21">
        <f>SUMIF('DC Tie Flows'!$A$2:$A$1417,A61,'DC Tie Flows'!$F$2:$F$1417)</f>
        <v>0</v>
      </c>
      <c r="H61" s="29">
        <v>0.01</v>
      </c>
      <c r="I61" s="24">
        <f t="shared" si="16"/>
        <v>-147691715.72752517</v>
      </c>
      <c r="J61" s="24">
        <f t="shared" si="17"/>
        <v>553.49210855555373</v>
      </c>
      <c r="K61" s="3">
        <f t="shared" si="23"/>
        <v>7038.5514257175064</v>
      </c>
      <c r="L61" s="23">
        <f t="shared" si="22"/>
        <v>-10403.371533742496</v>
      </c>
      <c r="M61" s="23">
        <f t="shared" si="10"/>
        <v>-132922544.15477264</v>
      </c>
      <c r="N61" s="23">
        <f t="shared" si="21"/>
        <v>49814.289769999836</v>
      </c>
      <c r="O61" s="3">
        <f t="shared" si="13"/>
        <v>459269.31779498811</v>
      </c>
      <c r="P61" s="3">
        <f t="shared" si="12"/>
        <v>820.70224347500334</v>
      </c>
      <c r="Q61" s="21">
        <f t="shared" si="1"/>
        <v>0</v>
      </c>
      <c r="R61" s="9">
        <f t="shared" si="18"/>
        <v>820.70224347500334</v>
      </c>
      <c r="S61" s="47">
        <v>1</v>
      </c>
      <c r="T61" s="31">
        <f t="shared" si="6"/>
        <v>1</v>
      </c>
      <c r="U61" s="36">
        <f t="shared" si="14"/>
        <v>94444.746655244278</v>
      </c>
      <c r="V61" s="32">
        <f t="shared" si="8"/>
        <v>-384181.93414278474</v>
      </c>
      <c r="W61" s="30">
        <f t="shared" si="20"/>
        <v>103727.75314956624</v>
      </c>
      <c r="X61" s="38">
        <f t="shared" si="15"/>
        <v>1041969.8991128074</v>
      </c>
    </row>
    <row r="62" spans="1:24" ht="14.7">
      <c r="A62" s="19">
        <f t="shared" si="7"/>
        <v>228</v>
      </c>
      <c r="B62" s="18">
        <v>44255</v>
      </c>
      <c r="C62" s="21">
        <f>SUMIF('DC Tie Flows'!$A$2:$A$1417,A62,'DC Tie Flows'!$H$2:$H$1417)</f>
        <v>0</v>
      </c>
      <c r="D62" s="21">
        <f t="shared" si="2"/>
        <v>0</v>
      </c>
      <c r="E62" s="29">
        <v>0.01</v>
      </c>
      <c r="F62" s="25">
        <f t="shared" si="5"/>
        <v>10274.757178244427</v>
      </c>
      <c r="G62" s="21">
        <f>SUMIF('DC Tie Flows'!$A$2:$A$1417,A62,'DC Tie Flows'!$F$2:$F$1417)</f>
        <v>0</v>
      </c>
      <c r="H62" s="29">
        <v>0.01</v>
      </c>
      <c r="I62" s="24">
        <f t="shared" si="16"/>
        <v>-147737138.71783993</v>
      </c>
      <c r="J62" s="24">
        <f t="shared" si="17"/>
        <v>553.49210855555373</v>
      </c>
      <c r="K62" s="3">
        <f t="shared" si="23"/>
        <v>8822.0066453756335</v>
      </c>
      <c r="L62" s="23">
        <f t="shared" si="22"/>
        <v>-15864.208025512498</v>
      </c>
      <c r="M62" s="23">
        <f t="shared" si="10"/>
        <v>-132963424.84605594</v>
      </c>
      <c r="N62" s="23">
        <f t="shared" si="21"/>
        <v>49814.289769999836</v>
      </c>
      <c r="O62" s="3">
        <f t="shared" si="13"/>
        <v>68911.053593619901</v>
      </c>
      <c r="P62" s="3">
        <f t="shared" si="12"/>
        <v>2141.7801839625026</v>
      </c>
      <c r="Q62" s="21">
        <f t="shared" si="1"/>
        <v>0</v>
      </c>
      <c r="R62" s="9">
        <f t="shared" si="18"/>
        <v>2141.7801839625026</v>
      </c>
      <c r="S62" s="47">
        <v>1</v>
      </c>
      <c r="T62" s="31">
        <f t="shared" si="6"/>
        <v>1</v>
      </c>
      <c r="U62" s="36">
        <f t="shared" si="14"/>
        <v>-17425.786906616428</v>
      </c>
      <c r="V62" s="32">
        <f t="shared" si="8"/>
        <v>-110785.81467849914</v>
      </c>
      <c r="W62" s="30">
        <f t="shared" si="20"/>
        <v>103727.75314956624</v>
      </c>
      <c r="X62" s="38">
        <f t="shared" si="15"/>
        <v>1043158.8692592462</v>
      </c>
    </row>
    <row r="64" spans="1:24">
      <c r="A64" s="2"/>
      <c r="B64" s="7" t="s">
        <v>23</v>
      </c>
    </row>
    <row r="65" spans="1:3">
      <c r="A65" s="2" t="s">
        <v>8</v>
      </c>
      <c r="B65" s="8">
        <v>10</v>
      </c>
      <c r="C65" t="s">
        <v>8</v>
      </c>
    </row>
    <row r="66" spans="1:3">
      <c r="A66" s="2" t="s">
        <v>9</v>
      </c>
      <c r="B66" s="8">
        <v>9</v>
      </c>
      <c r="C66" t="s">
        <v>9</v>
      </c>
    </row>
  </sheetData>
  <mergeCells count="3">
    <mergeCell ref="C1:O1"/>
    <mergeCell ref="P1:R1"/>
    <mergeCell ref="S1:X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0B5A-E2B0-4C8B-B066-AC694F9BC56C}">
  <dimension ref="A1:H25"/>
  <sheetViews>
    <sheetView topLeftCell="B1" workbookViewId="0">
      <selection activeCell="D10" sqref="D10"/>
    </sheetView>
  </sheetViews>
  <sheetFormatPr defaultRowHeight="14.4"/>
  <cols>
    <col min="1" max="1" width="0" hidden="1" customWidth="1"/>
    <col min="2" max="2" width="10" bestFit="1" customWidth="1"/>
    <col min="3" max="5" width="16.26171875" customWidth="1"/>
    <col min="6" max="6" width="13.41796875" bestFit="1" customWidth="1"/>
    <col min="7" max="7" width="12.83984375" bestFit="1" customWidth="1"/>
    <col min="8" max="8" width="13.41796875" bestFit="1" customWidth="1"/>
  </cols>
  <sheetData>
    <row r="1" spans="1:8" s="1" customFormat="1" ht="28.8">
      <c r="B1" s="4" t="s">
        <v>21</v>
      </c>
      <c r="C1" s="45" t="s">
        <v>53</v>
      </c>
      <c r="D1" s="45" t="s">
        <v>54</v>
      </c>
      <c r="E1" s="45" t="s">
        <v>52</v>
      </c>
      <c r="F1" s="45" t="s">
        <v>55</v>
      </c>
      <c r="G1" s="45" t="s">
        <v>51</v>
      </c>
      <c r="H1" s="45" t="s">
        <v>58</v>
      </c>
    </row>
    <row r="2" spans="1:8">
      <c r="A2" s="19">
        <v>209</v>
      </c>
      <c r="B2" s="26">
        <v>44236</v>
      </c>
      <c r="C2" s="9">
        <f>AVERAGEIFS('DC Tie Flows'!$G$746:$G$1417,'DC Tie Flows'!$I$746:$I$1417,DAY(B2))</f>
        <v>26.591249999999999</v>
      </c>
      <c r="D2" s="9">
        <f>AVERAGEIFS('DC Tie Flows'!$E$746:$E$1417,'DC Tie Flows'!$I$746:$I$1417,DAY(B2))</f>
        <v>71.836979166666666</v>
      </c>
      <c r="E2" s="9">
        <f>'Current v Proposed EAL'!Q43</f>
        <v>105716.48106346</v>
      </c>
      <c r="F2" s="9">
        <f>'Current v Proposed EAL'!R43</f>
        <v>-9697231.533798337</v>
      </c>
      <c r="G2" s="9">
        <f>'Current v Proposed EAL'!O43</f>
        <v>166560.48919578712</v>
      </c>
      <c r="H2" s="9">
        <f>'Current v Proposed EAL'!X43</f>
        <v>-86165.912844422332</v>
      </c>
    </row>
    <row r="3" spans="1:8">
      <c r="A3" s="19">
        <v>210</v>
      </c>
      <c r="B3" s="18">
        <v>44237</v>
      </c>
      <c r="C3" s="24">
        <f>AVERAGEIFS('DC Tie Flows'!$G$746:$G$1417,'DC Tie Flows'!$I$746:$I$1417,DAY(B3))</f>
        <v>33.747499999999995</v>
      </c>
      <c r="D3" s="24">
        <f>AVERAGEIFS('DC Tie Flows'!$E$746:$E$1417,'DC Tie Flows'!$I$746:$I$1417,DAY(B3))</f>
        <v>83.748333333333335</v>
      </c>
      <c r="E3" s="24">
        <f>'Current v Proposed EAL'!Q44</f>
        <v>-64955.047531142496</v>
      </c>
      <c r="F3" s="24">
        <f>'Current v Proposed EAL'!R44</f>
        <v>-8811864.8461557515</v>
      </c>
      <c r="G3" s="24">
        <f>'Current v Proposed EAL'!O44</f>
        <v>-339128.32397983794</v>
      </c>
      <c r="H3" s="24">
        <f>'Current v Proposed EAL'!X44</f>
        <v>-39963.207520250478</v>
      </c>
    </row>
    <row r="4" spans="1:8">
      <c r="A4" s="19">
        <v>211</v>
      </c>
      <c r="B4" s="18">
        <v>44238</v>
      </c>
      <c r="C4" s="24">
        <f>AVERAGEIFS('DC Tie Flows'!$G$746:$G$1417,'DC Tie Flows'!$I$746:$I$1417,DAY(B4))</f>
        <v>52.817500000000017</v>
      </c>
      <c r="D4" s="24">
        <f>AVERAGEIFS('DC Tie Flows'!$E$746:$E$1417,'DC Tie Flows'!$I$746:$I$1417,DAY(B4))</f>
        <v>472.81739583333325</v>
      </c>
      <c r="E4" s="24">
        <f>'Current v Proposed EAL'!Q45</f>
        <v>-2200983.5757280923</v>
      </c>
      <c r="F4" s="24">
        <f>'Current v Proposed EAL'!R45</f>
        <v>-8700221.9269162416</v>
      </c>
      <c r="G4" s="24">
        <f>'Current v Proposed EAL'!O45</f>
        <v>-1352523.3529264543</v>
      </c>
      <c r="H4" s="24">
        <f>'Current v Proposed EAL'!X45</f>
        <v>-1860659.92693493</v>
      </c>
    </row>
    <row r="5" spans="1:8">
      <c r="A5" s="19">
        <v>212</v>
      </c>
      <c r="B5" s="18">
        <v>44239</v>
      </c>
      <c r="C5" s="24">
        <f>AVERAGEIFS('DC Tie Flows'!$G$746:$G$1417,'DC Tie Flows'!$I$746:$I$1417,DAY(B5))</f>
        <v>143.74958333333333</v>
      </c>
      <c r="D5" s="24">
        <f>AVERAGEIFS('DC Tie Flows'!$E$746:$E$1417,'DC Tie Flows'!$I$746:$I$1417,DAY(B5))</f>
        <v>378.14656250000007</v>
      </c>
      <c r="E5" s="24">
        <f>'Current v Proposed EAL'!Q46</f>
        <v>-1232003.562553775</v>
      </c>
      <c r="F5" s="24">
        <f>'Current v Proposed EAL'!R46</f>
        <v>-8674537.1815583445</v>
      </c>
      <c r="G5" s="24">
        <f>'Current v Proposed EAL'!O46</f>
        <v>-1738091.9248886851</v>
      </c>
      <c r="H5" s="24">
        <f>'Current v Proposed EAL'!X46</f>
        <v>-2856367.9457569718</v>
      </c>
    </row>
    <row r="6" spans="1:8">
      <c r="A6" s="19">
        <v>213</v>
      </c>
      <c r="B6" s="18">
        <v>44240</v>
      </c>
      <c r="C6" s="24">
        <f>AVERAGEIFS('DC Tie Flows'!$G$746:$G$1417,'DC Tie Flows'!$I$746:$I$1417,DAY(B6))</f>
        <v>1161.47875</v>
      </c>
      <c r="D6" s="24">
        <f>AVERAGEIFS('DC Tie Flows'!$E$746:$E$1417,'DC Tie Flows'!$I$746:$I$1417,DAY(B6))</f>
        <v>1889.7028124999999</v>
      </c>
      <c r="E6" s="24">
        <f>'Current v Proposed EAL'!Q47</f>
        <v>-3827545.6724999994</v>
      </c>
      <c r="F6" s="24">
        <f>'Current v Proposed EAL'!R47</f>
        <v>-8579540.4262905754</v>
      </c>
      <c r="G6" s="24">
        <f>'Current v Proposed EAL'!O47</f>
        <v>7383408.4019953161</v>
      </c>
      <c r="H6" s="24">
        <f>'Current v Proposed EAL'!X47</f>
        <v>-5555940.1028208733</v>
      </c>
    </row>
    <row r="7" spans="1:8">
      <c r="A7" s="19">
        <v>214</v>
      </c>
      <c r="B7" s="18">
        <v>44241</v>
      </c>
      <c r="C7" s="24">
        <f>AVERAGEIFS('DC Tie Flows'!$G$746:$G$1417,'DC Tie Flows'!$I$746:$I$1417,DAY(B7))</f>
        <v>3863.5962500000005</v>
      </c>
      <c r="D7" s="24">
        <f>AVERAGEIFS('DC Tie Flows'!$E$746:$E$1417,'DC Tie Flows'!$I$746:$I$1417,DAY(B7))</f>
        <v>2164.7559375000001</v>
      </c>
      <c r="E7" s="24">
        <f>'Current v Proposed EAL'!Q48</f>
        <v>8889426.0558482762</v>
      </c>
      <c r="F7" s="24">
        <f>'Current v Proposed EAL'!R48</f>
        <v>-8906972.2611905448</v>
      </c>
      <c r="G7" s="24">
        <f>'Current v Proposed EAL'!O48</f>
        <v>35464652.92198275</v>
      </c>
      <c r="H7" s="24">
        <f>'Current v Proposed EAL'!X48</f>
        <v>4158025.841467334</v>
      </c>
    </row>
    <row r="8" spans="1:8">
      <c r="A8" s="19">
        <v>215</v>
      </c>
      <c r="B8" s="18">
        <v>44242</v>
      </c>
      <c r="C8" s="24">
        <f>AVERAGEIFS('DC Tie Flows'!$G$746:$G$1417,'DC Tie Flows'!$I$746:$I$1417,DAY(B8))</f>
        <v>6431.1191666666673</v>
      </c>
      <c r="D8" s="24">
        <f>AVERAGEIFS('DC Tie Flows'!$E$746:$E$1417,'DC Tie Flows'!$I$746:$I$1417,DAY(B8))</f>
        <v>6752.9795833333337</v>
      </c>
      <c r="E8" s="24">
        <f>'Current v Proposed EAL'!Q49</f>
        <v>-3553560.6905812137</v>
      </c>
      <c r="F8" s="24">
        <f>'Current v Proposed EAL'!R49</f>
        <v>-9757722.3451638296</v>
      </c>
      <c r="G8" s="24">
        <f>'Current v Proposed EAL'!O49</f>
        <v>116578953.93603265</v>
      </c>
      <c r="H8" s="24">
        <f>'Current v Proposed EAL'!X49</f>
        <v>17575704.378889285</v>
      </c>
    </row>
    <row r="9" spans="1:8">
      <c r="A9" s="19">
        <v>216</v>
      </c>
      <c r="B9" s="18">
        <v>44243</v>
      </c>
      <c r="C9" s="24">
        <f>AVERAGEIFS('DC Tie Flows'!$G$746:$G$1417,'DC Tie Flows'!$I$746:$I$1417,DAY(B9))</f>
        <v>6921.7741666666661</v>
      </c>
      <c r="D9" s="24">
        <f>AVERAGEIFS('DC Tie Flows'!$E$746:$E$1417,'DC Tie Flows'!$I$746:$I$1417,DAY(B9))</f>
        <v>8993.2436458333323</v>
      </c>
      <c r="E9" s="24">
        <f>'Current v Proposed EAL'!Q50</f>
        <v>-9641011.3682125583</v>
      </c>
      <c r="F9" s="24">
        <f>'Current v Proposed EAL'!R50</f>
        <v>-16035392.660899438</v>
      </c>
      <c r="G9" s="24">
        <f>'Current v Proposed EAL'!O50</f>
        <v>331922790.56753212</v>
      </c>
      <c r="H9" s="24">
        <f>'Current v Proposed EAL'!X50</f>
        <v>-7961887.1000337601</v>
      </c>
    </row>
    <row r="10" spans="1:8">
      <c r="A10" s="19">
        <v>217</v>
      </c>
      <c r="B10" s="18">
        <v>44244</v>
      </c>
      <c r="C10" s="24">
        <f>AVERAGEIFS('DC Tie Flows'!$G$746:$G$1417,'DC Tie Flows'!$I$746:$I$1417,DAY(B10))</f>
        <v>8792.3879166666684</v>
      </c>
      <c r="D10" s="24">
        <f>AVERAGEIFS('DC Tie Flows'!$E$746:$E$1417,'DC Tie Flows'!$I$746:$I$1417,DAY(B10))</f>
        <v>9025.9715625000008</v>
      </c>
      <c r="E10" s="24">
        <f>'Current v Proposed EAL'!Q51</f>
        <v>-1039049.0739432648</v>
      </c>
      <c r="F10" s="24">
        <f>'Current v Proposed EAL'!R51</f>
        <v>-36173493.317649886</v>
      </c>
      <c r="G10" s="24">
        <f>'Current v Proposed EAL'!O51</f>
        <v>132143747.32026225</v>
      </c>
      <c r="H10" s="24">
        <f>'Current v Proposed EAL'!X51</f>
        <v>-24864998.098252334</v>
      </c>
    </row>
    <row r="11" spans="1:8" s="2" customFormat="1">
      <c r="A11" s="19">
        <v>218</v>
      </c>
      <c r="B11" s="18">
        <v>44245</v>
      </c>
      <c r="C11" s="24">
        <f>AVERAGEIFS('DC Tie Flows'!$G$746:$G$1417,'DC Tie Flows'!$I$746:$I$1417,DAY(B11))</f>
        <v>8123.4995833333332</v>
      </c>
      <c r="D11" s="24">
        <f>AVERAGEIFS('DC Tie Flows'!$E$746:$E$1417,'DC Tie Flows'!$I$746:$I$1417,DAY(B11))</f>
        <v>9000.7369791666661</v>
      </c>
      <c r="E11" s="24">
        <f>'Current v Proposed EAL'!Q52</f>
        <v>-4533398.7200857624</v>
      </c>
      <c r="F11" s="24">
        <f>'Current v Proposed EAL'!R52</f>
        <v>-62282916.843674414</v>
      </c>
      <c r="G11" s="24">
        <f>'Current v Proposed EAL'!O52</f>
        <v>136511067.0786826</v>
      </c>
      <c r="H11" s="24">
        <f>'Current v Proposed EAL'!X52</f>
        <v>-51103144.72028622</v>
      </c>
    </row>
    <row r="12" spans="1:8" s="2" customFormat="1">
      <c r="A12" s="19">
        <v>219</v>
      </c>
      <c r="B12" s="18">
        <v>44246</v>
      </c>
      <c r="C12" s="24">
        <f>AVERAGEIFS('DC Tie Flows'!$G$746:$G$1417,'DC Tie Flows'!$I$746:$I$1417,DAY(B12))</f>
        <v>5525.1712499999994</v>
      </c>
      <c r="D12" s="24">
        <f>AVERAGEIFS('DC Tie Flows'!$E$746:$E$1417,'DC Tie Flows'!$I$746:$I$1417,DAY(B12))</f>
        <v>3783.268541666665</v>
      </c>
      <c r="E12" s="24">
        <f>'Current v Proposed EAL'!Q53</f>
        <v>7665479.1648888253</v>
      </c>
      <c r="F12" s="24">
        <f>'Current v Proposed EAL'!R53</f>
        <v>-90597468.397818312</v>
      </c>
      <c r="G12" s="24">
        <f>'Current v Proposed EAL'!O53</f>
        <v>118619913.30419578</v>
      </c>
      <c r="H12" s="24">
        <f>'Current v Proposed EAL'!X53</f>
        <v>-69972525.026905343</v>
      </c>
    </row>
    <row r="13" spans="1:8" s="2" customFormat="1">
      <c r="A13" s="19">
        <v>220</v>
      </c>
      <c r="B13" s="18">
        <v>44247</v>
      </c>
      <c r="C13" s="24">
        <f>AVERAGEIFS('DC Tie Flows'!$G$746:$G$1417,'DC Tie Flows'!$I$746:$I$1417,DAY(B13))</f>
        <v>183.36500000000001</v>
      </c>
      <c r="D13" s="24">
        <f>AVERAGEIFS('DC Tie Flows'!$E$746:$E$1417,'DC Tie Flows'!$I$746:$I$1417,DAY(B13))</f>
        <v>11.406145833333342</v>
      </c>
      <c r="E13" s="24">
        <f>'Current v Proposed EAL'!Q54</f>
        <v>783093.73493302497</v>
      </c>
      <c r="F13" s="24">
        <f>'Current v Proposed EAL'!R54</f>
        <v>-122486328.64489791</v>
      </c>
      <c r="G13" s="24">
        <f>'Current v Proposed EAL'!O54</f>
        <v>72730507.470001787</v>
      </c>
      <c r="H13" s="24">
        <f>'Current v Proposed EAL'!X54</f>
        <v>-102065625.28948849</v>
      </c>
    </row>
    <row r="14" spans="1:8" s="2" customFormat="1">
      <c r="A14" s="19">
        <v>221</v>
      </c>
      <c r="B14" s="18">
        <v>44248</v>
      </c>
      <c r="C14" s="24">
        <f>AVERAGEIFS('DC Tie Flows'!$G$746:$G$1417,'DC Tie Flows'!$I$746:$I$1417,DAY(B14))</f>
        <v>21.480833333333333</v>
      </c>
      <c r="D14" s="24">
        <f>AVERAGEIFS('DC Tie Flows'!$E$746:$E$1417,'DC Tie Flows'!$I$746:$I$1417,DAY(B14))</f>
        <v>-9.3053124999999959</v>
      </c>
      <c r="E14" s="24">
        <f>'Current v Proposed EAL'!Q55</f>
        <v>-25257.779436197496</v>
      </c>
      <c r="F14" s="24">
        <f>'Current v Proposed EAL'!R55</f>
        <v>-153076004.51180795</v>
      </c>
      <c r="G14" s="24">
        <f>'Current v Proposed EAL'!O55</f>
        <v>31129215.452010818</v>
      </c>
      <c r="H14" s="24">
        <f>'Current v Proposed EAL'!X55</f>
        <v>-133817274.28600805</v>
      </c>
    </row>
    <row r="15" spans="1:8">
      <c r="A15" s="19">
        <v>222</v>
      </c>
      <c r="B15" s="18">
        <v>44249</v>
      </c>
      <c r="C15" s="24">
        <f>AVERAGEIFS('DC Tie Flows'!$G$746:$G$1417,'DC Tie Flows'!$I$746:$I$1417,DAY(B15))</f>
        <v>27.641666666666666</v>
      </c>
      <c r="D15" s="24">
        <f>AVERAGEIFS('DC Tie Flows'!$E$746:$E$1417,'DC Tie Flows'!$I$746:$I$1417,DAY(B15))</f>
        <v>12.977708333333331</v>
      </c>
      <c r="E15" s="24">
        <f>'Current v Proposed EAL'!Q56</f>
        <v>-14556.763166292498</v>
      </c>
      <c r="F15" s="24">
        <f>'Current v Proposed EAL'!R56</f>
        <v>-148418147.72876865</v>
      </c>
      <c r="G15" s="24">
        <f>'Current v Proposed EAL'!O56</f>
        <v>3574752.6468085321</v>
      </c>
      <c r="H15" s="24">
        <f>'Current v Proposed EAL'!X56</f>
        <v>-132383271.55226825</v>
      </c>
    </row>
    <row r="16" spans="1:8">
      <c r="A16" s="19">
        <v>223</v>
      </c>
      <c r="B16" s="18">
        <v>44250</v>
      </c>
      <c r="C16" s="24">
        <f>AVERAGEIFS('DC Tie Flows'!$G$746:$G$1417,'DC Tie Flows'!$I$746:$I$1417,DAY(B16))</f>
        <v>18.164166666666663</v>
      </c>
      <c r="D16" s="24">
        <f>AVERAGEIFS('DC Tie Flows'!$E$746:$E$1417,'DC Tie Flows'!$I$746:$I$1417,DAY(B16))</f>
        <v>0.70000000000000062</v>
      </c>
      <c r="E16" s="24">
        <f>'Current v Proposed EAL'!Q57</f>
        <v>-60814.58952129</v>
      </c>
      <c r="F16" s="24">
        <f>'Current v Proposed EAL'!R57</f>
        <v>-109317098.6512557</v>
      </c>
      <c r="G16" s="24">
        <f>'Current v Proposed EAL'!O57</f>
        <v>2376091.9298065612</v>
      </c>
      <c r="H16" s="24">
        <f>'Current v Proposed EAL'!X57</f>
        <v>-97336848.953653485</v>
      </c>
    </row>
    <row r="17" spans="1:8">
      <c r="A17" s="19">
        <v>224</v>
      </c>
      <c r="B17" s="18">
        <v>44251</v>
      </c>
      <c r="C17" s="24">
        <f>AVERAGEIFS('DC Tie Flows'!$G$746:$G$1417,'DC Tie Flows'!$I$746:$I$1417,DAY(B17))</f>
        <v>14.37666666666667</v>
      </c>
      <c r="D17" s="24">
        <f>AVERAGEIFS('DC Tie Flows'!$E$746:$E$1417,'DC Tie Flows'!$I$746:$I$1417,DAY(B17))</f>
        <v>-2.5646875000000042</v>
      </c>
      <c r="E17" s="24">
        <f>'Current v Proposed EAL'!Q58</f>
        <v>-21351.376222535</v>
      </c>
      <c r="F17" s="24">
        <f>'Current v Proposed EAL'!R58</f>
        <v>-66432974.646237135</v>
      </c>
      <c r="G17" s="24">
        <f>'Current v Proposed EAL'!O58</f>
        <v>-48496.72721552461</v>
      </c>
      <c r="H17" s="24">
        <f>'Current v Proposed EAL'!X58</f>
        <v>-58758332.365429163</v>
      </c>
    </row>
    <row r="18" spans="1:8">
      <c r="A18" s="19">
        <v>225</v>
      </c>
      <c r="B18" s="18">
        <v>44252</v>
      </c>
      <c r="C18" s="24">
        <f>AVERAGEIFS('DC Tie Flows'!$G$746:$G$1417,'DC Tie Flows'!$I$746:$I$1417,DAY(B18))</f>
        <v>18.347916666666666</v>
      </c>
      <c r="D18" s="24">
        <f>AVERAGEIFS('DC Tie Flows'!$E$746:$E$1417,'DC Tie Flows'!$I$746:$I$1417,DAY(B18))</f>
        <v>12.519895833333331</v>
      </c>
      <c r="E18" s="24">
        <f>'Current v Proposed EAL'!Q59</f>
        <v>0</v>
      </c>
      <c r="F18" s="24">
        <f>'Current v Proposed EAL'!R59</f>
        <v>-19912064.435221829</v>
      </c>
      <c r="G18" s="24">
        <f>'Current v Proposed EAL'!O59</f>
        <v>1580180.981651996</v>
      </c>
      <c r="H18" s="24">
        <f>'Current v Proposed EAL'!X59</f>
        <v>-16886577.0710808</v>
      </c>
    </row>
    <row r="19" spans="1:8">
      <c r="A19" s="19">
        <v>226</v>
      </c>
      <c r="B19" s="18">
        <v>44253</v>
      </c>
      <c r="C19" s="24">
        <f>AVERAGEIFS('DC Tie Flows'!$G$746:$G$1417,'DC Tie Flows'!$I$746:$I$1417,DAY(B19))</f>
        <v>22.178749999999997</v>
      </c>
      <c r="D19" s="24">
        <f>AVERAGEIFS('DC Tie Flows'!$E$746:$E$1417,'DC Tie Flows'!$I$746:$I$1417,DAY(B19))</f>
        <v>46.156666666666673</v>
      </c>
      <c r="E19" s="24">
        <f>'Current v Proposed EAL'!Q60</f>
        <v>0</v>
      </c>
      <c r="F19" s="24">
        <f>'Current v Proposed EAL'!R60</f>
        <v>-61844.254306809977</v>
      </c>
      <c r="G19" s="24">
        <f>'Current v Proposed EAL'!O60</f>
        <v>1048461.9292983287</v>
      </c>
      <c r="H19" s="24">
        <f>'Current v Proposed EAL'!X60</f>
        <v>11843053.446702432</v>
      </c>
    </row>
    <row r="20" spans="1:8">
      <c r="A20" s="19">
        <v>227</v>
      </c>
      <c r="B20" s="18">
        <v>44254</v>
      </c>
      <c r="C20" s="24">
        <f>AVERAGEIFS('DC Tie Flows'!$G$746:$G$1417,'DC Tie Flows'!$I$746:$I$1417,DAY(B20))</f>
        <v>20.13</v>
      </c>
      <c r="D20" s="24">
        <f>AVERAGEIFS('DC Tie Flows'!$E$746:$E$1417,'DC Tie Flows'!$I$746:$I$1417,DAY(B20))</f>
        <v>7.6012499999999976</v>
      </c>
      <c r="E20" s="24">
        <f>'Current v Proposed EAL'!Q61</f>
        <v>0</v>
      </c>
      <c r="F20" s="24">
        <f>'Current v Proposed EAL'!R61</f>
        <v>820.70224347500334</v>
      </c>
      <c r="G20" s="24">
        <f>'Current v Proposed EAL'!O61</f>
        <v>459269.31779498811</v>
      </c>
      <c r="H20" s="24">
        <f>'Current v Proposed EAL'!X61</f>
        <v>1041969.8991128074</v>
      </c>
    </row>
    <row r="21" spans="1:8">
      <c r="A21" s="19">
        <v>228</v>
      </c>
      <c r="B21" s="18">
        <v>44255</v>
      </c>
      <c r="C21" s="24">
        <f>AVERAGEIFS('DC Tie Flows'!$G$746:$G$1417,'DC Tie Flows'!$I$746:$I$1417,DAY(B21))</f>
        <v>16.123333333333331</v>
      </c>
      <c r="D21" s="24">
        <f>AVERAGEIFS('DC Tie Flows'!$E$746:$E$1417,'DC Tie Flows'!$I$746:$I$1417,DAY(B21))</f>
        <v>-6.0565624999999992</v>
      </c>
      <c r="E21" s="24">
        <f>'Current v Proposed EAL'!Q62</f>
        <v>0</v>
      </c>
      <c r="F21" s="24">
        <f>'Current v Proposed EAL'!R62</f>
        <v>2141.7801839625026</v>
      </c>
      <c r="G21" s="24">
        <f>'Current v Proposed EAL'!O62</f>
        <v>68911.053593619901</v>
      </c>
      <c r="H21" s="24">
        <f>'Current v Proposed EAL'!X62</f>
        <v>1043158.8692592462</v>
      </c>
    </row>
    <row r="23" spans="1:8">
      <c r="A23" s="2"/>
      <c r="B23" s="7"/>
    </row>
    <row r="24" spans="1:8">
      <c r="A24" s="2" t="s">
        <v>8</v>
      </c>
      <c r="B24" s="8"/>
    </row>
    <row r="25" spans="1:8">
      <c r="A25" s="2" t="s">
        <v>9</v>
      </c>
      <c r="B2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1254-89FD-419A-8E74-2251750A86F7}">
  <dimension ref="A1:I1417"/>
  <sheetViews>
    <sheetView topLeftCell="C1" workbookViewId="0">
      <selection activeCell="D2" sqref="D2"/>
    </sheetView>
  </sheetViews>
  <sheetFormatPr defaultRowHeight="12.3"/>
  <cols>
    <col min="1" max="1" width="0" style="10" hidden="1" customWidth="1"/>
    <col min="2" max="2" width="7.68359375" style="10" hidden="1" customWidth="1"/>
    <col min="3" max="3" width="15" style="10" bestFit="1" customWidth="1"/>
    <col min="4" max="4" width="33.3671875" style="10" bestFit="1" customWidth="1"/>
    <col min="5" max="5" width="15.7890625" style="10" bestFit="1" customWidth="1"/>
    <col min="6" max="6" width="18.89453125" style="10" bestFit="1" customWidth="1"/>
    <col min="7" max="7" width="15.7890625" style="10" bestFit="1" customWidth="1"/>
    <col min="8" max="8" width="19" style="10" bestFit="1" customWidth="1"/>
    <col min="9" max="254" width="9.15625" style="10"/>
    <col min="255" max="255" width="15" style="10" bestFit="1" customWidth="1"/>
    <col min="256" max="256" width="35.26171875" style="10" bestFit="1" customWidth="1"/>
    <col min="257" max="257" width="35" style="10" bestFit="1" customWidth="1"/>
    <col min="258" max="258" width="35.15625" style="10" bestFit="1" customWidth="1"/>
    <col min="259" max="259" width="35.26171875" style="10" bestFit="1" customWidth="1"/>
    <col min="260" max="260" width="35.15625" style="10" bestFit="1" customWidth="1"/>
    <col min="261" max="510" width="9.15625" style="10"/>
    <col min="511" max="511" width="15" style="10" bestFit="1" customWidth="1"/>
    <col min="512" max="512" width="35.26171875" style="10" bestFit="1" customWidth="1"/>
    <col min="513" max="513" width="35" style="10" bestFit="1" customWidth="1"/>
    <col min="514" max="514" width="35.15625" style="10" bestFit="1" customWidth="1"/>
    <col min="515" max="515" width="35.26171875" style="10" bestFit="1" customWidth="1"/>
    <col min="516" max="516" width="35.15625" style="10" bestFit="1" customWidth="1"/>
    <col min="517" max="766" width="9.15625" style="10"/>
    <col min="767" max="767" width="15" style="10" bestFit="1" customWidth="1"/>
    <col min="768" max="768" width="35.26171875" style="10" bestFit="1" customWidth="1"/>
    <col min="769" max="769" width="35" style="10" bestFit="1" customWidth="1"/>
    <col min="770" max="770" width="35.15625" style="10" bestFit="1" customWidth="1"/>
    <col min="771" max="771" width="35.26171875" style="10" bestFit="1" customWidth="1"/>
    <col min="772" max="772" width="35.15625" style="10" bestFit="1" customWidth="1"/>
    <col min="773" max="1022" width="9.15625" style="10"/>
    <col min="1023" max="1023" width="15" style="10" bestFit="1" customWidth="1"/>
    <col min="1024" max="1024" width="35.26171875" style="10" bestFit="1" customWidth="1"/>
    <col min="1025" max="1025" width="35" style="10" bestFit="1" customWidth="1"/>
    <col min="1026" max="1026" width="35.15625" style="10" bestFit="1" customWidth="1"/>
    <col min="1027" max="1027" width="35.26171875" style="10" bestFit="1" customWidth="1"/>
    <col min="1028" max="1028" width="35.15625" style="10" bestFit="1" customWidth="1"/>
    <col min="1029" max="1278" width="9.15625" style="10"/>
    <col min="1279" max="1279" width="15" style="10" bestFit="1" customWidth="1"/>
    <col min="1280" max="1280" width="35.26171875" style="10" bestFit="1" customWidth="1"/>
    <col min="1281" max="1281" width="35" style="10" bestFit="1" customWidth="1"/>
    <col min="1282" max="1282" width="35.15625" style="10" bestFit="1" customWidth="1"/>
    <col min="1283" max="1283" width="35.26171875" style="10" bestFit="1" customWidth="1"/>
    <col min="1284" max="1284" width="35.15625" style="10" bestFit="1" customWidth="1"/>
    <col min="1285" max="1534" width="9.15625" style="10"/>
    <col min="1535" max="1535" width="15" style="10" bestFit="1" customWidth="1"/>
    <col min="1536" max="1536" width="35.26171875" style="10" bestFit="1" customWidth="1"/>
    <col min="1537" max="1537" width="35" style="10" bestFit="1" customWidth="1"/>
    <col min="1538" max="1538" width="35.15625" style="10" bestFit="1" customWidth="1"/>
    <col min="1539" max="1539" width="35.26171875" style="10" bestFit="1" customWidth="1"/>
    <col min="1540" max="1540" width="35.15625" style="10" bestFit="1" customWidth="1"/>
    <col min="1541" max="1790" width="9.15625" style="10"/>
    <col min="1791" max="1791" width="15" style="10" bestFit="1" customWidth="1"/>
    <col min="1792" max="1792" width="35.26171875" style="10" bestFit="1" customWidth="1"/>
    <col min="1793" max="1793" width="35" style="10" bestFit="1" customWidth="1"/>
    <col min="1794" max="1794" width="35.15625" style="10" bestFit="1" customWidth="1"/>
    <col min="1795" max="1795" width="35.26171875" style="10" bestFit="1" customWidth="1"/>
    <col min="1796" max="1796" width="35.15625" style="10" bestFit="1" customWidth="1"/>
    <col min="1797" max="2046" width="9.15625" style="10"/>
    <col min="2047" max="2047" width="15" style="10" bestFit="1" customWidth="1"/>
    <col min="2048" max="2048" width="35.26171875" style="10" bestFit="1" customWidth="1"/>
    <col min="2049" max="2049" width="35" style="10" bestFit="1" customWidth="1"/>
    <col min="2050" max="2050" width="35.15625" style="10" bestFit="1" customWidth="1"/>
    <col min="2051" max="2051" width="35.26171875" style="10" bestFit="1" customWidth="1"/>
    <col min="2052" max="2052" width="35.15625" style="10" bestFit="1" customWidth="1"/>
    <col min="2053" max="2302" width="9.15625" style="10"/>
    <col min="2303" max="2303" width="15" style="10" bestFit="1" customWidth="1"/>
    <col min="2304" max="2304" width="35.26171875" style="10" bestFit="1" customWidth="1"/>
    <col min="2305" max="2305" width="35" style="10" bestFit="1" customWidth="1"/>
    <col min="2306" max="2306" width="35.15625" style="10" bestFit="1" customWidth="1"/>
    <col min="2307" max="2307" width="35.26171875" style="10" bestFit="1" customWidth="1"/>
    <col min="2308" max="2308" width="35.15625" style="10" bestFit="1" customWidth="1"/>
    <col min="2309" max="2558" width="9.15625" style="10"/>
    <col min="2559" max="2559" width="15" style="10" bestFit="1" customWidth="1"/>
    <col min="2560" max="2560" width="35.26171875" style="10" bestFit="1" customWidth="1"/>
    <col min="2561" max="2561" width="35" style="10" bestFit="1" customWidth="1"/>
    <col min="2562" max="2562" width="35.15625" style="10" bestFit="1" customWidth="1"/>
    <col min="2563" max="2563" width="35.26171875" style="10" bestFit="1" customWidth="1"/>
    <col min="2564" max="2564" width="35.15625" style="10" bestFit="1" customWidth="1"/>
    <col min="2565" max="2814" width="9.15625" style="10"/>
    <col min="2815" max="2815" width="15" style="10" bestFit="1" customWidth="1"/>
    <col min="2816" max="2816" width="35.26171875" style="10" bestFit="1" customWidth="1"/>
    <col min="2817" max="2817" width="35" style="10" bestFit="1" customWidth="1"/>
    <col min="2818" max="2818" width="35.15625" style="10" bestFit="1" customWidth="1"/>
    <col min="2819" max="2819" width="35.26171875" style="10" bestFit="1" customWidth="1"/>
    <col min="2820" max="2820" width="35.15625" style="10" bestFit="1" customWidth="1"/>
    <col min="2821" max="3070" width="9.15625" style="10"/>
    <col min="3071" max="3071" width="15" style="10" bestFit="1" customWidth="1"/>
    <col min="3072" max="3072" width="35.26171875" style="10" bestFit="1" customWidth="1"/>
    <col min="3073" max="3073" width="35" style="10" bestFit="1" customWidth="1"/>
    <col min="3074" max="3074" width="35.15625" style="10" bestFit="1" customWidth="1"/>
    <col min="3075" max="3075" width="35.26171875" style="10" bestFit="1" customWidth="1"/>
    <col min="3076" max="3076" width="35.15625" style="10" bestFit="1" customWidth="1"/>
    <col min="3077" max="3326" width="9.15625" style="10"/>
    <col min="3327" max="3327" width="15" style="10" bestFit="1" customWidth="1"/>
    <col min="3328" max="3328" width="35.26171875" style="10" bestFit="1" customWidth="1"/>
    <col min="3329" max="3329" width="35" style="10" bestFit="1" customWidth="1"/>
    <col min="3330" max="3330" width="35.15625" style="10" bestFit="1" customWidth="1"/>
    <col min="3331" max="3331" width="35.26171875" style="10" bestFit="1" customWidth="1"/>
    <col min="3332" max="3332" width="35.15625" style="10" bestFit="1" customWidth="1"/>
    <col min="3333" max="3582" width="9.15625" style="10"/>
    <col min="3583" max="3583" width="15" style="10" bestFit="1" customWidth="1"/>
    <col min="3584" max="3584" width="35.26171875" style="10" bestFit="1" customWidth="1"/>
    <col min="3585" max="3585" width="35" style="10" bestFit="1" customWidth="1"/>
    <col min="3586" max="3586" width="35.15625" style="10" bestFit="1" customWidth="1"/>
    <col min="3587" max="3587" width="35.26171875" style="10" bestFit="1" customWidth="1"/>
    <col min="3588" max="3588" width="35.15625" style="10" bestFit="1" customWidth="1"/>
    <col min="3589" max="3838" width="9.15625" style="10"/>
    <col min="3839" max="3839" width="15" style="10" bestFit="1" customWidth="1"/>
    <col min="3840" max="3840" width="35.26171875" style="10" bestFit="1" customWidth="1"/>
    <col min="3841" max="3841" width="35" style="10" bestFit="1" customWidth="1"/>
    <col min="3842" max="3842" width="35.15625" style="10" bestFit="1" customWidth="1"/>
    <col min="3843" max="3843" width="35.26171875" style="10" bestFit="1" customWidth="1"/>
    <col min="3844" max="3844" width="35.15625" style="10" bestFit="1" customWidth="1"/>
    <col min="3845" max="4094" width="9.15625" style="10"/>
    <col min="4095" max="4095" width="15" style="10" bestFit="1" customWidth="1"/>
    <col min="4096" max="4096" width="35.26171875" style="10" bestFit="1" customWidth="1"/>
    <col min="4097" max="4097" width="35" style="10" bestFit="1" customWidth="1"/>
    <col min="4098" max="4098" width="35.15625" style="10" bestFit="1" customWidth="1"/>
    <col min="4099" max="4099" width="35.26171875" style="10" bestFit="1" customWidth="1"/>
    <col min="4100" max="4100" width="35.15625" style="10" bestFit="1" customWidth="1"/>
    <col min="4101" max="4350" width="9.15625" style="10"/>
    <col min="4351" max="4351" width="15" style="10" bestFit="1" customWidth="1"/>
    <col min="4352" max="4352" width="35.26171875" style="10" bestFit="1" customWidth="1"/>
    <col min="4353" max="4353" width="35" style="10" bestFit="1" customWidth="1"/>
    <col min="4354" max="4354" width="35.15625" style="10" bestFit="1" customWidth="1"/>
    <col min="4355" max="4355" width="35.26171875" style="10" bestFit="1" customWidth="1"/>
    <col min="4356" max="4356" width="35.15625" style="10" bestFit="1" customWidth="1"/>
    <col min="4357" max="4606" width="9.15625" style="10"/>
    <col min="4607" max="4607" width="15" style="10" bestFit="1" customWidth="1"/>
    <col min="4608" max="4608" width="35.26171875" style="10" bestFit="1" customWidth="1"/>
    <col min="4609" max="4609" width="35" style="10" bestFit="1" customWidth="1"/>
    <col min="4610" max="4610" width="35.15625" style="10" bestFit="1" customWidth="1"/>
    <col min="4611" max="4611" width="35.26171875" style="10" bestFit="1" customWidth="1"/>
    <col min="4612" max="4612" width="35.15625" style="10" bestFit="1" customWidth="1"/>
    <col min="4613" max="4862" width="9.15625" style="10"/>
    <col min="4863" max="4863" width="15" style="10" bestFit="1" customWidth="1"/>
    <col min="4864" max="4864" width="35.26171875" style="10" bestFit="1" customWidth="1"/>
    <col min="4865" max="4865" width="35" style="10" bestFit="1" customWidth="1"/>
    <col min="4866" max="4866" width="35.15625" style="10" bestFit="1" customWidth="1"/>
    <col min="4867" max="4867" width="35.26171875" style="10" bestFit="1" customWidth="1"/>
    <col min="4868" max="4868" width="35.15625" style="10" bestFit="1" customWidth="1"/>
    <col min="4869" max="5118" width="9.15625" style="10"/>
    <col min="5119" max="5119" width="15" style="10" bestFit="1" customWidth="1"/>
    <col min="5120" max="5120" width="35.26171875" style="10" bestFit="1" customWidth="1"/>
    <col min="5121" max="5121" width="35" style="10" bestFit="1" customWidth="1"/>
    <col min="5122" max="5122" width="35.15625" style="10" bestFit="1" customWidth="1"/>
    <col min="5123" max="5123" width="35.26171875" style="10" bestFit="1" customWidth="1"/>
    <col min="5124" max="5124" width="35.15625" style="10" bestFit="1" customWidth="1"/>
    <col min="5125" max="5374" width="9.15625" style="10"/>
    <col min="5375" max="5375" width="15" style="10" bestFit="1" customWidth="1"/>
    <col min="5376" max="5376" width="35.26171875" style="10" bestFit="1" customWidth="1"/>
    <col min="5377" max="5377" width="35" style="10" bestFit="1" customWidth="1"/>
    <col min="5378" max="5378" width="35.15625" style="10" bestFit="1" customWidth="1"/>
    <col min="5379" max="5379" width="35.26171875" style="10" bestFit="1" customWidth="1"/>
    <col min="5380" max="5380" width="35.15625" style="10" bestFit="1" customWidth="1"/>
    <col min="5381" max="5630" width="9.15625" style="10"/>
    <col min="5631" max="5631" width="15" style="10" bestFit="1" customWidth="1"/>
    <col min="5632" max="5632" width="35.26171875" style="10" bestFit="1" customWidth="1"/>
    <col min="5633" max="5633" width="35" style="10" bestFit="1" customWidth="1"/>
    <col min="5634" max="5634" width="35.15625" style="10" bestFit="1" customWidth="1"/>
    <col min="5635" max="5635" width="35.26171875" style="10" bestFit="1" customWidth="1"/>
    <col min="5636" max="5636" width="35.15625" style="10" bestFit="1" customWidth="1"/>
    <col min="5637" max="5886" width="9.15625" style="10"/>
    <col min="5887" max="5887" width="15" style="10" bestFit="1" customWidth="1"/>
    <col min="5888" max="5888" width="35.26171875" style="10" bestFit="1" customWidth="1"/>
    <col min="5889" max="5889" width="35" style="10" bestFit="1" customWidth="1"/>
    <col min="5890" max="5890" width="35.15625" style="10" bestFit="1" customWidth="1"/>
    <col min="5891" max="5891" width="35.26171875" style="10" bestFit="1" customWidth="1"/>
    <col min="5892" max="5892" width="35.15625" style="10" bestFit="1" customWidth="1"/>
    <col min="5893" max="6142" width="9.15625" style="10"/>
    <col min="6143" max="6143" width="15" style="10" bestFit="1" customWidth="1"/>
    <col min="6144" max="6144" width="35.26171875" style="10" bestFit="1" customWidth="1"/>
    <col min="6145" max="6145" width="35" style="10" bestFit="1" customWidth="1"/>
    <col min="6146" max="6146" width="35.15625" style="10" bestFit="1" customWidth="1"/>
    <col min="6147" max="6147" width="35.26171875" style="10" bestFit="1" customWidth="1"/>
    <col min="6148" max="6148" width="35.15625" style="10" bestFit="1" customWidth="1"/>
    <col min="6149" max="6398" width="9.15625" style="10"/>
    <col min="6399" max="6399" width="15" style="10" bestFit="1" customWidth="1"/>
    <col min="6400" max="6400" width="35.26171875" style="10" bestFit="1" customWidth="1"/>
    <col min="6401" max="6401" width="35" style="10" bestFit="1" customWidth="1"/>
    <col min="6402" max="6402" width="35.15625" style="10" bestFit="1" customWidth="1"/>
    <col min="6403" max="6403" width="35.26171875" style="10" bestFit="1" customWidth="1"/>
    <col min="6404" max="6404" width="35.15625" style="10" bestFit="1" customWidth="1"/>
    <col min="6405" max="6654" width="9.15625" style="10"/>
    <col min="6655" max="6655" width="15" style="10" bestFit="1" customWidth="1"/>
    <col min="6656" max="6656" width="35.26171875" style="10" bestFit="1" customWidth="1"/>
    <col min="6657" max="6657" width="35" style="10" bestFit="1" customWidth="1"/>
    <col min="6658" max="6658" width="35.15625" style="10" bestFit="1" customWidth="1"/>
    <col min="6659" max="6659" width="35.26171875" style="10" bestFit="1" customWidth="1"/>
    <col min="6660" max="6660" width="35.15625" style="10" bestFit="1" customWidth="1"/>
    <col min="6661" max="6910" width="9.15625" style="10"/>
    <col min="6911" max="6911" width="15" style="10" bestFit="1" customWidth="1"/>
    <col min="6912" max="6912" width="35.26171875" style="10" bestFit="1" customWidth="1"/>
    <col min="6913" max="6913" width="35" style="10" bestFit="1" customWidth="1"/>
    <col min="6914" max="6914" width="35.15625" style="10" bestFit="1" customWidth="1"/>
    <col min="6915" max="6915" width="35.26171875" style="10" bestFit="1" customWidth="1"/>
    <col min="6916" max="6916" width="35.15625" style="10" bestFit="1" customWidth="1"/>
    <col min="6917" max="7166" width="9.15625" style="10"/>
    <col min="7167" max="7167" width="15" style="10" bestFit="1" customWidth="1"/>
    <col min="7168" max="7168" width="35.26171875" style="10" bestFit="1" customWidth="1"/>
    <col min="7169" max="7169" width="35" style="10" bestFit="1" customWidth="1"/>
    <col min="7170" max="7170" width="35.15625" style="10" bestFit="1" customWidth="1"/>
    <col min="7171" max="7171" width="35.26171875" style="10" bestFit="1" customWidth="1"/>
    <col min="7172" max="7172" width="35.15625" style="10" bestFit="1" customWidth="1"/>
    <col min="7173" max="7422" width="9.15625" style="10"/>
    <col min="7423" max="7423" width="15" style="10" bestFit="1" customWidth="1"/>
    <col min="7424" max="7424" width="35.26171875" style="10" bestFit="1" customWidth="1"/>
    <col min="7425" max="7425" width="35" style="10" bestFit="1" customWidth="1"/>
    <col min="7426" max="7426" width="35.15625" style="10" bestFit="1" customWidth="1"/>
    <col min="7427" max="7427" width="35.26171875" style="10" bestFit="1" customWidth="1"/>
    <col min="7428" max="7428" width="35.15625" style="10" bestFit="1" customWidth="1"/>
    <col min="7429" max="7678" width="9.15625" style="10"/>
    <col min="7679" max="7679" width="15" style="10" bestFit="1" customWidth="1"/>
    <col min="7680" max="7680" width="35.26171875" style="10" bestFit="1" customWidth="1"/>
    <col min="7681" max="7681" width="35" style="10" bestFit="1" customWidth="1"/>
    <col min="7682" max="7682" width="35.15625" style="10" bestFit="1" customWidth="1"/>
    <col min="7683" max="7683" width="35.26171875" style="10" bestFit="1" customWidth="1"/>
    <col min="7684" max="7684" width="35.15625" style="10" bestFit="1" customWidth="1"/>
    <col min="7685" max="7934" width="9.15625" style="10"/>
    <col min="7935" max="7935" width="15" style="10" bestFit="1" customWidth="1"/>
    <col min="7936" max="7936" width="35.26171875" style="10" bestFit="1" customWidth="1"/>
    <col min="7937" max="7937" width="35" style="10" bestFit="1" customWidth="1"/>
    <col min="7938" max="7938" width="35.15625" style="10" bestFit="1" customWidth="1"/>
    <col min="7939" max="7939" width="35.26171875" style="10" bestFit="1" customWidth="1"/>
    <col min="7940" max="7940" width="35.15625" style="10" bestFit="1" customWidth="1"/>
    <col min="7941" max="8190" width="9.15625" style="10"/>
    <col min="8191" max="8191" width="15" style="10" bestFit="1" customWidth="1"/>
    <col min="8192" max="8192" width="35.26171875" style="10" bestFit="1" customWidth="1"/>
    <col min="8193" max="8193" width="35" style="10" bestFit="1" customWidth="1"/>
    <col min="8194" max="8194" width="35.15625" style="10" bestFit="1" customWidth="1"/>
    <col min="8195" max="8195" width="35.26171875" style="10" bestFit="1" customWidth="1"/>
    <col min="8196" max="8196" width="35.15625" style="10" bestFit="1" customWidth="1"/>
    <col min="8197" max="8446" width="9.15625" style="10"/>
    <col min="8447" max="8447" width="15" style="10" bestFit="1" customWidth="1"/>
    <col min="8448" max="8448" width="35.26171875" style="10" bestFit="1" customWidth="1"/>
    <col min="8449" max="8449" width="35" style="10" bestFit="1" customWidth="1"/>
    <col min="8450" max="8450" width="35.15625" style="10" bestFit="1" customWidth="1"/>
    <col min="8451" max="8451" width="35.26171875" style="10" bestFit="1" customWidth="1"/>
    <col min="8452" max="8452" width="35.15625" style="10" bestFit="1" customWidth="1"/>
    <col min="8453" max="8702" width="9.15625" style="10"/>
    <col min="8703" max="8703" width="15" style="10" bestFit="1" customWidth="1"/>
    <col min="8704" max="8704" width="35.26171875" style="10" bestFit="1" customWidth="1"/>
    <col min="8705" max="8705" width="35" style="10" bestFit="1" customWidth="1"/>
    <col min="8706" max="8706" width="35.15625" style="10" bestFit="1" customWidth="1"/>
    <col min="8707" max="8707" width="35.26171875" style="10" bestFit="1" customWidth="1"/>
    <col min="8708" max="8708" width="35.15625" style="10" bestFit="1" customWidth="1"/>
    <col min="8709" max="8958" width="9.15625" style="10"/>
    <col min="8959" max="8959" width="15" style="10" bestFit="1" customWidth="1"/>
    <col min="8960" max="8960" width="35.26171875" style="10" bestFit="1" customWidth="1"/>
    <col min="8961" max="8961" width="35" style="10" bestFit="1" customWidth="1"/>
    <col min="8962" max="8962" width="35.15625" style="10" bestFit="1" customWidth="1"/>
    <col min="8963" max="8963" width="35.26171875" style="10" bestFit="1" customWidth="1"/>
    <col min="8964" max="8964" width="35.15625" style="10" bestFit="1" customWidth="1"/>
    <col min="8965" max="9214" width="9.15625" style="10"/>
    <col min="9215" max="9215" width="15" style="10" bestFit="1" customWidth="1"/>
    <col min="9216" max="9216" width="35.26171875" style="10" bestFit="1" customWidth="1"/>
    <col min="9217" max="9217" width="35" style="10" bestFit="1" customWidth="1"/>
    <col min="9218" max="9218" width="35.15625" style="10" bestFit="1" customWidth="1"/>
    <col min="9219" max="9219" width="35.26171875" style="10" bestFit="1" customWidth="1"/>
    <col min="9220" max="9220" width="35.15625" style="10" bestFit="1" customWidth="1"/>
    <col min="9221" max="9470" width="9.15625" style="10"/>
    <col min="9471" max="9471" width="15" style="10" bestFit="1" customWidth="1"/>
    <col min="9472" max="9472" width="35.26171875" style="10" bestFit="1" customWidth="1"/>
    <col min="9473" max="9473" width="35" style="10" bestFit="1" customWidth="1"/>
    <col min="9474" max="9474" width="35.15625" style="10" bestFit="1" customWidth="1"/>
    <col min="9475" max="9475" width="35.26171875" style="10" bestFit="1" customWidth="1"/>
    <col min="9476" max="9476" width="35.15625" style="10" bestFit="1" customWidth="1"/>
    <col min="9477" max="9726" width="9.15625" style="10"/>
    <col min="9727" max="9727" width="15" style="10" bestFit="1" customWidth="1"/>
    <col min="9728" max="9728" width="35.26171875" style="10" bestFit="1" customWidth="1"/>
    <col min="9729" max="9729" width="35" style="10" bestFit="1" customWidth="1"/>
    <col min="9730" max="9730" width="35.15625" style="10" bestFit="1" customWidth="1"/>
    <col min="9731" max="9731" width="35.26171875" style="10" bestFit="1" customWidth="1"/>
    <col min="9732" max="9732" width="35.15625" style="10" bestFit="1" customWidth="1"/>
    <col min="9733" max="9982" width="9.15625" style="10"/>
    <col min="9983" max="9983" width="15" style="10" bestFit="1" customWidth="1"/>
    <col min="9984" max="9984" width="35.26171875" style="10" bestFit="1" customWidth="1"/>
    <col min="9985" max="9985" width="35" style="10" bestFit="1" customWidth="1"/>
    <col min="9986" max="9986" width="35.15625" style="10" bestFit="1" customWidth="1"/>
    <col min="9987" max="9987" width="35.26171875" style="10" bestFit="1" customWidth="1"/>
    <col min="9988" max="9988" width="35.15625" style="10" bestFit="1" customWidth="1"/>
    <col min="9989" max="10238" width="9.15625" style="10"/>
    <col min="10239" max="10239" width="15" style="10" bestFit="1" customWidth="1"/>
    <col min="10240" max="10240" width="35.26171875" style="10" bestFit="1" customWidth="1"/>
    <col min="10241" max="10241" width="35" style="10" bestFit="1" customWidth="1"/>
    <col min="10242" max="10242" width="35.15625" style="10" bestFit="1" customWidth="1"/>
    <col min="10243" max="10243" width="35.26171875" style="10" bestFit="1" customWidth="1"/>
    <col min="10244" max="10244" width="35.15625" style="10" bestFit="1" customWidth="1"/>
    <col min="10245" max="10494" width="9.15625" style="10"/>
    <col min="10495" max="10495" width="15" style="10" bestFit="1" customWidth="1"/>
    <col min="10496" max="10496" width="35.26171875" style="10" bestFit="1" customWidth="1"/>
    <col min="10497" max="10497" width="35" style="10" bestFit="1" customWidth="1"/>
    <col min="10498" max="10498" width="35.15625" style="10" bestFit="1" customWidth="1"/>
    <col min="10499" max="10499" width="35.26171875" style="10" bestFit="1" customWidth="1"/>
    <col min="10500" max="10500" width="35.15625" style="10" bestFit="1" customWidth="1"/>
    <col min="10501" max="10750" width="9.15625" style="10"/>
    <col min="10751" max="10751" width="15" style="10" bestFit="1" customWidth="1"/>
    <col min="10752" max="10752" width="35.26171875" style="10" bestFit="1" customWidth="1"/>
    <col min="10753" max="10753" width="35" style="10" bestFit="1" customWidth="1"/>
    <col min="10754" max="10754" width="35.15625" style="10" bestFit="1" customWidth="1"/>
    <col min="10755" max="10755" width="35.26171875" style="10" bestFit="1" customWidth="1"/>
    <col min="10756" max="10756" width="35.15625" style="10" bestFit="1" customWidth="1"/>
    <col min="10757" max="11006" width="9.15625" style="10"/>
    <col min="11007" max="11007" width="15" style="10" bestFit="1" customWidth="1"/>
    <col min="11008" max="11008" width="35.26171875" style="10" bestFit="1" customWidth="1"/>
    <col min="11009" max="11009" width="35" style="10" bestFit="1" customWidth="1"/>
    <col min="11010" max="11010" width="35.15625" style="10" bestFit="1" customWidth="1"/>
    <col min="11011" max="11011" width="35.26171875" style="10" bestFit="1" customWidth="1"/>
    <col min="11012" max="11012" width="35.15625" style="10" bestFit="1" customWidth="1"/>
    <col min="11013" max="11262" width="9.15625" style="10"/>
    <col min="11263" max="11263" width="15" style="10" bestFit="1" customWidth="1"/>
    <col min="11264" max="11264" width="35.26171875" style="10" bestFit="1" customWidth="1"/>
    <col min="11265" max="11265" width="35" style="10" bestFit="1" customWidth="1"/>
    <col min="11266" max="11266" width="35.15625" style="10" bestFit="1" customWidth="1"/>
    <col min="11267" max="11267" width="35.26171875" style="10" bestFit="1" customWidth="1"/>
    <col min="11268" max="11268" width="35.15625" style="10" bestFit="1" customWidth="1"/>
    <col min="11269" max="11518" width="9.15625" style="10"/>
    <col min="11519" max="11519" width="15" style="10" bestFit="1" customWidth="1"/>
    <col min="11520" max="11520" width="35.26171875" style="10" bestFit="1" customWidth="1"/>
    <col min="11521" max="11521" width="35" style="10" bestFit="1" customWidth="1"/>
    <col min="11522" max="11522" width="35.15625" style="10" bestFit="1" customWidth="1"/>
    <col min="11523" max="11523" width="35.26171875" style="10" bestFit="1" customWidth="1"/>
    <col min="11524" max="11524" width="35.15625" style="10" bestFit="1" customWidth="1"/>
    <col min="11525" max="11774" width="9.15625" style="10"/>
    <col min="11775" max="11775" width="15" style="10" bestFit="1" customWidth="1"/>
    <col min="11776" max="11776" width="35.26171875" style="10" bestFit="1" customWidth="1"/>
    <col min="11777" max="11777" width="35" style="10" bestFit="1" customWidth="1"/>
    <col min="11778" max="11778" width="35.15625" style="10" bestFit="1" customWidth="1"/>
    <col min="11779" max="11779" width="35.26171875" style="10" bestFit="1" customWidth="1"/>
    <col min="11780" max="11780" width="35.15625" style="10" bestFit="1" customWidth="1"/>
    <col min="11781" max="12030" width="9.15625" style="10"/>
    <col min="12031" max="12031" width="15" style="10" bestFit="1" customWidth="1"/>
    <col min="12032" max="12032" width="35.26171875" style="10" bestFit="1" customWidth="1"/>
    <col min="12033" max="12033" width="35" style="10" bestFit="1" customWidth="1"/>
    <col min="12034" max="12034" width="35.15625" style="10" bestFit="1" customWidth="1"/>
    <col min="12035" max="12035" width="35.26171875" style="10" bestFit="1" customWidth="1"/>
    <col min="12036" max="12036" width="35.15625" style="10" bestFit="1" customWidth="1"/>
    <col min="12037" max="12286" width="9.15625" style="10"/>
    <col min="12287" max="12287" width="15" style="10" bestFit="1" customWidth="1"/>
    <col min="12288" max="12288" width="35.26171875" style="10" bestFit="1" customWidth="1"/>
    <col min="12289" max="12289" width="35" style="10" bestFit="1" customWidth="1"/>
    <col min="12290" max="12290" width="35.15625" style="10" bestFit="1" customWidth="1"/>
    <col min="12291" max="12291" width="35.26171875" style="10" bestFit="1" customWidth="1"/>
    <col min="12292" max="12292" width="35.15625" style="10" bestFit="1" customWidth="1"/>
    <col min="12293" max="12542" width="9.15625" style="10"/>
    <col min="12543" max="12543" width="15" style="10" bestFit="1" customWidth="1"/>
    <col min="12544" max="12544" width="35.26171875" style="10" bestFit="1" customWidth="1"/>
    <col min="12545" max="12545" width="35" style="10" bestFit="1" customWidth="1"/>
    <col min="12546" max="12546" width="35.15625" style="10" bestFit="1" customWidth="1"/>
    <col min="12547" max="12547" width="35.26171875" style="10" bestFit="1" customWidth="1"/>
    <col min="12548" max="12548" width="35.15625" style="10" bestFit="1" customWidth="1"/>
    <col min="12549" max="12798" width="9.15625" style="10"/>
    <col min="12799" max="12799" width="15" style="10" bestFit="1" customWidth="1"/>
    <col min="12800" max="12800" width="35.26171875" style="10" bestFit="1" customWidth="1"/>
    <col min="12801" max="12801" width="35" style="10" bestFit="1" customWidth="1"/>
    <col min="12802" max="12802" width="35.15625" style="10" bestFit="1" customWidth="1"/>
    <col min="12803" max="12803" width="35.26171875" style="10" bestFit="1" customWidth="1"/>
    <col min="12804" max="12804" width="35.15625" style="10" bestFit="1" customWidth="1"/>
    <col min="12805" max="13054" width="9.15625" style="10"/>
    <col min="13055" max="13055" width="15" style="10" bestFit="1" customWidth="1"/>
    <col min="13056" max="13056" width="35.26171875" style="10" bestFit="1" customWidth="1"/>
    <col min="13057" max="13057" width="35" style="10" bestFit="1" customWidth="1"/>
    <col min="13058" max="13058" width="35.15625" style="10" bestFit="1" customWidth="1"/>
    <col min="13059" max="13059" width="35.26171875" style="10" bestFit="1" customWidth="1"/>
    <col min="13060" max="13060" width="35.15625" style="10" bestFit="1" customWidth="1"/>
    <col min="13061" max="13310" width="9.15625" style="10"/>
    <col min="13311" max="13311" width="15" style="10" bestFit="1" customWidth="1"/>
    <col min="13312" max="13312" width="35.26171875" style="10" bestFit="1" customWidth="1"/>
    <col min="13313" max="13313" width="35" style="10" bestFit="1" customWidth="1"/>
    <col min="13314" max="13314" width="35.15625" style="10" bestFit="1" customWidth="1"/>
    <col min="13315" max="13315" width="35.26171875" style="10" bestFit="1" customWidth="1"/>
    <col min="13316" max="13316" width="35.15625" style="10" bestFit="1" customWidth="1"/>
    <col min="13317" max="13566" width="9.15625" style="10"/>
    <col min="13567" max="13567" width="15" style="10" bestFit="1" customWidth="1"/>
    <col min="13568" max="13568" width="35.26171875" style="10" bestFit="1" customWidth="1"/>
    <col min="13569" max="13569" width="35" style="10" bestFit="1" customWidth="1"/>
    <col min="13570" max="13570" width="35.15625" style="10" bestFit="1" customWidth="1"/>
    <col min="13571" max="13571" width="35.26171875" style="10" bestFit="1" customWidth="1"/>
    <col min="13572" max="13572" width="35.15625" style="10" bestFit="1" customWidth="1"/>
    <col min="13573" max="13822" width="9.15625" style="10"/>
    <col min="13823" max="13823" width="15" style="10" bestFit="1" customWidth="1"/>
    <col min="13824" max="13824" width="35.26171875" style="10" bestFit="1" customWidth="1"/>
    <col min="13825" max="13825" width="35" style="10" bestFit="1" customWidth="1"/>
    <col min="13826" max="13826" width="35.15625" style="10" bestFit="1" customWidth="1"/>
    <col min="13827" max="13827" width="35.26171875" style="10" bestFit="1" customWidth="1"/>
    <col min="13828" max="13828" width="35.15625" style="10" bestFit="1" customWidth="1"/>
    <col min="13829" max="14078" width="9.15625" style="10"/>
    <col min="14079" max="14079" width="15" style="10" bestFit="1" customWidth="1"/>
    <col min="14080" max="14080" width="35.26171875" style="10" bestFit="1" customWidth="1"/>
    <col min="14081" max="14081" width="35" style="10" bestFit="1" customWidth="1"/>
    <col min="14082" max="14082" width="35.15625" style="10" bestFit="1" customWidth="1"/>
    <col min="14083" max="14083" width="35.26171875" style="10" bestFit="1" customWidth="1"/>
    <col min="14084" max="14084" width="35.15625" style="10" bestFit="1" customWidth="1"/>
    <col min="14085" max="14334" width="9.15625" style="10"/>
    <col min="14335" max="14335" width="15" style="10" bestFit="1" customWidth="1"/>
    <col min="14336" max="14336" width="35.26171875" style="10" bestFit="1" customWidth="1"/>
    <col min="14337" max="14337" width="35" style="10" bestFit="1" customWidth="1"/>
    <col min="14338" max="14338" width="35.15625" style="10" bestFit="1" customWidth="1"/>
    <col min="14339" max="14339" width="35.26171875" style="10" bestFit="1" customWidth="1"/>
    <col min="14340" max="14340" width="35.15625" style="10" bestFit="1" customWidth="1"/>
    <col min="14341" max="14590" width="9.15625" style="10"/>
    <col min="14591" max="14591" width="15" style="10" bestFit="1" customWidth="1"/>
    <col min="14592" max="14592" width="35.26171875" style="10" bestFit="1" customWidth="1"/>
    <col min="14593" max="14593" width="35" style="10" bestFit="1" customWidth="1"/>
    <col min="14594" max="14594" width="35.15625" style="10" bestFit="1" customWidth="1"/>
    <col min="14595" max="14595" width="35.26171875" style="10" bestFit="1" customWidth="1"/>
    <col min="14596" max="14596" width="35.15625" style="10" bestFit="1" customWidth="1"/>
    <col min="14597" max="14846" width="9.15625" style="10"/>
    <col min="14847" max="14847" width="15" style="10" bestFit="1" customWidth="1"/>
    <col min="14848" max="14848" width="35.26171875" style="10" bestFit="1" customWidth="1"/>
    <col min="14849" max="14849" width="35" style="10" bestFit="1" customWidth="1"/>
    <col min="14850" max="14850" width="35.15625" style="10" bestFit="1" customWidth="1"/>
    <col min="14851" max="14851" width="35.26171875" style="10" bestFit="1" customWidth="1"/>
    <col min="14852" max="14852" width="35.15625" style="10" bestFit="1" customWidth="1"/>
    <col min="14853" max="15102" width="9.15625" style="10"/>
    <col min="15103" max="15103" width="15" style="10" bestFit="1" customWidth="1"/>
    <col min="15104" max="15104" width="35.26171875" style="10" bestFit="1" customWidth="1"/>
    <col min="15105" max="15105" width="35" style="10" bestFit="1" customWidth="1"/>
    <col min="15106" max="15106" width="35.15625" style="10" bestFit="1" customWidth="1"/>
    <col min="15107" max="15107" width="35.26171875" style="10" bestFit="1" customWidth="1"/>
    <col min="15108" max="15108" width="35.15625" style="10" bestFit="1" customWidth="1"/>
    <col min="15109" max="15358" width="9.15625" style="10"/>
    <col min="15359" max="15359" width="15" style="10" bestFit="1" customWidth="1"/>
    <col min="15360" max="15360" width="35.26171875" style="10" bestFit="1" customWidth="1"/>
    <col min="15361" max="15361" width="35" style="10" bestFit="1" customWidth="1"/>
    <col min="15362" max="15362" width="35.15625" style="10" bestFit="1" customWidth="1"/>
    <col min="15363" max="15363" width="35.26171875" style="10" bestFit="1" customWidth="1"/>
    <col min="15364" max="15364" width="35.15625" style="10" bestFit="1" customWidth="1"/>
    <col min="15365" max="15614" width="9.15625" style="10"/>
    <col min="15615" max="15615" width="15" style="10" bestFit="1" customWidth="1"/>
    <col min="15616" max="15616" width="35.26171875" style="10" bestFit="1" customWidth="1"/>
    <col min="15617" max="15617" width="35" style="10" bestFit="1" customWidth="1"/>
    <col min="15618" max="15618" width="35.15625" style="10" bestFit="1" customWidth="1"/>
    <col min="15619" max="15619" width="35.26171875" style="10" bestFit="1" customWidth="1"/>
    <col min="15620" max="15620" width="35.15625" style="10" bestFit="1" customWidth="1"/>
    <col min="15621" max="15870" width="9.15625" style="10"/>
    <col min="15871" max="15871" width="15" style="10" bestFit="1" customWidth="1"/>
    <col min="15872" max="15872" width="35.26171875" style="10" bestFit="1" customWidth="1"/>
    <col min="15873" max="15873" width="35" style="10" bestFit="1" customWidth="1"/>
    <col min="15874" max="15874" width="35.15625" style="10" bestFit="1" customWidth="1"/>
    <col min="15875" max="15875" width="35.26171875" style="10" bestFit="1" customWidth="1"/>
    <col min="15876" max="15876" width="35.15625" style="10" bestFit="1" customWidth="1"/>
    <col min="15877" max="16126" width="9.15625" style="10"/>
    <col min="16127" max="16127" width="15" style="10" bestFit="1" customWidth="1"/>
    <col min="16128" max="16128" width="35.26171875" style="10" bestFit="1" customWidth="1"/>
    <col min="16129" max="16129" width="35" style="10" bestFit="1" customWidth="1"/>
    <col min="16130" max="16130" width="35.15625" style="10" bestFit="1" customWidth="1"/>
    <col min="16131" max="16131" width="35.26171875" style="10" bestFit="1" customWidth="1"/>
    <col min="16132" max="16132" width="35.15625" style="10" bestFit="1" customWidth="1"/>
    <col min="16133" max="16380" width="9.15625" style="10"/>
    <col min="16381" max="16384" width="9.15625" style="10" customWidth="1"/>
  </cols>
  <sheetData>
    <row r="1" spans="1:8">
      <c r="A1" s="20" t="s">
        <v>33</v>
      </c>
      <c r="B1" s="20" t="s">
        <v>32</v>
      </c>
      <c r="C1" s="10" t="s">
        <v>27</v>
      </c>
      <c r="D1" s="10" t="s">
        <v>28</v>
      </c>
      <c r="E1" s="10" t="s">
        <v>29</v>
      </c>
      <c r="F1" s="10" t="s">
        <v>30</v>
      </c>
      <c r="G1" s="10" t="s">
        <v>35</v>
      </c>
      <c r="H1" s="10" t="s">
        <v>36</v>
      </c>
    </row>
    <row r="2" spans="1:8" ht="12.6" thickBot="1">
      <c r="A2" s="10">
        <f>DAY(C2)+MONTH(C2)*100</f>
        <v>101</v>
      </c>
      <c r="B2" s="15">
        <f>IF(HOUR(C2)=0,-76,HOUR(C2))+DAY(C2)*100+MONTH(C2)*10000</f>
        <v>10101</v>
      </c>
      <c r="C2" s="11">
        <v>44197.041666666664</v>
      </c>
      <c r="D2" s="12">
        <v>-181.62857099999999</v>
      </c>
      <c r="E2" s="16">
        <v>15.012499999999999</v>
      </c>
      <c r="F2" s="17">
        <f t="shared" ref="F2:F65" si="0">D2*E2</f>
        <v>-2726.6989221374997</v>
      </c>
      <c r="G2" s="14">
        <v>18.170000000000002</v>
      </c>
      <c r="H2" s="16">
        <f>-D2*G2</f>
        <v>3300.1911350700002</v>
      </c>
    </row>
    <row r="3" spans="1:8" ht="12.6" thickBot="1">
      <c r="A3" s="10">
        <f t="shared" ref="A3:A66" si="1">DAY(C3)+MONTH(C3)*100</f>
        <v>101</v>
      </c>
      <c r="B3" s="15">
        <f t="shared" ref="B3:B66" si="2">IF(HOUR(C3)=0,-76,HOUR(C3))+DAY(C3)*100+MONTH(C3)*10000</f>
        <v>10102</v>
      </c>
      <c r="C3" s="11">
        <v>44197.083333333336</v>
      </c>
      <c r="D3" s="12">
        <v>-76.414286000000004</v>
      </c>
      <c r="E3" s="16">
        <v>14.85</v>
      </c>
      <c r="F3" s="17">
        <f t="shared" si="0"/>
        <v>-1134.7521471</v>
      </c>
      <c r="G3" s="14">
        <v>17.54</v>
      </c>
      <c r="H3" s="16">
        <f t="shared" ref="H3:H66" si="3">-D3*G3</f>
        <v>1340.3065764400001</v>
      </c>
    </row>
    <row r="4" spans="1:8" ht="12.6" thickBot="1">
      <c r="A4" s="10">
        <f t="shared" si="1"/>
        <v>101</v>
      </c>
      <c r="B4" s="15">
        <f t="shared" si="2"/>
        <v>10103</v>
      </c>
      <c r="C4" s="11">
        <v>44197.125</v>
      </c>
      <c r="D4" s="12">
        <v>-157.402985</v>
      </c>
      <c r="E4" s="16">
        <v>14.525</v>
      </c>
      <c r="F4" s="17">
        <f t="shared" si="0"/>
        <v>-2286.2783571250002</v>
      </c>
      <c r="G4" s="14">
        <v>17.010000000000002</v>
      </c>
      <c r="H4" s="16">
        <f t="shared" si="3"/>
        <v>2677.4247748500002</v>
      </c>
    </row>
    <row r="5" spans="1:8" ht="12.6" thickBot="1">
      <c r="A5" s="10">
        <f t="shared" si="1"/>
        <v>101</v>
      </c>
      <c r="B5" s="15">
        <f t="shared" si="2"/>
        <v>10104</v>
      </c>
      <c r="C5" s="11">
        <v>44197.166666666664</v>
      </c>
      <c r="D5" s="12">
        <v>-212.66666699999999</v>
      </c>
      <c r="E5" s="16">
        <v>15.647500000000001</v>
      </c>
      <c r="F5" s="17">
        <f t="shared" si="0"/>
        <v>-3327.7016718824998</v>
      </c>
      <c r="G5" s="14">
        <v>17.13</v>
      </c>
      <c r="H5" s="16">
        <f t="shared" si="3"/>
        <v>3642.9800057099997</v>
      </c>
    </row>
    <row r="6" spans="1:8" ht="12.6" thickBot="1">
      <c r="A6" s="10">
        <f t="shared" si="1"/>
        <v>101</v>
      </c>
      <c r="B6" s="15">
        <f t="shared" si="2"/>
        <v>10105</v>
      </c>
      <c r="C6" s="11">
        <v>44197.208333333336</v>
      </c>
      <c r="D6" s="12">
        <v>-218.161765</v>
      </c>
      <c r="E6" s="16">
        <v>15.4175</v>
      </c>
      <c r="F6" s="17">
        <f t="shared" si="0"/>
        <v>-3363.5090118875</v>
      </c>
      <c r="G6" s="14">
        <v>17.170000000000002</v>
      </c>
      <c r="H6" s="16">
        <f t="shared" si="3"/>
        <v>3745.8375050500003</v>
      </c>
    </row>
    <row r="7" spans="1:8" ht="12.6" thickBot="1">
      <c r="A7" s="10">
        <f t="shared" si="1"/>
        <v>101</v>
      </c>
      <c r="B7" s="15">
        <f t="shared" si="2"/>
        <v>10106</v>
      </c>
      <c r="C7" s="11">
        <v>44197.25</v>
      </c>
      <c r="D7" s="12">
        <v>-218.15714299999999</v>
      </c>
      <c r="E7" s="16">
        <v>16.4175</v>
      </c>
      <c r="F7" s="17">
        <f t="shared" si="0"/>
        <v>-3581.5948952025001</v>
      </c>
      <c r="G7" s="14">
        <v>18.05</v>
      </c>
      <c r="H7" s="16">
        <f t="shared" si="3"/>
        <v>3937.73643115</v>
      </c>
    </row>
    <row r="8" spans="1:8" ht="12.6" thickBot="1">
      <c r="A8" s="10">
        <f t="shared" si="1"/>
        <v>101</v>
      </c>
      <c r="B8" s="15">
        <f t="shared" si="2"/>
        <v>10107</v>
      </c>
      <c r="C8" s="11">
        <v>44197.291666666664</v>
      </c>
      <c r="D8" s="12">
        <v>-218.088235</v>
      </c>
      <c r="E8" s="16">
        <v>17.422499999999999</v>
      </c>
      <c r="F8" s="17">
        <f t="shared" si="0"/>
        <v>-3799.6422742874997</v>
      </c>
      <c r="G8" s="14">
        <v>18.3</v>
      </c>
      <c r="H8" s="16">
        <f t="shared" si="3"/>
        <v>3991.0147004999999</v>
      </c>
    </row>
    <row r="9" spans="1:8" ht="12.6" thickBot="1">
      <c r="A9" s="10">
        <f t="shared" si="1"/>
        <v>101</v>
      </c>
      <c r="B9" s="15">
        <f t="shared" si="2"/>
        <v>10108</v>
      </c>
      <c r="C9" s="11">
        <v>44197.333333333336</v>
      </c>
      <c r="D9" s="12">
        <v>-218.085714</v>
      </c>
      <c r="E9" s="16">
        <v>17.489999999999998</v>
      </c>
      <c r="F9" s="17">
        <f t="shared" si="0"/>
        <v>-3814.3191378599995</v>
      </c>
      <c r="G9" s="14">
        <v>19.68</v>
      </c>
      <c r="H9" s="16">
        <f t="shared" si="3"/>
        <v>4291.9268515200001</v>
      </c>
    </row>
    <row r="10" spans="1:8" ht="12.6" thickBot="1">
      <c r="A10" s="10">
        <f t="shared" si="1"/>
        <v>101</v>
      </c>
      <c r="B10" s="15">
        <f t="shared" si="2"/>
        <v>10109</v>
      </c>
      <c r="C10" s="11">
        <v>44197.375</v>
      </c>
      <c r="D10" s="12">
        <v>-218.51470599999999</v>
      </c>
      <c r="E10" s="16">
        <v>17.46</v>
      </c>
      <c r="F10" s="17">
        <f t="shared" si="0"/>
        <v>-3815.2667667599999</v>
      </c>
      <c r="G10" s="14">
        <v>24.49</v>
      </c>
      <c r="H10" s="16">
        <f t="shared" si="3"/>
        <v>5351.4251499399998</v>
      </c>
    </row>
    <row r="11" spans="1:8" ht="12.6" thickBot="1">
      <c r="A11" s="10">
        <f t="shared" si="1"/>
        <v>101</v>
      </c>
      <c r="B11" s="15">
        <f t="shared" si="2"/>
        <v>10110</v>
      </c>
      <c r="C11" s="11">
        <v>44197.416666666664</v>
      </c>
      <c r="D11" s="12">
        <v>-218.42857100000001</v>
      </c>
      <c r="E11" s="16">
        <v>17</v>
      </c>
      <c r="F11" s="17">
        <f t="shared" si="0"/>
        <v>-3713.285707</v>
      </c>
      <c r="G11" s="14">
        <v>21.71</v>
      </c>
      <c r="H11" s="16">
        <f t="shared" si="3"/>
        <v>4742.0842764100007</v>
      </c>
    </row>
    <row r="12" spans="1:8" ht="12.6" thickBot="1">
      <c r="A12" s="10">
        <f t="shared" si="1"/>
        <v>101</v>
      </c>
      <c r="B12" s="15">
        <f t="shared" si="2"/>
        <v>10111</v>
      </c>
      <c r="C12" s="11">
        <v>44197.458333333336</v>
      </c>
      <c r="D12" s="12">
        <v>-197.62857099999999</v>
      </c>
      <c r="E12" s="16">
        <v>16.25</v>
      </c>
      <c r="F12" s="17">
        <f t="shared" si="0"/>
        <v>-3211.4642787499997</v>
      </c>
      <c r="G12" s="14">
        <v>18.43</v>
      </c>
      <c r="H12" s="16">
        <f t="shared" si="3"/>
        <v>3642.2945635299998</v>
      </c>
    </row>
    <row r="13" spans="1:8" ht="12.6" thickBot="1">
      <c r="A13" s="10">
        <f t="shared" si="1"/>
        <v>101</v>
      </c>
      <c r="B13" s="15">
        <f t="shared" si="2"/>
        <v>10112</v>
      </c>
      <c r="C13" s="11">
        <v>44197.5</v>
      </c>
      <c r="D13" s="12">
        <v>-218.25352100000001</v>
      </c>
      <c r="E13" s="16">
        <v>16.057500000000001</v>
      </c>
      <c r="F13" s="17">
        <f t="shared" si="0"/>
        <v>-3504.6059134575003</v>
      </c>
      <c r="G13" s="14">
        <v>18.16</v>
      </c>
      <c r="H13" s="16">
        <f t="shared" si="3"/>
        <v>3963.4839413600002</v>
      </c>
    </row>
    <row r="14" spans="1:8" ht="12.6" thickBot="1">
      <c r="A14" s="10">
        <f t="shared" si="1"/>
        <v>101</v>
      </c>
      <c r="B14" s="15">
        <f t="shared" si="2"/>
        <v>10113</v>
      </c>
      <c r="C14" s="11">
        <v>44197.541666666664</v>
      </c>
      <c r="D14" s="12">
        <v>-218.25352100000001</v>
      </c>
      <c r="E14" s="16">
        <v>16.385000000000002</v>
      </c>
      <c r="F14" s="17">
        <f t="shared" si="0"/>
        <v>-3576.0839415850005</v>
      </c>
      <c r="G14" s="14">
        <v>17.39</v>
      </c>
      <c r="H14" s="16">
        <f t="shared" si="3"/>
        <v>3795.4287301900004</v>
      </c>
    </row>
    <row r="15" spans="1:8" ht="12.6" thickBot="1">
      <c r="A15" s="10">
        <f t="shared" si="1"/>
        <v>101</v>
      </c>
      <c r="B15" s="15">
        <f t="shared" si="2"/>
        <v>10114</v>
      </c>
      <c r="C15" s="11">
        <v>44197.583333333336</v>
      </c>
      <c r="D15" s="12">
        <v>-218.66666699999999</v>
      </c>
      <c r="E15" s="16">
        <v>16.555</v>
      </c>
      <c r="F15" s="17">
        <f t="shared" si="0"/>
        <v>-3620.0266721849998</v>
      </c>
      <c r="G15" s="14">
        <v>16.3</v>
      </c>
      <c r="H15" s="16">
        <f t="shared" si="3"/>
        <v>3564.2666721000001</v>
      </c>
    </row>
    <row r="16" spans="1:8" ht="12.6" thickBot="1">
      <c r="A16" s="10">
        <f t="shared" si="1"/>
        <v>101</v>
      </c>
      <c r="B16" s="15">
        <f t="shared" si="2"/>
        <v>10115</v>
      </c>
      <c r="C16" s="11">
        <v>44197.625</v>
      </c>
      <c r="D16" s="12">
        <v>-218.83333300000001</v>
      </c>
      <c r="E16" s="16">
        <v>17.100000000000001</v>
      </c>
      <c r="F16" s="17">
        <f t="shared" si="0"/>
        <v>-3742.0499943000004</v>
      </c>
      <c r="G16" s="14">
        <v>16.100000000000001</v>
      </c>
      <c r="H16" s="16">
        <f t="shared" si="3"/>
        <v>3523.2166613000004</v>
      </c>
    </row>
    <row r="17" spans="1:8" ht="12.6" thickBot="1">
      <c r="A17" s="10">
        <f t="shared" si="1"/>
        <v>101</v>
      </c>
      <c r="B17" s="15">
        <f t="shared" si="2"/>
        <v>10116</v>
      </c>
      <c r="C17" s="11">
        <v>44197.666666666664</v>
      </c>
      <c r="D17" s="12">
        <v>-218.75</v>
      </c>
      <c r="E17" s="16">
        <v>17.309999999999999</v>
      </c>
      <c r="F17" s="17">
        <f t="shared" si="0"/>
        <v>-3786.5624999999995</v>
      </c>
      <c r="G17" s="14">
        <v>16.010000000000002</v>
      </c>
      <c r="H17" s="16">
        <f t="shared" si="3"/>
        <v>3502.1875000000005</v>
      </c>
    </row>
    <row r="18" spans="1:8" ht="12.6" thickBot="1">
      <c r="A18" s="10">
        <f t="shared" si="1"/>
        <v>101</v>
      </c>
      <c r="B18" s="15">
        <f t="shared" si="2"/>
        <v>10117</v>
      </c>
      <c r="C18" s="11">
        <v>44197.708333333336</v>
      </c>
      <c r="D18" s="12">
        <v>-218.66197199999999</v>
      </c>
      <c r="E18" s="16">
        <v>18.695</v>
      </c>
      <c r="F18" s="17">
        <f t="shared" si="0"/>
        <v>-4087.8855665400001</v>
      </c>
      <c r="G18" s="14">
        <v>18.350000000000001</v>
      </c>
      <c r="H18" s="16">
        <f t="shared" si="3"/>
        <v>4012.4471862</v>
      </c>
    </row>
    <row r="19" spans="1:8" ht="12.6" thickBot="1">
      <c r="A19" s="10">
        <f t="shared" si="1"/>
        <v>101</v>
      </c>
      <c r="B19" s="15">
        <f t="shared" si="2"/>
        <v>10118</v>
      </c>
      <c r="C19" s="11">
        <v>44197.75</v>
      </c>
      <c r="D19" s="12">
        <v>-143.40579700000001</v>
      </c>
      <c r="E19" s="16">
        <v>25.0625</v>
      </c>
      <c r="F19" s="17">
        <f t="shared" si="0"/>
        <v>-3594.1077873125</v>
      </c>
      <c r="G19" s="14">
        <v>33.72</v>
      </c>
      <c r="H19" s="16">
        <f t="shared" si="3"/>
        <v>4835.6434748399997</v>
      </c>
    </row>
    <row r="20" spans="1:8" ht="12.6" thickBot="1">
      <c r="A20" s="10">
        <f t="shared" si="1"/>
        <v>101</v>
      </c>
      <c r="B20" s="15">
        <f t="shared" si="2"/>
        <v>10119</v>
      </c>
      <c r="C20" s="11">
        <v>44197.791666666664</v>
      </c>
      <c r="D20" s="12">
        <v>-206.29577499999999</v>
      </c>
      <c r="E20" s="16">
        <v>22.934999999999999</v>
      </c>
      <c r="F20" s="17">
        <f t="shared" si="0"/>
        <v>-4731.3935996249993</v>
      </c>
      <c r="G20" s="14">
        <v>34.14</v>
      </c>
      <c r="H20" s="16">
        <f t="shared" si="3"/>
        <v>7042.9377585000002</v>
      </c>
    </row>
    <row r="21" spans="1:8" ht="12.6" thickBot="1">
      <c r="A21" s="10">
        <f t="shared" si="1"/>
        <v>101</v>
      </c>
      <c r="B21" s="15">
        <f t="shared" si="2"/>
        <v>10120</v>
      </c>
      <c r="C21" s="11">
        <v>44197.833333333336</v>
      </c>
      <c r="D21" s="12">
        <v>-218.33333300000001</v>
      </c>
      <c r="E21" s="16">
        <v>26.905000000000001</v>
      </c>
      <c r="F21" s="17">
        <f t="shared" si="0"/>
        <v>-5874.2583243650006</v>
      </c>
      <c r="G21" s="14">
        <v>26.6</v>
      </c>
      <c r="H21" s="16">
        <f t="shared" si="3"/>
        <v>5807.6666578000004</v>
      </c>
    </row>
    <row r="22" spans="1:8" ht="12.6" thickBot="1">
      <c r="A22" s="10">
        <f t="shared" si="1"/>
        <v>101</v>
      </c>
      <c r="B22" s="15">
        <f t="shared" si="2"/>
        <v>10121</v>
      </c>
      <c r="C22" s="11">
        <v>44197.875</v>
      </c>
      <c r="D22" s="12">
        <v>-72.514285999999998</v>
      </c>
      <c r="E22" s="16">
        <v>24.6325</v>
      </c>
      <c r="F22" s="17">
        <f t="shared" si="0"/>
        <v>-1786.2081498949999</v>
      </c>
      <c r="G22" s="14">
        <v>26.5</v>
      </c>
      <c r="H22" s="16">
        <f t="shared" si="3"/>
        <v>1921.6285789999999</v>
      </c>
    </row>
    <row r="23" spans="1:8" ht="12.6" thickBot="1">
      <c r="A23" s="10">
        <f t="shared" si="1"/>
        <v>101</v>
      </c>
      <c r="B23" s="15">
        <f t="shared" si="2"/>
        <v>10122</v>
      </c>
      <c r="C23" s="11">
        <v>44197.916666666664</v>
      </c>
      <c r="D23" s="12">
        <v>-51</v>
      </c>
      <c r="E23" s="16">
        <v>27.274999999999999</v>
      </c>
      <c r="F23" s="17">
        <f t="shared" si="0"/>
        <v>-1391.0249999999999</v>
      </c>
      <c r="G23" s="14">
        <v>22.33</v>
      </c>
      <c r="H23" s="16">
        <f t="shared" si="3"/>
        <v>1138.83</v>
      </c>
    </row>
    <row r="24" spans="1:8" ht="12.6" thickBot="1">
      <c r="A24" s="10">
        <f t="shared" si="1"/>
        <v>101</v>
      </c>
      <c r="B24" s="15">
        <f t="shared" si="2"/>
        <v>10123</v>
      </c>
      <c r="C24" s="11">
        <v>44197.958333333336</v>
      </c>
      <c r="D24" s="12">
        <v>-51</v>
      </c>
      <c r="E24" s="16">
        <v>19.630000000000003</v>
      </c>
      <c r="F24" s="17">
        <f t="shared" si="0"/>
        <v>-1001.1300000000001</v>
      </c>
      <c r="G24" s="14">
        <v>19.329999999999998</v>
      </c>
      <c r="H24" s="16">
        <f t="shared" si="3"/>
        <v>985.82999999999993</v>
      </c>
    </row>
    <row r="25" spans="1:8" ht="12.6" thickBot="1">
      <c r="A25" s="10">
        <f t="shared" si="1"/>
        <v>102</v>
      </c>
      <c r="B25" s="15">
        <f t="shared" si="2"/>
        <v>10124</v>
      </c>
      <c r="C25" s="11">
        <v>44198</v>
      </c>
      <c r="D25" s="12">
        <v>-6.8695649999999997</v>
      </c>
      <c r="E25" s="16">
        <v>18.6325</v>
      </c>
      <c r="F25" s="17">
        <f t="shared" si="0"/>
        <v>-127.9971698625</v>
      </c>
      <c r="G25" s="14">
        <v>19.27</v>
      </c>
      <c r="H25" s="16">
        <f t="shared" si="3"/>
        <v>132.37651754999999</v>
      </c>
    </row>
    <row r="26" spans="1:8" ht="12.6" thickBot="1">
      <c r="A26" s="10">
        <f t="shared" si="1"/>
        <v>102</v>
      </c>
      <c r="B26" s="15">
        <f t="shared" si="2"/>
        <v>10201</v>
      </c>
      <c r="C26" s="11">
        <v>44198.041666666664</v>
      </c>
      <c r="D26" s="12">
        <v>-176.88571400000001</v>
      </c>
      <c r="E26" s="16">
        <v>18.772500000000001</v>
      </c>
      <c r="F26" s="17">
        <f t="shared" si="0"/>
        <v>-3320.5870660650003</v>
      </c>
      <c r="G26" s="14">
        <v>21.97</v>
      </c>
      <c r="H26" s="16">
        <f t="shared" si="3"/>
        <v>3886.17913658</v>
      </c>
    </row>
    <row r="27" spans="1:8" ht="12.6" thickBot="1">
      <c r="A27" s="10">
        <f t="shared" si="1"/>
        <v>102</v>
      </c>
      <c r="B27" s="15">
        <f t="shared" si="2"/>
        <v>10202</v>
      </c>
      <c r="C27" s="11">
        <v>44198.083333333336</v>
      </c>
      <c r="D27" s="12">
        <v>-186.914286</v>
      </c>
      <c r="E27" s="16">
        <v>18.849999999999998</v>
      </c>
      <c r="F27" s="17">
        <f t="shared" si="0"/>
        <v>-3523.3342910999995</v>
      </c>
      <c r="G27" s="14">
        <v>18.22</v>
      </c>
      <c r="H27" s="16">
        <f t="shared" si="3"/>
        <v>3405.5782909199997</v>
      </c>
    </row>
    <row r="28" spans="1:8" ht="12.6" thickBot="1">
      <c r="A28" s="10">
        <f t="shared" si="1"/>
        <v>102</v>
      </c>
      <c r="B28" s="15">
        <f t="shared" si="2"/>
        <v>10203</v>
      </c>
      <c r="C28" s="11">
        <v>44198.125</v>
      </c>
      <c r="D28" s="12">
        <v>-218.25396799999999</v>
      </c>
      <c r="E28" s="16">
        <v>18.884999999999998</v>
      </c>
      <c r="F28" s="17">
        <f t="shared" si="0"/>
        <v>-4121.7261856799996</v>
      </c>
      <c r="G28" s="14">
        <v>18.149999999999999</v>
      </c>
      <c r="H28" s="16">
        <f t="shared" si="3"/>
        <v>3961.3095191999996</v>
      </c>
    </row>
    <row r="29" spans="1:8" ht="12.6" thickBot="1">
      <c r="A29" s="10">
        <f t="shared" si="1"/>
        <v>102</v>
      </c>
      <c r="B29" s="15">
        <f t="shared" si="2"/>
        <v>10204</v>
      </c>
      <c r="C29" s="11">
        <v>44198.166666666664</v>
      </c>
      <c r="D29" s="12">
        <v>-218.15714299999999</v>
      </c>
      <c r="E29" s="16">
        <v>18.497500000000002</v>
      </c>
      <c r="F29" s="17">
        <f t="shared" si="0"/>
        <v>-4035.3617526425005</v>
      </c>
      <c r="G29" s="14">
        <v>18.38</v>
      </c>
      <c r="H29" s="16">
        <f t="shared" si="3"/>
        <v>4009.7282883399998</v>
      </c>
    </row>
    <row r="30" spans="1:8" ht="12.6" thickBot="1">
      <c r="A30" s="10">
        <f t="shared" si="1"/>
        <v>102</v>
      </c>
      <c r="B30" s="15">
        <f t="shared" si="2"/>
        <v>10205</v>
      </c>
      <c r="C30" s="11">
        <v>44198.208333333336</v>
      </c>
      <c r="D30" s="12">
        <v>-218</v>
      </c>
      <c r="E30" s="16">
        <v>18.8125</v>
      </c>
      <c r="F30" s="17">
        <f t="shared" si="0"/>
        <v>-4101.125</v>
      </c>
      <c r="G30" s="14">
        <v>18.27</v>
      </c>
      <c r="H30" s="16">
        <f t="shared" si="3"/>
        <v>3982.86</v>
      </c>
    </row>
    <row r="31" spans="1:8" ht="12.6" thickBot="1">
      <c r="A31" s="10">
        <f t="shared" si="1"/>
        <v>102</v>
      </c>
      <c r="B31" s="15">
        <f t="shared" si="2"/>
        <v>10206</v>
      </c>
      <c r="C31" s="11">
        <v>44198.25</v>
      </c>
      <c r="D31" s="12">
        <v>-218.26087000000001</v>
      </c>
      <c r="E31" s="16">
        <v>19.837499999999999</v>
      </c>
      <c r="F31" s="17">
        <f t="shared" si="0"/>
        <v>-4329.7500086250002</v>
      </c>
      <c r="G31" s="14">
        <v>20.69</v>
      </c>
      <c r="H31" s="16">
        <f t="shared" si="3"/>
        <v>4515.8174003000004</v>
      </c>
    </row>
    <row r="32" spans="1:8" ht="12.6" thickBot="1">
      <c r="A32" s="10">
        <f t="shared" si="1"/>
        <v>102</v>
      </c>
      <c r="B32" s="15">
        <f t="shared" si="2"/>
        <v>10207</v>
      </c>
      <c r="C32" s="11">
        <v>44198.291666666664</v>
      </c>
      <c r="D32" s="12">
        <v>-218.433333</v>
      </c>
      <c r="E32" s="16">
        <v>21.022500000000001</v>
      </c>
      <c r="F32" s="17">
        <f t="shared" si="0"/>
        <v>-4592.0147429925</v>
      </c>
      <c r="G32" s="14">
        <v>29.71</v>
      </c>
      <c r="H32" s="16">
        <f t="shared" si="3"/>
        <v>6489.6543234300007</v>
      </c>
    </row>
    <row r="33" spans="1:8" ht="12.6" thickBot="1">
      <c r="A33" s="10">
        <f t="shared" si="1"/>
        <v>102</v>
      </c>
      <c r="B33" s="15">
        <f t="shared" si="2"/>
        <v>10208</v>
      </c>
      <c r="C33" s="11">
        <v>44198.333333333336</v>
      </c>
      <c r="D33" s="12">
        <v>-218.17142899999999</v>
      </c>
      <c r="E33" s="16">
        <v>22.907499999999999</v>
      </c>
      <c r="F33" s="17">
        <f t="shared" si="0"/>
        <v>-4997.7620098174993</v>
      </c>
      <c r="G33" s="14">
        <v>31.4</v>
      </c>
      <c r="H33" s="16">
        <f t="shared" si="3"/>
        <v>6850.5828705999993</v>
      </c>
    </row>
    <row r="34" spans="1:8" ht="12.6" thickBot="1">
      <c r="A34" s="10">
        <f t="shared" si="1"/>
        <v>102</v>
      </c>
      <c r="B34" s="15">
        <f t="shared" si="2"/>
        <v>10209</v>
      </c>
      <c r="C34" s="11">
        <v>44198.375</v>
      </c>
      <c r="D34" s="12">
        <v>-218.40579700000001</v>
      </c>
      <c r="E34" s="16">
        <v>19.404999999999998</v>
      </c>
      <c r="F34" s="17">
        <f t="shared" si="0"/>
        <v>-4238.1644907849995</v>
      </c>
      <c r="G34" s="14">
        <v>31.17</v>
      </c>
      <c r="H34" s="16">
        <f t="shared" si="3"/>
        <v>6807.7086924900004</v>
      </c>
    </row>
    <row r="35" spans="1:8" ht="12.6" thickBot="1">
      <c r="A35" s="10">
        <f t="shared" si="1"/>
        <v>102</v>
      </c>
      <c r="B35" s="15">
        <f t="shared" si="2"/>
        <v>10210</v>
      </c>
      <c r="C35" s="11">
        <v>44198.416666666664</v>
      </c>
      <c r="D35" s="12">
        <v>-218.17647099999999</v>
      </c>
      <c r="E35" s="16">
        <v>17.987500000000001</v>
      </c>
      <c r="F35" s="17">
        <f t="shared" si="0"/>
        <v>-3924.4492721125002</v>
      </c>
      <c r="G35" s="14">
        <v>19.440000000000001</v>
      </c>
      <c r="H35" s="16">
        <f t="shared" si="3"/>
        <v>4241.3505962400004</v>
      </c>
    </row>
    <row r="36" spans="1:8" ht="12.6" thickBot="1">
      <c r="A36" s="10">
        <f t="shared" si="1"/>
        <v>102</v>
      </c>
      <c r="B36" s="15">
        <f t="shared" si="2"/>
        <v>10211</v>
      </c>
      <c r="C36" s="11">
        <v>44198.458333333336</v>
      </c>
      <c r="D36" s="12">
        <v>-26.176470999999999</v>
      </c>
      <c r="E36" s="16">
        <v>17.174999999999997</v>
      </c>
      <c r="F36" s="17">
        <f t="shared" si="0"/>
        <v>-449.5808894249999</v>
      </c>
      <c r="G36" s="14">
        <v>20.440000000000001</v>
      </c>
      <c r="H36" s="16">
        <f t="shared" si="3"/>
        <v>535.04706724000005</v>
      </c>
    </row>
    <row r="37" spans="1:8" ht="12.6" thickBot="1">
      <c r="A37" s="10">
        <f t="shared" si="1"/>
        <v>102</v>
      </c>
      <c r="B37" s="15">
        <f t="shared" si="2"/>
        <v>10212</v>
      </c>
      <c r="C37" s="11">
        <v>44198.5</v>
      </c>
      <c r="D37" s="12">
        <v>0</v>
      </c>
      <c r="E37" s="16">
        <v>15.834999999999999</v>
      </c>
      <c r="F37" s="17">
        <f t="shared" si="0"/>
        <v>0</v>
      </c>
      <c r="G37" s="14">
        <v>18.559999999999999</v>
      </c>
      <c r="H37" s="16">
        <f t="shared" si="3"/>
        <v>0</v>
      </c>
    </row>
    <row r="38" spans="1:8" ht="12.6" thickBot="1">
      <c r="A38" s="10">
        <f t="shared" si="1"/>
        <v>102</v>
      </c>
      <c r="B38" s="15">
        <f t="shared" si="2"/>
        <v>10213</v>
      </c>
      <c r="C38" s="11">
        <v>44198.541666666664</v>
      </c>
      <c r="D38" s="12">
        <v>0</v>
      </c>
      <c r="E38" s="16">
        <v>13.9825</v>
      </c>
      <c r="F38" s="17">
        <f t="shared" si="0"/>
        <v>0</v>
      </c>
      <c r="G38" s="13">
        <v>18</v>
      </c>
      <c r="H38" s="16">
        <f t="shared" si="3"/>
        <v>0</v>
      </c>
    </row>
    <row r="39" spans="1:8" ht="12.6" thickBot="1">
      <c r="A39" s="10">
        <f t="shared" si="1"/>
        <v>102</v>
      </c>
      <c r="B39" s="15">
        <f t="shared" si="2"/>
        <v>10214</v>
      </c>
      <c r="C39" s="11">
        <v>44198.583333333336</v>
      </c>
      <c r="D39" s="12">
        <v>0</v>
      </c>
      <c r="E39" s="16">
        <v>9.7225000000000001</v>
      </c>
      <c r="F39" s="17">
        <f t="shared" si="0"/>
        <v>0</v>
      </c>
      <c r="G39" s="14">
        <v>16.18</v>
      </c>
      <c r="H39" s="16">
        <f t="shared" si="3"/>
        <v>0</v>
      </c>
    </row>
    <row r="40" spans="1:8" ht="12.6" thickBot="1">
      <c r="A40" s="10">
        <f t="shared" si="1"/>
        <v>102</v>
      </c>
      <c r="B40" s="15">
        <f t="shared" si="2"/>
        <v>10215</v>
      </c>
      <c r="C40" s="11">
        <v>44198.625</v>
      </c>
      <c r="D40" s="12">
        <v>25.183098999999999</v>
      </c>
      <c r="E40" s="16">
        <v>5.0400000000000009</v>
      </c>
      <c r="F40" s="17">
        <f t="shared" si="0"/>
        <v>126.92281896000001</v>
      </c>
      <c r="G40" s="14">
        <v>14.96</v>
      </c>
      <c r="H40" s="16">
        <f t="shared" si="3"/>
        <v>-376.73916104</v>
      </c>
    </row>
    <row r="41" spans="1:8" ht="12.6" thickBot="1">
      <c r="A41" s="10">
        <f t="shared" si="1"/>
        <v>102</v>
      </c>
      <c r="B41" s="15">
        <f t="shared" si="2"/>
        <v>10216</v>
      </c>
      <c r="C41" s="11">
        <v>44198.666666666664</v>
      </c>
      <c r="D41" s="12">
        <v>165.830986</v>
      </c>
      <c r="E41" s="16">
        <v>5.66</v>
      </c>
      <c r="F41" s="17">
        <f t="shared" si="0"/>
        <v>938.60338076000005</v>
      </c>
      <c r="G41" s="14">
        <v>14.15</v>
      </c>
      <c r="H41" s="16">
        <f t="shared" si="3"/>
        <v>-2346.5084519000002</v>
      </c>
    </row>
    <row r="42" spans="1:8" ht="12.6" thickBot="1">
      <c r="A42" s="10">
        <f t="shared" si="1"/>
        <v>102</v>
      </c>
      <c r="B42" s="15">
        <f t="shared" si="2"/>
        <v>10217</v>
      </c>
      <c r="C42" s="11">
        <v>44198.708333333336</v>
      </c>
      <c r="D42" s="12">
        <v>157.60563400000001</v>
      </c>
      <c r="E42" s="16">
        <v>12.775</v>
      </c>
      <c r="F42" s="17">
        <f t="shared" si="0"/>
        <v>2013.4119743500003</v>
      </c>
      <c r="G42" s="14">
        <v>15.32</v>
      </c>
      <c r="H42" s="16">
        <f t="shared" si="3"/>
        <v>-2414.5183128800004</v>
      </c>
    </row>
    <row r="43" spans="1:8" ht="12.6" thickBot="1">
      <c r="A43" s="10">
        <f t="shared" si="1"/>
        <v>102</v>
      </c>
      <c r="B43" s="15">
        <f t="shared" si="2"/>
        <v>10218</v>
      </c>
      <c r="C43" s="11">
        <v>44198.75</v>
      </c>
      <c r="D43" s="12">
        <v>0</v>
      </c>
      <c r="E43" s="16">
        <v>16.18</v>
      </c>
      <c r="F43" s="17">
        <f t="shared" si="0"/>
        <v>0</v>
      </c>
      <c r="G43" s="14">
        <v>19.649999999999999</v>
      </c>
      <c r="H43" s="16">
        <f t="shared" si="3"/>
        <v>0</v>
      </c>
    </row>
    <row r="44" spans="1:8" ht="12.6" thickBot="1">
      <c r="A44" s="10">
        <f t="shared" si="1"/>
        <v>102</v>
      </c>
      <c r="B44" s="15">
        <f t="shared" si="2"/>
        <v>10219</v>
      </c>
      <c r="C44" s="11">
        <v>44198.791666666664</v>
      </c>
      <c r="D44" s="12">
        <v>0</v>
      </c>
      <c r="E44" s="16">
        <v>16.2</v>
      </c>
      <c r="F44" s="17">
        <f t="shared" si="0"/>
        <v>0</v>
      </c>
      <c r="G44" s="14">
        <v>18.86</v>
      </c>
      <c r="H44" s="16">
        <f t="shared" si="3"/>
        <v>0</v>
      </c>
    </row>
    <row r="45" spans="1:8" ht="12.6" thickBot="1">
      <c r="A45" s="10">
        <f t="shared" si="1"/>
        <v>102</v>
      </c>
      <c r="B45" s="15">
        <f t="shared" si="2"/>
        <v>10220</v>
      </c>
      <c r="C45" s="11">
        <v>44198.833333333336</v>
      </c>
      <c r="D45" s="12">
        <v>0</v>
      </c>
      <c r="E45" s="16">
        <v>14.600000000000001</v>
      </c>
      <c r="F45" s="17">
        <f t="shared" si="0"/>
        <v>0</v>
      </c>
      <c r="G45" s="14">
        <v>17.739999999999998</v>
      </c>
      <c r="H45" s="16">
        <f t="shared" si="3"/>
        <v>0</v>
      </c>
    </row>
    <row r="46" spans="1:8" ht="12.6" thickBot="1">
      <c r="A46" s="10">
        <f t="shared" si="1"/>
        <v>102</v>
      </c>
      <c r="B46" s="15">
        <f t="shared" si="2"/>
        <v>10221</v>
      </c>
      <c r="C46" s="11">
        <v>44198.875</v>
      </c>
      <c r="D46" s="12">
        <v>0</v>
      </c>
      <c r="E46" s="16">
        <v>14.107499999999998</v>
      </c>
      <c r="F46" s="17">
        <f t="shared" si="0"/>
        <v>0</v>
      </c>
      <c r="G46" s="14">
        <v>17.04</v>
      </c>
      <c r="H46" s="16">
        <f t="shared" si="3"/>
        <v>0</v>
      </c>
    </row>
    <row r="47" spans="1:8" ht="12.6" thickBot="1">
      <c r="A47" s="10">
        <f t="shared" si="1"/>
        <v>102</v>
      </c>
      <c r="B47" s="15">
        <f t="shared" si="2"/>
        <v>10222</v>
      </c>
      <c r="C47" s="11">
        <v>44198.916666666664</v>
      </c>
      <c r="D47" s="12">
        <v>0</v>
      </c>
      <c r="E47" s="16">
        <v>14.7475</v>
      </c>
      <c r="F47" s="17">
        <f t="shared" si="0"/>
        <v>0</v>
      </c>
      <c r="G47" s="13">
        <v>17</v>
      </c>
      <c r="H47" s="16">
        <f t="shared" si="3"/>
        <v>0</v>
      </c>
    </row>
    <row r="48" spans="1:8" ht="12.6" thickBot="1">
      <c r="A48" s="10">
        <f t="shared" si="1"/>
        <v>102</v>
      </c>
      <c r="B48" s="15">
        <f t="shared" si="2"/>
        <v>10223</v>
      </c>
      <c r="C48" s="11">
        <v>44198.958333333336</v>
      </c>
      <c r="D48" s="12">
        <v>0</v>
      </c>
      <c r="E48" s="16">
        <v>14.84</v>
      </c>
      <c r="F48" s="17">
        <f t="shared" si="0"/>
        <v>0</v>
      </c>
      <c r="G48" s="14">
        <v>17.23</v>
      </c>
      <c r="H48" s="16">
        <f t="shared" si="3"/>
        <v>0</v>
      </c>
    </row>
    <row r="49" spans="1:8" ht="12.6" thickBot="1">
      <c r="A49" s="10">
        <f t="shared" si="1"/>
        <v>103</v>
      </c>
      <c r="B49" s="15">
        <f t="shared" si="2"/>
        <v>10224</v>
      </c>
      <c r="C49" s="11">
        <v>44199</v>
      </c>
      <c r="D49" s="12">
        <v>-192.66666699999999</v>
      </c>
      <c r="E49" s="16">
        <v>14.005000000000001</v>
      </c>
      <c r="F49" s="17">
        <f t="shared" si="0"/>
        <v>-2698.2966713350002</v>
      </c>
      <c r="G49" s="13">
        <v>16</v>
      </c>
      <c r="H49" s="16">
        <f t="shared" si="3"/>
        <v>3082.6666719999998</v>
      </c>
    </row>
    <row r="50" spans="1:8" ht="12.6" thickBot="1">
      <c r="A50" s="10">
        <f t="shared" si="1"/>
        <v>103</v>
      </c>
      <c r="B50" s="15">
        <f t="shared" si="2"/>
        <v>10301</v>
      </c>
      <c r="C50" s="11">
        <v>44199.041666666664</v>
      </c>
      <c r="D50" s="12">
        <v>-218</v>
      </c>
      <c r="E50" s="16">
        <v>13.684999999999999</v>
      </c>
      <c r="F50" s="17">
        <f t="shared" si="0"/>
        <v>-2983.33</v>
      </c>
      <c r="G50" s="14">
        <v>15.19</v>
      </c>
      <c r="H50" s="16">
        <f t="shared" si="3"/>
        <v>3311.42</v>
      </c>
    </row>
    <row r="51" spans="1:8" ht="12.6" thickBot="1">
      <c r="A51" s="10">
        <f t="shared" si="1"/>
        <v>103</v>
      </c>
      <c r="B51" s="15">
        <f t="shared" si="2"/>
        <v>10302</v>
      </c>
      <c r="C51" s="11">
        <v>44199.083333333336</v>
      </c>
      <c r="D51" s="12">
        <v>-29.558824000000001</v>
      </c>
      <c r="E51" s="16">
        <v>13.925000000000001</v>
      </c>
      <c r="F51" s="17">
        <f t="shared" si="0"/>
        <v>-411.60662420000006</v>
      </c>
      <c r="G51" s="14">
        <v>15.17</v>
      </c>
      <c r="H51" s="16">
        <f t="shared" si="3"/>
        <v>448.40736008000005</v>
      </c>
    </row>
    <row r="52" spans="1:8" ht="12.6" thickBot="1">
      <c r="A52" s="10">
        <f t="shared" si="1"/>
        <v>103</v>
      </c>
      <c r="B52" s="15">
        <f t="shared" si="2"/>
        <v>10303</v>
      </c>
      <c r="C52" s="11">
        <v>44199.125</v>
      </c>
      <c r="D52" s="12">
        <v>-192.5</v>
      </c>
      <c r="E52" s="16">
        <v>13.342499999999999</v>
      </c>
      <c r="F52" s="17">
        <f t="shared" si="0"/>
        <v>-2568.4312500000001</v>
      </c>
      <c r="G52" s="14">
        <v>14.96</v>
      </c>
      <c r="H52" s="16">
        <f t="shared" si="3"/>
        <v>2879.8</v>
      </c>
    </row>
    <row r="53" spans="1:8" ht="12.6" thickBot="1">
      <c r="A53" s="10">
        <f t="shared" si="1"/>
        <v>103</v>
      </c>
      <c r="B53" s="15">
        <f t="shared" si="2"/>
        <v>10304</v>
      </c>
      <c r="C53" s="11">
        <v>44199.166666666664</v>
      </c>
      <c r="D53" s="12">
        <v>-218.05970099999999</v>
      </c>
      <c r="E53" s="16">
        <v>13.467500000000001</v>
      </c>
      <c r="F53" s="17">
        <f t="shared" si="0"/>
        <v>-2936.7190232175003</v>
      </c>
      <c r="G53" s="14">
        <v>14.98</v>
      </c>
      <c r="H53" s="16">
        <f t="shared" si="3"/>
        <v>3266.5343209799998</v>
      </c>
    </row>
    <row r="54" spans="1:8" ht="12.6" thickBot="1">
      <c r="A54" s="10">
        <f t="shared" si="1"/>
        <v>103</v>
      </c>
      <c r="B54" s="15">
        <f t="shared" si="2"/>
        <v>10305</v>
      </c>
      <c r="C54" s="11">
        <v>44199.208333333336</v>
      </c>
      <c r="D54" s="12">
        <v>-218.07462699999999</v>
      </c>
      <c r="E54" s="16">
        <v>13.584999999999999</v>
      </c>
      <c r="F54" s="17">
        <f t="shared" si="0"/>
        <v>-2962.5438077949998</v>
      </c>
      <c r="G54" s="14">
        <v>15.23</v>
      </c>
      <c r="H54" s="16">
        <f t="shared" si="3"/>
        <v>3321.2765692100002</v>
      </c>
    </row>
    <row r="55" spans="1:8" ht="12.6" thickBot="1">
      <c r="A55" s="10">
        <f t="shared" si="1"/>
        <v>103</v>
      </c>
      <c r="B55" s="15">
        <f t="shared" si="2"/>
        <v>10306</v>
      </c>
      <c r="C55" s="11">
        <v>44199.25</v>
      </c>
      <c r="D55" s="12">
        <v>-218.42647099999999</v>
      </c>
      <c r="E55" s="16">
        <v>15.077500000000001</v>
      </c>
      <c r="F55" s="17">
        <f t="shared" si="0"/>
        <v>-3293.3251165024999</v>
      </c>
      <c r="G55" s="14">
        <v>16.79</v>
      </c>
      <c r="H55" s="16">
        <f t="shared" si="3"/>
        <v>3667.3804480899998</v>
      </c>
    </row>
    <row r="56" spans="1:8" ht="12.6" thickBot="1">
      <c r="A56" s="10">
        <f t="shared" si="1"/>
        <v>103</v>
      </c>
      <c r="B56" s="15">
        <f t="shared" si="2"/>
        <v>10307</v>
      </c>
      <c r="C56" s="11">
        <v>44199.291666666664</v>
      </c>
      <c r="D56" s="12">
        <v>-218.25</v>
      </c>
      <c r="E56" s="16">
        <v>16.130000000000003</v>
      </c>
      <c r="F56" s="17">
        <f t="shared" si="0"/>
        <v>-3520.3725000000004</v>
      </c>
      <c r="G56" s="14">
        <v>17.72</v>
      </c>
      <c r="H56" s="16">
        <f t="shared" si="3"/>
        <v>3867.39</v>
      </c>
    </row>
    <row r="57" spans="1:8" ht="12.6" thickBot="1">
      <c r="A57" s="10">
        <f t="shared" si="1"/>
        <v>103</v>
      </c>
      <c r="B57" s="15">
        <f t="shared" si="2"/>
        <v>10308</v>
      </c>
      <c r="C57" s="11">
        <v>44199.333333333336</v>
      </c>
      <c r="D57" s="12">
        <v>-23.5</v>
      </c>
      <c r="E57" s="16">
        <v>16.857500000000002</v>
      </c>
      <c r="F57" s="17">
        <f t="shared" si="0"/>
        <v>-396.15125000000006</v>
      </c>
      <c r="G57" s="14">
        <v>19.670000000000002</v>
      </c>
      <c r="H57" s="16">
        <f t="shared" si="3"/>
        <v>462.24500000000006</v>
      </c>
    </row>
    <row r="58" spans="1:8" ht="12.6" thickBot="1">
      <c r="A58" s="10">
        <f t="shared" si="1"/>
        <v>103</v>
      </c>
      <c r="B58" s="15">
        <f t="shared" si="2"/>
        <v>10309</v>
      </c>
      <c r="C58" s="11">
        <v>44199.375</v>
      </c>
      <c r="D58" s="12">
        <v>0</v>
      </c>
      <c r="E58" s="16">
        <v>16.61</v>
      </c>
      <c r="F58" s="17">
        <f t="shared" si="0"/>
        <v>0</v>
      </c>
      <c r="G58" s="14">
        <v>20.239999999999998</v>
      </c>
      <c r="H58" s="16">
        <f t="shared" si="3"/>
        <v>0</v>
      </c>
    </row>
    <row r="59" spans="1:8" ht="12.6" thickBot="1">
      <c r="A59" s="10">
        <f t="shared" si="1"/>
        <v>103</v>
      </c>
      <c r="B59" s="15">
        <f t="shared" si="2"/>
        <v>10310</v>
      </c>
      <c r="C59" s="11">
        <v>44199.416666666664</v>
      </c>
      <c r="D59" s="12">
        <v>0</v>
      </c>
      <c r="E59" s="16">
        <v>16.697499999999998</v>
      </c>
      <c r="F59" s="17">
        <f t="shared" si="0"/>
        <v>0</v>
      </c>
      <c r="G59" s="14">
        <v>19.510000000000002</v>
      </c>
      <c r="H59" s="16">
        <f t="shared" si="3"/>
        <v>0</v>
      </c>
    </row>
    <row r="60" spans="1:8" ht="12.6" thickBot="1">
      <c r="A60" s="10">
        <f t="shared" si="1"/>
        <v>103</v>
      </c>
      <c r="B60" s="15">
        <f t="shared" si="2"/>
        <v>10311</v>
      </c>
      <c r="C60" s="11">
        <v>44199.458333333336</v>
      </c>
      <c r="D60" s="12">
        <v>53.382353000000002</v>
      </c>
      <c r="E60" s="16">
        <v>16.739999999999998</v>
      </c>
      <c r="F60" s="17">
        <f t="shared" si="0"/>
        <v>893.62058921999994</v>
      </c>
      <c r="G60" s="14">
        <v>18.510000000000002</v>
      </c>
      <c r="H60" s="16">
        <f t="shared" si="3"/>
        <v>-988.10735403000012</v>
      </c>
    </row>
    <row r="61" spans="1:8" ht="12.6" thickBot="1">
      <c r="A61" s="10">
        <f t="shared" si="1"/>
        <v>103</v>
      </c>
      <c r="B61" s="15">
        <f t="shared" si="2"/>
        <v>10312</v>
      </c>
      <c r="C61" s="11">
        <v>44199.5</v>
      </c>
      <c r="D61" s="12">
        <v>62.563380000000002</v>
      </c>
      <c r="E61" s="16">
        <v>17.057500000000001</v>
      </c>
      <c r="F61" s="17">
        <f t="shared" si="0"/>
        <v>1067.17485435</v>
      </c>
      <c r="G61" s="14">
        <v>17.3</v>
      </c>
      <c r="H61" s="16">
        <f t="shared" si="3"/>
        <v>-1082.3464740000002</v>
      </c>
    </row>
    <row r="62" spans="1:8" ht="12.6" thickBot="1">
      <c r="A62" s="10">
        <f t="shared" si="1"/>
        <v>103</v>
      </c>
      <c r="B62" s="15">
        <f t="shared" si="2"/>
        <v>10313</v>
      </c>
      <c r="C62" s="11">
        <v>44199.541666666664</v>
      </c>
      <c r="D62" s="12">
        <v>0</v>
      </c>
      <c r="E62" s="16">
        <v>17.36</v>
      </c>
      <c r="F62" s="17">
        <f t="shared" si="0"/>
        <v>0</v>
      </c>
      <c r="G62" s="14">
        <v>17.149999999999999</v>
      </c>
      <c r="H62" s="16">
        <f t="shared" si="3"/>
        <v>0</v>
      </c>
    </row>
    <row r="63" spans="1:8" ht="12.6" thickBot="1">
      <c r="A63" s="10">
        <f t="shared" si="1"/>
        <v>103</v>
      </c>
      <c r="B63" s="15">
        <f t="shared" si="2"/>
        <v>10314</v>
      </c>
      <c r="C63" s="11">
        <v>44199.583333333336</v>
      </c>
      <c r="D63" s="12">
        <v>0</v>
      </c>
      <c r="E63" s="16">
        <v>17.227499999999999</v>
      </c>
      <c r="F63" s="17">
        <f t="shared" si="0"/>
        <v>0</v>
      </c>
      <c r="G63" s="14">
        <v>16.53</v>
      </c>
      <c r="H63" s="16">
        <f t="shared" si="3"/>
        <v>0</v>
      </c>
    </row>
    <row r="64" spans="1:8" ht="12.6" thickBot="1">
      <c r="A64" s="10">
        <f t="shared" si="1"/>
        <v>103</v>
      </c>
      <c r="B64" s="15">
        <f t="shared" si="2"/>
        <v>10315</v>
      </c>
      <c r="C64" s="11">
        <v>44199.625</v>
      </c>
      <c r="D64" s="12">
        <v>0</v>
      </c>
      <c r="E64" s="16">
        <v>17.090000000000003</v>
      </c>
      <c r="F64" s="17">
        <f t="shared" si="0"/>
        <v>0</v>
      </c>
      <c r="G64" s="14">
        <v>15.71</v>
      </c>
      <c r="H64" s="16">
        <f t="shared" si="3"/>
        <v>0</v>
      </c>
    </row>
    <row r="65" spans="1:8" ht="12.6" thickBot="1">
      <c r="A65" s="10">
        <f t="shared" si="1"/>
        <v>103</v>
      </c>
      <c r="B65" s="15">
        <f t="shared" si="2"/>
        <v>10316</v>
      </c>
      <c r="C65" s="11">
        <v>44199.666666666664</v>
      </c>
      <c r="D65" s="12">
        <v>0</v>
      </c>
      <c r="E65" s="16">
        <v>17.055</v>
      </c>
      <c r="F65" s="17">
        <f t="shared" si="0"/>
        <v>0</v>
      </c>
      <c r="G65" s="14">
        <v>15.69</v>
      </c>
      <c r="H65" s="16">
        <f t="shared" si="3"/>
        <v>0</v>
      </c>
    </row>
    <row r="66" spans="1:8" ht="12.6" thickBot="1">
      <c r="A66" s="10">
        <f t="shared" si="1"/>
        <v>103</v>
      </c>
      <c r="B66" s="15">
        <f t="shared" si="2"/>
        <v>10317</v>
      </c>
      <c r="C66" s="11">
        <v>44199.708333333336</v>
      </c>
      <c r="D66" s="12">
        <v>0</v>
      </c>
      <c r="E66" s="16">
        <v>17.89</v>
      </c>
      <c r="F66" s="17">
        <f t="shared" ref="F66:F129" si="4">D66*E66</f>
        <v>0</v>
      </c>
      <c r="G66" s="14">
        <v>18.07</v>
      </c>
      <c r="H66" s="16">
        <f t="shared" si="3"/>
        <v>0</v>
      </c>
    </row>
    <row r="67" spans="1:8" ht="12.6" thickBot="1">
      <c r="A67" s="10">
        <f t="shared" ref="A67:A130" si="5">DAY(C67)+MONTH(C67)*100</f>
        <v>103</v>
      </c>
      <c r="B67" s="15">
        <f t="shared" ref="B67:B130" si="6">IF(HOUR(C67)=0,-76,HOUR(C67))+DAY(C67)*100+MONTH(C67)*10000</f>
        <v>10318</v>
      </c>
      <c r="C67" s="11">
        <v>44199.75</v>
      </c>
      <c r="D67" s="12">
        <v>-190.521739</v>
      </c>
      <c r="E67" s="16">
        <v>20.252499999999998</v>
      </c>
      <c r="F67" s="17">
        <f t="shared" si="4"/>
        <v>-3858.5415190974995</v>
      </c>
      <c r="G67" s="14">
        <v>26.05</v>
      </c>
      <c r="H67" s="16">
        <f t="shared" ref="H67:H130" si="7">-D67*G67</f>
        <v>4963.09130095</v>
      </c>
    </row>
    <row r="68" spans="1:8" ht="12.6" thickBot="1">
      <c r="A68" s="10">
        <f t="shared" si="5"/>
        <v>103</v>
      </c>
      <c r="B68" s="15">
        <f t="shared" si="6"/>
        <v>10319</v>
      </c>
      <c r="C68" s="11">
        <v>44199.791666666664</v>
      </c>
      <c r="D68" s="12">
        <v>-218.338235</v>
      </c>
      <c r="E68" s="16">
        <v>21.082499999999996</v>
      </c>
      <c r="F68" s="17">
        <f t="shared" si="4"/>
        <v>-4603.1158393874994</v>
      </c>
      <c r="G68" s="14">
        <v>22.63</v>
      </c>
      <c r="H68" s="16">
        <f t="shared" si="7"/>
        <v>4940.9942580500001</v>
      </c>
    </row>
    <row r="69" spans="1:8" ht="12.6" thickBot="1">
      <c r="A69" s="10">
        <f t="shared" si="5"/>
        <v>103</v>
      </c>
      <c r="B69" s="15">
        <f t="shared" si="6"/>
        <v>10320</v>
      </c>
      <c r="C69" s="11">
        <v>44199.833333333336</v>
      </c>
      <c r="D69" s="12">
        <v>-114</v>
      </c>
      <c r="E69" s="16">
        <v>17.9725</v>
      </c>
      <c r="F69" s="17">
        <f t="shared" si="4"/>
        <v>-2048.8650000000002</v>
      </c>
      <c r="G69" s="13">
        <v>20</v>
      </c>
      <c r="H69" s="16">
        <f t="shared" si="7"/>
        <v>2280</v>
      </c>
    </row>
    <row r="70" spans="1:8" ht="12.6" thickBot="1">
      <c r="A70" s="10">
        <f t="shared" si="5"/>
        <v>103</v>
      </c>
      <c r="B70" s="15">
        <f t="shared" si="6"/>
        <v>10321</v>
      </c>
      <c r="C70" s="11">
        <v>44199.875</v>
      </c>
      <c r="D70" s="12">
        <v>-199.101449</v>
      </c>
      <c r="E70" s="16">
        <v>17.032499999999999</v>
      </c>
      <c r="F70" s="17">
        <f t="shared" si="4"/>
        <v>-3391.1954300924999</v>
      </c>
      <c r="G70" s="14">
        <v>18.809999999999999</v>
      </c>
      <c r="H70" s="16">
        <f t="shared" si="7"/>
        <v>3745.0982556899999</v>
      </c>
    </row>
    <row r="71" spans="1:8" ht="12.6" thickBot="1">
      <c r="A71" s="10">
        <f t="shared" si="5"/>
        <v>103</v>
      </c>
      <c r="B71" s="15">
        <f t="shared" si="6"/>
        <v>10322</v>
      </c>
      <c r="C71" s="11">
        <v>44199.916666666664</v>
      </c>
      <c r="D71" s="12">
        <v>-218</v>
      </c>
      <c r="E71" s="16">
        <v>15.504999999999999</v>
      </c>
      <c r="F71" s="17">
        <f t="shared" si="4"/>
        <v>-3380.0899999999997</v>
      </c>
      <c r="G71" s="14">
        <v>18.71</v>
      </c>
      <c r="H71" s="16">
        <f t="shared" si="7"/>
        <v>4078.78</v>
      </c>
    </row>
    <row r="72" spans="1:8" ht="12.6" thickBot="1">
      <c r="A72" s="10">
        <f t="shared" si="5"/>
        <v>103</v>
      </c>
      <c r="B72" s="15">
        <f t="shared" si="6"/>
        <v>10323</v>
      </c>
      <c r="C72" s="11">
        <v>44199.958333333336</v>
      </c>
      <c r="D72" s="12">
        <v>-218</v>
      </c>
      <c r="E72" s="16">
        <v>13.1875</v>
      </c>
      <c r="F72" s="17">
        <f t="shared" si="4"/>
        <v>-2874.875</v>
      </c>
      <c r="G72" s="14">
        <v>17.440000000000001</v>
      </c>
      <c r="H72" s="16">
        <f t="shared" si="7"/>
        <v>3801.92</v>
      </c>
    </row>
    <row r="73" spans="1:8" ht="12.6" thickBot="1">
      <c r="A73" s="10">
        <f t="shared" si="5"/>
        <v>104</v>
      </c>
      <c r="B73" s="15">
        <f t="shared" si="6"/>
        <v>10324</v>
      </c>
      <c r="C73" s="11">
        <v>44200</v>
      </c>
      <c r="D73" s="12">
        <v>-218.246377</v>
      </c>
      <c r="E73" s="16">
        <v>5.1949999999999994</v>
      </c>
      <c r="F73" s="17">
        <f t="shared" si="4"/>
        <v>-1133.7899285149999</v>
      </c>
      <c r="G73" s="14">
        <v>15.95</v>
      </c>
      <c r="H73" s="16">
        <f t="shared" si="7"/>
        <v>3481.0297131499997</v>
      </c>
    </row>
    <row r="74" spans="1:8" ht="12.6" thickBot="1">
      <c r="A74" s="10">
        <f t="shared" si="5"/>
        <v>104</v>
      </c>
      <c r="B74" s="15">
        <f t="shared" si="6"/>
        <v>10401</v>
      </c>
      <c r="C74" s="11">
        <v>44200.041666666664</v>
      </c>
      <c r="D74" s="12">
        <v>-131.652174</v>
      </c>
      <c r="E74" s="16">
        <v>5.1724999999999994</v>
      </c>
      <c r="F74" s="17">
        <f t="shared" si="4"/>
        <v>-680.97087001499995</v>
      </c>
      <c r="G74" s="14">
        <v>16.13</v>
      </c>
      <c r="H74" s="16">
        <f t="shared" si="7"/>
        <v>2123.54956662</v>
      </c>
    </row>
    <row r="75" spans="1:8" ht="12.6" thickBot="1">
      <c r="A75" s="10">
        <f t="shared" si="5"/>
        <v>104</v>
      </c>
      <c r="B75" s="15">
        <f t="shared" si="6"/>
        <v>10402</v>
      </c>
      <c r="C75" s="11">
        <v>44200.083333333336</v>
      </c>
      <c r="D75" s="12">
        <v>-131.92307700000001</v>
      </c>
      <c r="E75" s="16">
        <v>9.2125000000000004</v>
      </c>
      <c r="F75" s="17">
        <f t="shared" si="4"/>
        <v>-1215.3413468625001</v>
      </c>
      <c r="G75" s="14">
        <v>15.45</v>
      </c>
      <c r="H75" s="16">
        <f t="shared" si="7"/>
        <v>2038.2115396500001</v>
      </c>
    </row>
    <row r="76" spans="1:8" ht="12.6" thickBot="1">
      <c r="A76" s="10">
        <f t="shared" si="5"/>
        <v>104</v>
      </c>
      <c r="B76" s="15">
        <f t="shared" si="6"/>
        <v>10403</v>
      </c>
      <c r="C76" s="11">
        <v>44200.125</v>
      </c>
      <c r="D76" s="12">
        <v>-218.089552</v>
      </c>
      <c r="E76" s="16">
        <v>12.105</v>
      </c>
      <c r="F76" s="17">
        <f t="shared" si="4"/>
        <v>-2639.9740269600002</v>
      </c>
      <c r="G76" s="14">
        <v>15.46</v>
      </c>
      <c r="H76" s="16">
        <f t="shared" si="7"/>
        <v>3371.6644739200001</v>
      </c>
    </row>
    <row r="77" spans="1:8" ht="12.6" thickBot="1">
      <c r="A77" s="10">
        <f t="shared" si="5"/>
        <v>104</v>
      </c>
      <c r="B77" s="15">
        <f t="shared" si="6"/>
        <v>10404</v>
      </c>
      <c r="C77" s="11">
        <v>44200.166666666664</v>
      </c>
      <c r="D77" s="12">
        <v>-218.08695700000001</v>
      </c>
      <c r="E77" s="16">
        <v>12.6875</v>
      </c>
      <c r="F77" s="17">
        <f t="shared" si="4"/>
        <v>-2766.9782669374999</v>
      </c>
      <c r="G77" s="14">
        <v>15.44</v>
      </c>
      <c r="H77" s="16">
        <f t="shared" si="7"/>
        <v>3367.26261608</v>
      </c>
    </row>
    <row r="78" spans="1:8" ht="12.6" thickBot="1">
      <c r="A78" s="10">
        <f t="shared" si="5"/>
        <v>104</v>
      </c>
      <c r="B78" s="15">
        <f t="shared" si="6"/>
        <v>10405</v>
      </c>
      <c r="C78" s="11">
        <v>44200.208333333336</v>
      </c>
      <c r="D78" s="12">
        <v>-172.402985</v>
      </c>
      <c r="E78" s="16">
        <v>12.9925</v>
      </c>
      <c r="F78" s="17">
        <f t="shared" si="4"/>
        <v>-2239.9457826124999</v>
      </c>
      <c r="G78" s="14">
        <v>16.02</v>
      </c>
      <c r="H78" s="16">
        <f t="shared" si="7"/>
        <v>2761.8958196999997</v>
      </c>
    </row>
    <row r="79" spans="1:8" ht="12.6" thickBot="1">
      <c r="A79" s="10">
        <f t="shared" si="5"/>
        <v>104</v>
      </c>
      <c r="B79" s="15">
        <f t="shared" si="6"/>
        <v>10406</v>
      </c>
      <c r="C79" s="11">
        <v>44200.25</v>
      </c>
      <c r="D79" s="12">
        <v>-64.477611999999993</v>
      </c>
      <c r="E79" s="16">
        <v>13.8</v>
      </c>
      <c r="F79" s="17">
        <f t="shared" si="4"/>
        <v>-889.79104559999996</v>
      </c>
      <c r="G79" s="14">
        <v>17.47</v>
      </c>
      <c r="H79" s="16">
        <f t="shared" si="7"/>
        <v>1126.4238816399998</v>
      </c>
    </row>
    <row r="80" spans="1:8" ht="12.6" thickBot="1">
      <c r="A80" s="10">
        <f t="shared" si="5"/>
        <v>104</v>
      </c>
      <c r="B80" s="15">
        <f t="shared" si="6"/>
        <v>10407</v>
      </c>
      <c r="C80" s="11">
        <v>44200.291666666664</v>
      </c>
      <c r="D80" s="12">
        <v>-60.402985000000001</v>
      </c>
      <c r="E80" s="16">
        <v>14.89</v>
      </c>
      <c r="F80" s="17">
        <f t="shared" si="4"/>
        <v>-899.40044665000005</v>
      </c>
      <c r="G80" s="14">
        <v>29.16</v>
      </c>
      <c r="H80" s="16">
        <f t="shared" si="7"/>
        <v>1761.3510426</v>
      </c>
    </row>
    <row r="81" spans="1:8" ht="12.6" thickBot="1">
      <c r="A81" s="10">
        <f t="shared" si="5"/>
        <v>104</v>
      </c>
      <c r="B81" s="15">
        <f t="shared" si="6"/>
        <v>10408</v>
      </c>
      <c r="C81" s="11">
        <v>44200.333333333336</v>
      </c>
      <c r="D81" s="12">
        <v>128.94202899999999</v>
      </c>
      <c r="E81" s="16">
        <v>16.57</v>
      </c>
      <c r="F81" s="17">
        <f t="shared" si="4"/>
        <v>2136.5694205299997</v>
      </c>
      <c r="G81" s="14">
        <v>27.15</v>
      </c>
      <c r="H81" s="16">
        <f t="shared" si="7"/>
        <v>-3500.7760873499997</v>
      </c>
    </row>
    <row r="82" spans="1:8" ht="12.6" thickBot="1">
      <c r="A82" s="10">
        <f t="shared" si="5"/>
        <v>104</v>
      </c>
      <c r="B82" s="15">
        <f t="shared" si="6"/>
        <v>10409</v>
      </c>
      <c r="C82" s="11">
        <v>44200.375</v>
      </c>
      <c r="D82" s="12">
        <v>222</v>
      </c>
      <c r="E82" s="16">
        <v>16.7775</v>
      </c>
      <c r="F82" s="17">
        <f t="shared" si="4"/>
        <v>3724.605</v>
      </c>
      <c r="G82" s="14">
        <v>21.15</v>
      </c>
      <c r="H82" s="16">
        <f t="shared" si="7"/>
        <v>-4695.2999999999993</v>
      </c>
    </row>
    <row r="83" spans="1:8" ht="12.6" thickBot="1">
      <c r="A83" s="10">
        <f t="shared" si="5"/>
        <v>104</v>
      </c>
      <c r="B83" s="15">
        <f t="shared" si="6"/>
        <v>10410</v>
      </c>
      <c r="C83" s="11">
        <v>44200.416666666664</v>
      </c>
      <c r="D83" s="12">
        <v>-61.484848</v>
      </c>
      <c r="E83" s="16">
        <v>14.7</v>
      </c>
      <c r="F83" s="17">
        <f t="shared" si="4"/>
        <v>-903.82726559999992</v>
      </c>
      <c r="G83" s="14">
        <v>17.68</v>
      </c>
      <c r="H83" s="16">
        <f t="shared" si="7"/>
        <v>1087.0521126399999</v>
      </c>
    </row>
    <row r="84" spans="1:8" ht="12.6" thickBot="1">
      <c r="A84" s="10">
        <f t="shared" si="5"/>
        <v>104</v>
      </c>
      <c r="B84" s="15">
        <f t="shared" si="6"/>
        <v>10411</v>
      </c>
      <c r="C84" s="11">
        <v>44200.458333333336</v>
      </c>
      <c r="D84" s="12">
        <v>15.852941</v>
      </c>
      <c r="E84" s="16">
        <v>14.505000000000001</v>
      </c>
      <c r="F84" s="17">
        <f t="shared" si="4"/>
        <v>229.946909205</v>
      </c>
      <c r="G84" s="14">
        <v>17.63</v>
      </c>
      <c r="H84" s="16">
        <f t="shared" si="7"/>
        <v>-279.48734982999997</v>
      </c>
    </row>
    <row r="85" spans="1:8" ht="12.6" thickBot="1">
      <c r="A85" s="10">
        <f t="shared" si="5"/>
        <v>104</v>
      </c>
      <c r="B85" s="15">
        <f t="shared" si="6"/>
        <v>10412</v>
      </c>
      <c r="C85" s="11">
        <v>44200.5</v>
      </c>
      <c r="D85" s="12">
        <v>6.0735289999999997</v>
      </c>
      <c r="E85" s="16">
        <v>14.377500000000001</v>
      </c>
      <c r="F85" s="17">
        <f t="shared" si="4"/>
        <v>87.322163197500004</v>
      </c>
      <c r="G85" s="14">
        <v>16.52</v>
      </c>
      <c r="H85" s="16">
        <f t="shared" si="7"/>
        <v>-100.33469907999999</v>
      </c>
    </row>
    <row r="86" spans="1:8" ht="12.6" thickBot="1">
      <c r="A86" s="10">
        <f t="shared" si="5"/>
        <v>104</v>
      </c>
      <c r="B86" s="15">
        <f t="shared" si="6"/>
        <v>10413</v>
      </c>
      <c r="C86" s="11">
        <v>44200.541666666664</v>
      </c>
      <c r="D86" s="12">
        <v>0</v>
      </c>
      <c r="E86" s="16">
        <v>14.27</v>
      </c>
      <c r="F86" s="17">
        <f t="shared" si="4"/>
        <v>0</v>
      </c>
      <c r="G86" s="14">
        <v>16.55</v>
      </c>
      <c r="H86" s="16">
        <f t="shared" si="7"/>
        <v>0</v>
      </c>
    </row>
    <row r="87" spans="1:8" ht="12.6" thickBot="1">
      <c r="A87" s="10">
        <f t="shared" si="5"/>
        <v>104</v>
      </c>
      <c r="B87" s="15">
        <f t="shared" si="6"/>
        <v>10414</v>
      </c>
      <c r="C87" s="11">
        <v>44200.583333333336</v>
      </c>
      <c r="D87" s="12">
        <v>0</v>
      </c>
      <c r="E87" s="16">
        <v>14.805</v>
      </c>
      <c r="F87" s="17">
        <f t="shared" si="4"/>
        <v>0</v>
      </c>
      <c r="G87" s="14">
        <v>16.5</v>
      </c>
      <c r="H87" s="16">
        <f t="shared" si="7"/>
        <v>0</v>
      </c>
    </row>
    <row r="88" spans="1:8" ht="12.6" thickBot="1">
      <c r="A88" s="10">
        <f t="shared" si="5"/>
        <v>104</v>
      </c>
      <c r="B88" s="15">
        <f t="shared" si="6"/>
        <v>10415</v>
      </c>
      <c r="C88" s="11">
        <v>44200.625</v>
      </c>
      <c r="D88" s="12">
        <v>0</v>
      </c>
      <c r="E88" s="16">
        <v>15.462499999999999</v>
      </c>
      <c r="F88" s="17">
        <f t="shared" si="4"/>
        <v>0</v>
      </c>
      <c r="G88" s="14">
        <v>16.36</v>
      </c>
      <c r="H88" s="16">
        <f t="shared" si="7"/>
        <v>0</v>
      </c>
    </row>
    <row r="89" spans="1:8" ht="12.6" thickBot="1">
      <c r="A89" s="10">
        <f t="shared" si="5"/>
        <v>104</v>
      </c>
      <c r="B89" s="15">
        <f t="shared" si="6"/>
        <v>10416</v>
      </c>
      <c r="C89" s="11">
        <v>44200.666666666664</v>
      </c>
      <c r="D89" s="12">
        <v>0</v>
      </c>
      <c r="E89" s="16">
        <v>15.967499999999999</v>
      </c>
      <c r="F89" s="17">
        <f t="shared" si="4"/>
        <v>0</v>
      </c>
      <c r="G89" s="14">
        <v>16.03</v>
      </c>
      <c r="H89" s="16">
        <f t="shared" si="7"/>
        <v>0</v>
      </c>
    </row>
    <row r="90" spans="1:8" ht="12.6" thickBot="1">
      <c r="A90" s="10">
        <f t="shared" si="5"/>
        <v>104</v>
      </c>
      <c r="B90" s="15">
        <f t="shared" si="6"/>
        <v>10417</v>
      </c>
      <c r="C90" s="11">
        <v>44200.708333333336</v>
      </c>
      <c r="D90" s="12">
        <v>0</v>
      </c>
      <c r="E90" s="16">
        <v>17.112500000000001</v>
      </c>
      <c r="F90" s="17">
        <f t="shared" si="4"/>
        <v>0</v>
      </c>
      <c r="G90" s="14">
        <v>18.46</v>
      </c>
      <c r="H90" s="16">
        <f t="shared" si="7"/>
        <v>0</v>
      </c>
    </row>
    <row r="91" spans="1:8" ht="12.6" thickBot="1">
      <c r="A91" s="10">
        <f t="shared" si="5"/>
        <v>104</v>
      </c>
      <c r="B91" s="15">
        <f t="shared" si="6"/>
        <v>10418</v>
      </c>
      <c r="C91" s="11">
        <v>44200.75</v>
      </c>
      <c r="D91" s="12">
        <v>0</v>
      </c>
      <c r="E91" s="16">
        <v>21.984999999999999</v>
      </c>
      <c r="F91" s="17">
        <f t="shared" si="4"/>
        <v>0</v>
      </c>
      <c r="G91" s="14">
        <v>32.36</v>
      </c>
      <c r="H91" s="16">
        <f t="shared" si="7"/>
        <v>0</v>
      </c>
    </row>
    <row r="92" spans="1:8" ht="12.6" thickBot="1">
      <c r="A92" s="10">
        <f t="shared" si="5"/>
        <v>104</v>
      </c>
      <c r="B92" s="15">
        <f t="shared" si="6"/>
        <v>10419</v>
      </c>
      <c r="C92" s="11">
        <v>44200.791666666664</v>
      </c>
      <c r="D92" s="12">
        <v>28.542857000000001</v>
      </c>
      <c r="E92" s="16">
        <v>23.245000000000001</v>
      </c>
      <c r="F92" s="17">
        <f t="shared" si="4"/>
        <v>663.47871096500012</v>
      </c>
      <c r="G92" s="14">
        <v>31.38</v>
      </c>
      <c r="H92" s="16">
        <f t="shared" si="7"/>
        <v>-895.67485266000006</v>
      </c>
    </row>
    <row r="93" spans="1:8" ht="12.6" thickBot="1">
      <c r="A93" s="10">
        <f t="shared" si="5"/>
        <v>104</v>
      </c>
      <c r="B93" s="15">
        <f t="shared" si="6"/>
        <v>10420</v>
      </c>
      <c r="C93" s="11">
        <v>44200.833333333336</v>
      </c>
      <c r="D93" s="12">
        <v>36.753622999999997</v>
      </c>
      <c r="E93" s="16">
        <v>21.439999999999998</v>
      </c>
      <c r="F93" s="17">
        <f t="shared" si="4"/>
        <v>787.99767711999982</v>
      </c>
      <c r="G93" s="14">
        <v>21.64</v>
      </c>
      <c r="H93" s="16">
        <f t="shared" si="7"/>
        <v>-795.34840171999997</v>
      </c>
    </row>
    <row r="94" spans="1:8" ht="12.6" thickBot="1">
      <c r="A94" s="10">
        <f t="shared" si="5"/>
        <v>104</v>
      </c>
      <c r="B94" s="15">
        <f t="shared" si="6"/>
        <v>10421</v>
      </c>
      <c r="C94" s="11">
        <v>44200.875</v>
      </c>
      <c r="D94" s="12">
        <v>70.5</v>
      </c>
      <c r="E94" s="16">
        <v>20.2575</v>
      </c>
      <c r="F94" s="17">
        <f t="shared" si="4"/>
        <v>1428.1537499999999</v>
      </c>
      <c r="G94" s="14">
        <v>21.86</v>
      </c>
      <c r="H94" s="16">
        <f t="shared" si="7"/>
        <v>-1541.1299999999999</v>
      </c>
    </row>
    <row r="95" spans="1:8" ht="12.6" thickBot="1">
      <c r="A95" s="10">
        <f t="shared" si="5"/>
        <v>104</v>
      </c>
      <c r="B95" s="15">
        <f t="shared" si="6"/>
        <v>10422</v>
      </c>
      <c r="C95" s="11">
        <v>44200.916666666664</v>
      </c>
      <c r="D95" s="12">
        <v>11.605634</v>
      </c>
      <c r="E95" s="16">
        <v>19.032499999999999</v>
      </c>
      <c r="F95" s="17">
        <f t="shared" si="4"/>
        <v>220.884229105</v>
      </c>
      <c r="G95" s="14">
        <v>19.399999999999999</v>
      </c>
      <c r="H95" s="16">
        <f t="shared" si="7"/>
        <v>-225.14929959999998</v>
      </c>
    </row>
    <row r="96" spans="1:8" ht="12.6" thickBot="1">
      <c r="A96" s="10">
        <f t="shared" si="5"/>
        <v>104</v>
      </c>
      <c r="B96" s="15">
        <f t="shared" si="6"/>
        <v>10423</v>
      </c>
      <c r="C96" s="11">
        <v>44200.958333333336</v>
      </c>
      <c r="D96" s="12">
        <v>0</v>
      </c>
      <c r="E96" s="16">
        <v>18.36</v>
      </c>
      <c r="F96" s="17">
        <f t="shared" si="4"/>
        <v>0</v>
      </c>
      <c r="G96" s="14">
        <v>18.36</v>
      </c>
      <c r="H96" s="16">
        <f t="shared" si="7"/>
        <v>0</v>
      </c>
    </row>
    <row r="97" spans="1:8" ht="12.6" thickBot="1">
      <c r="A97" s="10">
        <f t="shared" si="5"/>
        <v>105</v>
      </c>
      <c r="B97" s="15">
        <f t="shared" si="6"/>
        <v>10424</v>
      </c>
      <c r="C97" s="11">
        <v>44201</v>
      </c>
      <c r="D97" s="12">
        <v>0</v>
      </c>
      <c r="E97" s="16">
        <v>17.5975</v>
      </c>
      <c r="F97" s="17">
        <f t="shared" si="4"/>
        <v>0</v>
      </c>
      <c r="G97" s="14">
        <v>17.88</v>
      </c>
      <c r="H97" s="16">
        <f t="shared" si="7"/>
        <v>0</v>
      </c>
    </row>
    <row r="98" spans="1:8" ht="12.6" thickBot="1">
      <c r="A98" s="10">
        <f t="shared" si="5"/>
        <v>105</v>
      </c>
      <c r="B98" s="15">
        <f t="shared" si="6"/>
        <v>10501</v>
      </c>
      <c r="C98" s="11">
        <v>44201.041666666664</v>
      </c>
      <c r="D98" s="12">
        <v>0</v>
      </c>
      <c r="E98" s="16">
        <v>17.66</v>
      </c>
      <c r="F98" s="17">
        <f t="shared" si="4"/>
        <v>0</v>
      </c>
      <c r="G98" s="14">
        <v>17.510000000000002</v>
      </c>
      <c r="H98" s="16">
        <f t="shared" si="7"/>
        <v>0</v>
      </c>
    </row>
    <row r="99" spans="1:8" ht="12.6" thickBot="1">
      <c r="A99" s="10">
        <f t="shared" si="5"/>
        <v>105</v>
      </c>
      <c r="B99" s="15">
        <f t="shared" si="6"/>
        <v>10502</v>
      </c>
      <c r="C99" s="11">
        <v>44201.083333333336</v>
      </c>
      <c r="D99" s="12">
        <v>0</v>
      </c>
      <c r="E99" s="16">
        <v>17.604999999999997</v>
      </c>
      <c r="F99" s="17">
        <f t="shared" si="4"/>
        <v>0</v>
      </c>
      <c r="G99" s="14">
        <v>17.100000000000001</v>
      </c>
      <c r="H99" s="16">
        <f t="shared" si="7"/>
        <v>0</v>
      </c>
    </row>
    <row r="100" spans="1:8" ht="12.6" thickBot="1">
      <c r="A100" s="10">
        <f t="shared" si="5"/>
        <v>105</v>
      </c>
      <c r="B100" s="15">
        <f t="shared" si="6"/>
        <v>10503</v>
      </c>
      <c r="C100" s="11">
        <v>44201.125</v>
      </c>
      <c r="D100" s="12">
        <v>0</v>
      </c>
      <c r="E100" s="16">
        <v>17.549999999999997</v>
      </c>
      <c r="F100" s="17">
        <f t="shared" si="4"/>
        <v>0</v>
      </c>
      <c r="G100" s="14">
        <v>17.3</v>
      </c>
      <c r="H100" s="16">
        <f t="shared" si="7"/>
        <v>0</v>
      </c>
    </row>
    <row r="101" spans="1:8" ht="12.6" thickBot="1">
      <c r="A101" s="10">
        <f t="shared" si="5"/>
        <v>105</v>
      </c>
      <c r="B101" s="15">
        <f t="shared" si="6"/>
        <v>10504</v>
      </c>
      <c r="C101" s="11">
        <v>44201.166666666664</v>
      </c>
      <c r="D101" s="12">
        <v>0</v>
      </c>
      <c r="E101" s="16">
        <v>17.712500000000002</v>
      </c>
      <c r="F101" s="17">
        <f t="shared" si="4"/>
        <v>0</v>
      </c>
      <c r="G101" s="14">
        <v>17.05</v>
      </c>
      <c r="H101" s="16">
        <f t="shared" si="7"/>
        <v>0</v>
      </c>
    </row>
    <row r="102" spans="1:8" ht="12.6" thickBot="1">
      <c r="A102" s="10">
        <f t="shared" si="5"/>
        <v>105</v>
      </c>
      <c r="B102" s="15">
        <f t="shared" si="6"/>
        <v>10505</v>
      </c>
      <c r="C102" s="11">
        <v>44201.208333333336</v>
      </c>
      <c r="D102" s="12">
        <v>0</v>
      </c>
      <c r="E102" s="16">
        <v>18.09</v>
      </c>
      <c r="F102" s="17">
        <f t="shared" si="4"/>
        <v>0</v>
      </c>
      <c r="G102" s="14">
        <v>17.489999999999998</v>
      </c>
      <c r="H102" s="16">
        <f t="shared" si="7"/>
        <v>0</v>
      </c>
    </row>
    <row r="103" spans="1:8" ht="12.6" thickBot="1">
      <c r="A103" s="10">
        <f t="shared" si="5"/>
        <v>105</v>
      </c>
      <c r="B103" s="15">
        <f t="shared" si="6"/>
        <v>10506</v>
      </c>
      <c r="C103" s="11">
        <v>44201.25</v>
      </c>
      <c r="D103" s="12">
        <v>0</v>
      </c>
      <c r="E103" s="16">
        <v>18.895</v>
      </c>
      <c r="F103" s="17">
        <f t="shared" si="4"/>
        <v>0</v>
      </c>
      <c r="G103" s="14">
        <v>20.350000000000001</v>
      </c>
      <c r="H103" s="16">
        <f t="shared" si="7"/>
        <v>0</v>
      </c>
    </row>
    <row r="104" spans="1:8" ht="12.6" thickBot="1">
      <c r="A104" s="10">
        <f t="shared" si="5"/>
        <v>105</v>
      </c>
      <c r="B104" s="15">
        <f t="shared" si="6"/>
        <v>10507</v>
      </c>
      <c r="C104" s="11">
        <v>44201.291666666664</v>
      </c>
      <c r="D104" s="12">
        <v>-193.43283600000001</v>
      </c>
      <c r="E104" s="16">
        <v>21.5625</v>
      </c>
      <c r="F104" s="17">
        <f t="shared" si="4"/>
        <v>-4170.8955262500003</v>
      </c>
      <c r="G104" s="14">
        <v>35.83</v>
      </c>
      <c r="H104" s="16">
        <f t="shared" si="7"/>
        <v>6930.6985138800001</v>
      </c>
    </row>
    <row r="105" spans="1:8" ht="12.6" thickBot="1">
      <c r="A105" s="10">
        <f t="shared" si="5"/>
        <v>105</v>
      </c>
      <c r="B105" s="15">
        <f t="shared" si="6"/>
        <v>10508</v>
      </c>
      <c r="C105" s="11">
        <v>44201.333333333336</v>
      </c>
      <c r="D105" s="12">
        <v>-218.14492799999999</v>
      </c>
      <c r="E105" s="16">
        <v>22.08</v>
      </c>
      <c r="F105" s="17">
        <f t="shared" si="4"/>
        <v>-4816.6400102399994</v>
      </c>
      <c r="G105" s="14">
        <v>31.13</v>
      </c>
      <c r="H105" s="16">
        <f t="shared" si="7"/>
        <v>6790.8516086399995</v>
      </c>
    </row>
    <row r="106" spans="1:8" ht="12.6" thickBot="1">
      <c r="A106" s="10">
        <f t="shared" si="5"/>
        <v>105</v>
      </c>
      <c r="B106" s="15">
        <f t="shared" si="6"/>
        <v>10509</v>
      </c>
      <c r="C106" s="11">
        <v>44201.375</v>
      </c>
      <c r="D106" s="12">
        <v>-201.57352900000001</v>
      </c>
      <c r="E106" s="16">
        <v>18.267499999999998</v>
      </c>
      <c r="F106" s="17">
        <f t="shared" si="4"/>
        <v>-3682.2444410075</v>
      </c>
      <c r="G106" s="13">
        <v>20</v>
      </c>
      <c r="H106" s="16">
        <f t="shared" si="7"/>
        <v>4031.4705800000002</v>
      </c>
    </row>
    <row r="107" spans="1:8" ht="12.6" thickBot="1">
      <c r="A107" s="10">
        <f t="shared" si="5"/>
        <v>105</v>
      </c>
      <c r="B107" s="15">
        <f t="shared" si="6"/>
        <v>10510</v>
      </c>
      <c r="C107" s="11">
        <v>44201.416666666664</v>
      </c>
      <c r="D107" s="12">
        <v>-218.07575800000001</v>
      </c>
      <c r="E107" s="16">
        <v>17.61</v>
      </c>
      <c r="F107" s="17">
        <f t="shared" si="4"/>
        <v>-3840.3140983799999</v>
      </c>
      <c r="G107" s="14">
        <v>19.62</v>
      </c>
      <c r="H107" s="16">
        <f t="shared" si="7"/>
        <v>4278.6463719600006</v>
      </c>
    </row>
    <row r="108" spans="1:8" ht="12.6" thickBot="1">
      <c r="A108" s="10">
        <f t="shared" si="5"/>
        <v>105</v>
      </c>
      <c r="B108" s="15">
        <f t="shared" si="6"/>
        <v>10511</v>
      </c>
      <c r="C108" s="11">
        <v>44201.458333333336</v>
      </c>
      <c r="D108" s="12">
        <v>-218.32835800000001</v>
      </c>
      <c r="E108" s="16">
        <v>17.535</v>
      </c>
      <c r="F108" s="17">
        <f t="shared" si="4"/>
        <v>-3828.3877575300003</v>
      </c>
      <c r="G108" s="14">
        <v>18.850000000000001</v>
      </c>
      <c r="H108" s="16">
        <f t="shared" si="7"/>
        <v>4115.4895483</v>
      </c>
    </row>
    <row r="109" spans="1:8" ht="12.6" thickBot="1">
      <c r="A109" s="10">
        <f t="shared" si="5"/>
        <v>105</v>
      </c>
      <c r="B109" s="15">
        <f t="shared" si="6"/>
        <v>10512</v>
      </c>
      <c r="C109" s="11">
        <v>44201.5</v>
      </c>
      <c r="D109" s="12">
        <v>-218.161765</v>
      </c>
      <c r="E109" s="16">
        <v>16.510000000000002</v>
      </c>
      <c r="F109" s="17">
        <f t="shared" si="4"/>
        <v>-3601.8507401500005</v>
      </c>
      <c r="G109" s="14">
        <v>16.66</v>
      </c>
      <c r="H109" s="16">
        <f t="shared" si="7"/>
        <v>3634.5750049000003</v>
      </c>
    </row>
    <row r="110" spans="1:8" ht="12.6" thickBot="1">
      <c r="A110" s="10">
        <f t="shared" si="5"/>
        <v>105</v>
      </c>
      <c r="B110" s="15">
        <f t="shared" si="6"/>
        <v>10513</v>
      </c>
      <c r="C110" s="11">
        <v>44201.541666666664</v>
      </c>
      <c r="D110" s="12">
        <v>-218.41791000000001</v>
      </c>
      <c r="E110" s="16">
        <v>16.344999999999999</v>
      </c>
      <c r="F110" s="17">
        <f t="shared" si="4"/>
        <v>-3570.0407389499996</v>
      </c>
      <c r="G110" s="14">
        <v>16.64</v>
      </c>
      <c r="H110" s="16">
        <f t="shared" si="7"/>
        <v>3634.4740224000002</v>
      </c>
    </row>
    <row r="111" spans="1:8" ht="12.6" thickBot="1">
      <c r="A111" s="10">
        <f t="shared" si="5"/>
        <v>105</v>
      </c>
      <c r="B111" s="15">
        <f t="shared" si="6"/>
        <v>10514</v>
      </c>
      <c r="C111" s="11">
        <v>44201.583333333336</v>
      </c>
      <c r="D111" s="12">
        <v>-218.49275399999999</v>
      </c>
      <c r="E111" s="16">
        <v>15.412500000000001</v>
      </c>
      <c r="F111" s="17">
        <f t="shared" si="4"/>
        <v>-3367.519571025</v>
      </c>
      <c r="G111" s="14">
        <v>16.13</v>
      </c>
      <c r="H111" s="16">
        <f t="shared" si="7"/>
        <v>3524.2881220199997</v>
      </c>
    </row>
    <row r="112" spans="1:8" ht="12.6" thickBot="1">
      <c r="A112" s="10">
        <f t="shared" si="5"/>
        <v>105</v>
      </c>
      <c r="B112" s="15">
        <f t="shared" si="6"/>
        <v>10515</v>
      </c>
      <c r="C112" s="11">
        <v>44201.625</v>
      </c>
      <c r="D112" s="12">
        <v>-218.31428600000001</v>
      </c>
      <c r="E112" s="16">
        <v>14.52</v>
      </c>
      <c r="F112" s="17">
        <f t="shared" si="4"/>
        <v>-3169.9234327200002</v>
      </c>
      <c r="G112" s="14">
        <v>15.51</v>
      </c>
      <c r="H112" s="16">
        <f t="shared" si="7"/>
        <v>3386.0545758600001</v>
      </c>
    </row>
    <row r="113" spans="1:8" ht="12.6" thickBot="1">
      <c r="A113" s="10">
        <f t="shared" si="5"/>
        <v>105</v>
      </c>
      <c r="B113" s="15">
        <f t="shared" si="6"/>
        <v>10516</v>
      </c>
      <c r="C113" s="11">
        <v>44201.666666666664</v>
      </c>
      <c r="D113" s="12">
        <v>-218.73912999999999</v>
      </c>
      <c r="E113" s="16">
        <v>15.385000000000002</v>
      </c>
      <c r="F113" s="17">
        <f t="shared" si="4"/>
        <v>-3365.30151505</v>
      </c>
      <c r="G113" s="14">
        <v>15.28</v>
      </c>
      <c r="H113" s="16">
        <f t="shared" si="7"/>
        <v>3342.3339063999997</v>
      </c>
    </row>
    <row r="114" spans="1:8" ht="12.6" thickBot="1">
      <c r="A114" s="10">
        <f t="shared" si="5"/>
        <v>105</v>
      </c>
      <c r="B114" s="15">
        <f t="shared" si="6"/>
        <v>10517</v>
      </c>
      <c r="C114" s="11">
        <v>44201.708333333336</v>
      </c>
      <c r="D114" s="12">
        <v>-218.826087</v>
      </c>
      <c r="E114" s="16">
        <v>16.3125</v>
      </c>
      <c r="F114" s="17">
        <f t="shared" si="4"/>
        <v>-3569.6005441875</v>
      </c>
      <c r="G114" s="14">
        <v>17.32</v>
      </c>
      <c r="H114" s="16">
        <f t="shared" si="7"/>
        <v>3790.0678268400002</v>
      </c>
    </row>
    <row r="115" spans="1:8" ht="12.6" thickBot="1">
      <c r="A115" s="10">
        <f t="shared" si="5"/>
        <v>105</v>
      </c>
      <c r="B115" s="15">
        <f t="shared" si="6"/>
        <v>10518</v>
      </c>
      <c r="C115" s="11">
        <v>44201.75</v>
      </c>
      <c r="D115" s="12">
        <v>-218.73529400000001</v>
      </c>
      <c r="E115" s="16">
        <v>17.350000000000001</v>
      </c>
      <c r="F115" s="17">
        <f t="shared" si="4"/>
        <v>-3795.0573509000005</v>
      </c>
      <c r="G115" s="14">
        <v>25.62</v>
      </c>
      <c r="H115" s="16">
        <f t="shared" si="7"/>
        <v>5603.9982322800006</v>
      </c>
    </row>
    <row r="116" spans="1:8" ht="12.6" thickBot="1">
      <c r="A116" s="10">
        <f t="shared" si="5"/>
        <v>105</v>
      </c>
      <c r="B116" s="15">
        <f t="shared" si="6"/>
        <v>10519</v>
      </c>
      <c r="C116" s="11">
        <v>44201.791666666664</v>
      </c>
      <c r="D116" s="12">
        <v>-218.26087000000001</v>
      </c>
      <c r="E116" s="16">
        <v>16.78</v>
      </c>
      <c r="F116" s="17">
        <f t="shared" si="4"/>
        <v>-3662.4173986000005</v>
      </c>
      <c r="G116" s="13">
        <v>20</v>
      </c>
      <c r="H116" s="16">
        <f t="shared" si="7"/>
        <v>4365.2174000000005</v>
      </c>
    </row>
    <row r="117" spans="1:8" ht="12.6" thickBot="1">
      <c r="A117" s="10">
        <f t="shared" si="5"/>
        <v>105</v>
      </c>
      <c r="B117" s="15">
        <f t="shared" si="6"/>
        <v>10520</v>
      </c>
      <c r="C117" s="11">
        <v>44201.833333333336</v>
      </c>
      <c r="D117" s="12">
        <v>-218.25352100000001</v>
      </c>
      <c r="E117" s="16">
        <v>16.34</v>
      </c>
      <c r="F117" s="17">
        <f t="shared" si="4"/>
        <v>-3566.26253314</v>
      </c>
      <c r="G117" s="14">
        <v>18.88</v>
      </c>
      <c r="H117" s="16">
        <f t="shared" si="7"/>
        <v>4120.6264764799998</v>
      </c>
    </row>
    <row r="118" spans="1:8" ht="12.6" thickBot="1">
      <c r="A118" s="10">
        <f t="shared" si="5"/>
        <v>105</v>
      </c>
      <c r="B118" s="15">
        <f t="shared" si="6"/>
        <v>10521</v>
      </c>
      <c r="C118" s="11">
        <v>44201.875</v>
      </c>
      <c r="D118" s="12">
        <v>-218.26087000000001</v>
      </c>
      <c r="E118" s="16">
        <v>15.4</v>
      </c>
      <c r="F118" s="17">
        <f t="shared" si="4"/>
        <v>-3361.2173980000002</v>
      </c>
      <c r="G118" s="14">
        <v>19.05</v>
      </c>
      <c r="H118" s="16">
        <f t="shared" si="7"/>
        <v>4157.8695735000001</v>
      </c>
    </row>
    <row r="119" spans="1:8" ht="12.6" thickBot="1">
      <c r="A119" s="10">
        <f t="shared" si="5"/>
        <v>105</v>
      </c>
      <c r="B119" s="15">
        <f t="shared" si="6"/>
        <v>10522</v>
      </c>
      <c r="C119" s="11">
        <v>44201.916666666664</v>
      </c>
      <c r="D119" s="12">
        <v>-218.169014</v>
      </c>
      <c r="E119" s="16">
        <v>11.452500000000001</v>
      </c>
      <c r="F119" s="17">
        <f t="shared" si="4"/>
        <v>-2498.580632835</v>
      </c>
      <c r="G119" s="14">
        <v>17.84</v>
      </c>
      <c r="H119" s="16">
        <f t="shared" si="7"/>
        <v>3892.1352097600002</v>
      </c>
    </row>
    <row r="120" spans="1:8" ht="12.6" thickBot="1">
      <c r="A120" s="10">
        <f t="shared" si="5"/>
        <v>105</v>
      </c>
      <c r="B120" s="15">
        <f t="shared" si="6"/>
        <v>10523</v>
      </c>
      <c r="C120" s="11">
        <v>44201.958333333336</v>
      </c>
      <c r="D120" s="12">
        <v>-218.359375</v>
      </c>
      <c r="E120" s="16">
        <v>4.84</v>
      </c>
      <c r="F120" s="17">
        <f t="shared" si="4"/>
        <v>-1056.859375</v>
      </c>
      <c r="G120" s="14">
        <v>17.04</v>
      </c>
      <c r="H120" s="16">
        <f t="shared" si="7"/>
        <v>3720.84375</v>
      </c>
    </row>
    <row r="121" spans="1:8" ht="12.6" thickBot="1">
      <c r="A121" s="10">
        <f t="shared" si="5"/>
        <v>106</v>
      </c>
      <c r="B121" s="15">
        <f t="shared" si="6"/>
        <v>10524</v>
      </c>
      <c r="C121" s="11">
        <v>44202</v>
      </c>
      <c r="D121" s="12">
        <v>-218.5</v>
      </c>
      <c r="E121" s="16">
        <v>-0.34</v>
      </c>
      <c r="F121" s="17">
        <f t="shared" si="4"/>
        <v>74.290000000000006</v>
      </c>
      <c r="G121" s="14">
        <v>11.95</v>
      </c>
      <c r="H121" s="16">
        <f t="shared" si="7"/>
        <v>2611.0749999999998</v>
      </c>
    </row>
    <row r="122" spans="1:8" ht="12.6" thickBot="1">
      <c r="A122" s="10">
        <f t="shared" si="5"/>
        <v>106</v>
      </c>
      <c r="B122" s="15">
        <f t="shared" si="6"/>
        <v>10601</v>
      </c>
      <c r="C122" s="11">
        <v>44202.041666666664</v>
      </c>
      <c r="D122" s="12">
        <v>-218.24285699999999</v>
      </c>
      <c r="E122" s="16">
        <v>-0.745</v>
      </c>
      <c r="F122" s="17">
        <f t="shared" si="4"/>
        <v>162.59092846499999</v>
      </c>
      <c r="G122" s="14">
        <v>7.39</v>
      </c>
      <c r="H122" s="16">
        <f t="shared" si="7"/>
        <v>1612.8147132299998</v>
      </c>
    </row>
    <row r="123" spans="1:8" ht="12.6" thickBot="1">
      <c r="A123" s="10">
        <f t="shared" si="5"/>
        <v>106</v>
      </c>
      <c r="B123" s="15">
        <f t="shared" si="6"/>
        <v>10602</v>
      </c>
      <c r="C123" s="11">
        <v>44202.083333333336</v>
      </c>
      <c r="D123" s="12">
        <v>-218.43478300000001</v>
      </c>
      <c r="E123" s="16">
        <v>-0.59750000000000003</v>
      </c>
      <c r="F123" s="17">
        <f t="shared" si="4"/>
        <v>130.51478284250001</v>
      </c>
      <c r="G123" s="14">
        <v>6.43</v>
      </c>
      <c r="H123" s="16">
        <f t="shared" si="7"/>
        <v>1404.53565469</v>
      </c>
    </row>
    <row r="124" spans="1:8" ht="12.6" thickBot="1">
      <c r="A124" s="10">
        <f t="shared" si="5"/>
        <v>106</v>
      </c>
      <c r="B124" s="15">
        <f t="shared" si="6"/>
        <v>10603</v>
      </c>
      <c r="C124" s="11">
        <v>44202.125</v>
      </c>
      <c r="D124" s="12">
        <v>-218.59090900000001</v>
      </c>
      <c r="E124" s="16">
        <v>0.70250000000000001</v>
      </c>
      <c r="F124" s="17">
        <f t="shared" si="4"/>
        <v>-153.5601135725</v>
      </c>
      <c r="G124" s="14">
        <v>6.34</v>
      </c>
      <c r="H124" s="16">
        <f t="shared" si="7"/>
        <v>1385.8663630600001</v>
      </c>
    </row>
    <row r="125" spans="1:8" ht="12.6" thickBot="1">
      <c r="A125" s="10">
        <f t="shared" si="5"/>
        <v>106</v>
      </c>
      <c r="B125" s="15">
        <f t="shared" si="6"/>
        <v>10604</v>
      </c>
      <c r="C125" s="11">
        <v>44202.166666666664</v>
      </c>
      <c r="D125" s="12">
        <v>-180.55223899999999</v>
      </c>
      <c r="E125" s="16">
        <v>1.3475000000000001</v>
      </c>
      <c r="F125" s="17">
        <f t="shared" si="4"/>
        <v>-243.29414205250001</v>
      </c>
      <c r="G125" s="14">
        <v>7.23</v>
      </c>
      <c r="H125" s="16">
        <f t="shared" si="7"/>
        <v>1305.39268797</v>
      </c>
    </row>
    <row r="126" spans="1:8" ht="12.6" thickBot="1">
      <c r="A126" s="10">
        <f t="shared" si="5"/>
        <v>106</v>
      </c>
      <c r="B126" s="15">
        <f t="shared" si="6"/>
        <v>10605</v>
      </c>
      <c r="C126" s="11">
        <v>44202.208333333336</v>
      </c>
      <c r="D126" s="12">
        <v>-174.430769</v>
      </c>
      <c r="E126" s="16">
        <v>0.34999999999999992</v>
      </c>
      <c r="F126" s="17">
        <f t="shared" si="4"/>
        <v>-61.050769149999986</v>
      </c>
      <c r="G126" s="13">
        <v>8</v>
      </c>
      <c r="H126" s="16">
        <f t="shared" si="7"/>
        <v>1395.446152</v>
      </c>
    </row>
    <row r="127" spans="1:8" ht="12.6" thickBot="1">
      <c r="A127" s="10">
        <f t="shared" si="5"/>
        <v>106</v>
      </c>
      <c r="B127" s="15">
        <f t="shared" si="6"/>
        <v>10606</v>
      </c>
      <c r="C127" s="11">
        <v>44202.25</v>
      </c>
      <c r="D127" s="12">
        <v>-125.70769199999999</v>
      </c>
      <c r="E127" s="16">
        <v>2.3400000000000003</v>
      </c>
      <c r="F127" s="17">
        <f t="shared" si="4"/>
        <v>-294.15599928</v>
      </c>
      <c r="G127" s="14">
        <v>12.68</v>
      </c>
      <c r="H127" s="16">
        <f t="shared" si="7"/>
        <v>1593.97353456</v>
      </c>
    </row>
    <row r="128" spans="1:8" ht="12.6" thickBot="1">
      <c r="A128" s="10">
        <f t="shared" si="5"/>
        <v>106</v>
      </c>
      <c r="B128" s="15">
        <f t="shared" si="6"/>
        <v>10607</v>
      </c>
      <c r="C128" s="11">
        <v>44202.291666666664</v>
      </c>
      <c r="D128" s="12">
        <v>-147.44776100000001</v>
      </c>
      <c r="E128" s="16">
        <v>13.077500000000001</v>
      </c>
      <c r="F128" s="17">
        <f t="shared" si="4"/>
        <v>-1928.2480944775002</v>
      </c>
      <c r="G128" s="14">
        <v>19.2</v>
      </c>
      <c r="H128" s="16">
        <f t="shared" si="7"/>
        <v>2830.9970112000001</v>
      </c>
    </row>
    <row r="129" spans="1:8" ht="12.6" thickBot="1">
      <c r="A129" s="10">
        <f t="shared" si="5"/>
        <v>106</v>
      </c>
      <c r="B129" s="15">
        <f t="shared" si="6"/>
        <v>10608</v>
      </c>
      <c r="C129" s="11">
        <v>44202.333333333336</v>
      </c>
      <c r="D129" s="12">
        <v>-218.42028999999999</v>
      </c>
      <c r="E129" s="16">
        <v>14.162500000000001</v>
      </c>
      <c r="F129" s="17">
        <f t="shared" si="4"/>
        <v>-3093.3773571250003</v>
      </c>
      <c r="G129" s="14">
        <v>19.36</v>
      </c>
      <c r="H129" s="16">
        <f t="shared" si="7"/>
        <v>4228.6168143999994</v>
      </c>
    </row>
    <row r="130" spans="1:8" ht="12.6" thickBot="1">
      <c r="A130" s="10">
        <f t="shared" si="5"/>
        <v>106</v>
      </c>
      <c r="B130" s="15">
        <f t="shared" si="6"/>
        <v>10609</v>
      </c>
      <c r="C130" s="11">
        <v>44202.375</v>
      </c>
      <c r="D130" s="12">
        <v>-21.058824000000001</v>
      </c>
      <c r="E130" s="16">
        <v>15.450000000000001</v>
      </c>
      <c r="F130" s="17">
        <f t="shared" ref="F130:F193" si="8">D130*E130</f>
        <v>-325.35883080000002</v>
      </c>
      <c r="G130" s="14">
        <v>18.489999999999998</v>
      </c>
      <c r="H130" s="16">
        <f t="shared" si="7"/>
        <v>389.37765575999998</v>
      </c>
    </row>
    <row r="131" spans="1:8" ht="12.6" thickBot="1">
      <c r="A131" s="10">
        <f t="shared" ref="A131:A194" si="9">DAY(C131)+MONTH(C131)*100</f>
        <v>106</v>
      </c>
      <c r="B131" s="15">
        <f t="shared" ref="B131:B194" si="10">IF(HOUR(C131)=0,-76,HOUR(C131))+DAY(C131)*100+MONTH(C131)*10000</f>
        <v>10610</v>
      </c>
      <c r="C131" s="11">
        <v>44202.416666666664</v>
      </c>
      <c r="D131" s="12">
        <v>0</v>
      </c>
      <c r="E131" s="16">
        <v>14.045</v>
      </c>
      <c r="F131" s="17">
        <f t="shared" si="8"/>
        <v>0</v>
      </c>
      <c r="G131" s="14">
        <v>18.309999999999999</v>
      </c>
      <c r="H131" s="16">
        <f t="shared" ref="H131:H194" si="11">-D131*G131</f>
        <v>0</v>
      </c>
    </row>
    <row r="132" spans="1:8" ht="12.6" thickBot="1">
      <c r="A132" s="10">
        <f t="shared" si="9"/>
        <v>106</v>
      </c>
      <c r="B132" s="15">
        <f t="shared" si="10"/>
        <v>10611</v>
      </c>
      <c r="C132" s="11">
        <v>44202.458333333336</v>
      </c>
      <c r="D132" s="12">
        <v>0</v>
      </c>
      <c r="E132" s="16">
        <v>14.535</v>
      </c>
      <c r="F132" s="17">
        <f t="shared" si="8"/>
        <v>0</v>
      </c>
      <c r="G132" s="14">
        <v>17.940000000000001</v>
      </c>
      <c r="H132" s="16">
        <f t="shared" si="11"/>
        <v>0</v>
      </c>
    </row>
    <row r="133" spans="1:8" ht="12.6" thickBot="1">
      <c r="A133" s="10">
        <f t="shared" si="9"/>
        <v>106</v>
      </c>
      <c r="B133" s="15">
        <f t="shared" si="10"/>
        <v>10612</v>
      </c>
      <c r="C133" s="11">
        <v>44202.5</v>
      </c>
      <c r="D133" s="12">
        <v>-151.205882</v>
      </c>
      <c r="E133" s="16">
        <v>15.077500000000001</v>
      </c>
      <c r="F133" s="17">
        <f t="shared" si="8"/>
        <v>-2279.8066858550001</v>
      </c>
      <c r="G133" s="14">
        <v>15.29</v>
      </c>
      <c r="H133" s="16">
        <f t="shared" si="11"/>
        <v>2311.9379357799999</v>
      </c>
    </row>
    <row r="134" spans="1:8" ht="12.6" thickBot="1">
      <c r="A134" s="10">
        <f t="shared" si="9"/>
        <v>106</v>
      </c>
      <c r="B134" s="15">
        <f t="shared" si="10"/>
        <v>10613</v>
      </c>
      <c r="C134" s="11">
        <v>44202.541666666664</v>
      </c>
      <c r="D134" s="12">
        <v>-73.132352999999995</v>
      </c>
      <c r="E134" s="16">
        <v>14.465</v>
      </c>
      <c r="F134" s="17">
        <f t="shared" si="8"/>
        <v>-1057.8594861449999</v>
      </c>
      <c r="G134" s="14">
        <v>15.3</v>
      </c>
      <c r="H134" s="16">
        <f t="shared" si="11"/>
        <v>1118.9250009</v>
      </c>
    </row>
    <row r="135" spans="1:8" ht="12.6" thickBot="1">
      <c r="A135" s="10">
        <f t="shared" si="9"/>
        <v>106</v>
      </c>
      <c r="B135" s="15">
        <f t="shared" si="10"/>
        <v>10614</v>
      </c>
      <c r="C135" s="11">
        <v>44202.583333333336</v>
      </c>
      <c r="D135" s="12">
        <v>-213.275362</v>
      </c>
      <c r="E135" s="16">
        <v>14.3</v>
      </c>
      <c r="F135" s="17">
        <f t="shared" si="8"/>
        <v>-3049.8376766000001</v>
      </c>
      <c r="G135" s="14">
        <v>15.88</v>
      </c>
      <c r="H135" s="16">
        <f t="shared" si="11"/>
        <v>3386.8127485600003</v>
      </c>
    </row>
    <row r="136" spans="1:8" ht="12.6" thickBot="1">
      <c r="A136" s="10">
        <f t="shared" si="9"/>
        <v>106</v>
      </c>
      <c r="B136" s="15">
        <f t="shared" si="10"/>
        <v>10615</v>
      </c>
      <c r="C136" s="11">
        <v>44202.625</v>
      </c>
      <c r="D136" s="12">
        <v>-218.66666699999999</v>
      </c>
      <c r="E136" s="16">
        <v>13.602499999999999</v>
      </c>
      <c r="F136" s="17">
        <f t="shared" si="8"/>
        <v>-2974.4133378674996</v>
      </c>
      <c r="G136" s="14">
        <v>15.24</v>
      </c>
      <c r="H136" s="16">
        <f t="shared" si="11"/>
        <v>3332.48000508</v>
      </c>
    </row>
    <row r="137" spans="1:8" ht="12.6" thickBot="1">
      <c r="A137" s="10">
        <f t="shared" si="9"/>
        <v>106</v>
      </c>
      <c r="B137" s="15">
        <f t="shared" si="10"/>
        <v>10616</v>
      </c>
      <c r="C137" s="11">
        <v>44202.666666666664</v>
      </c>
      <c r="D137" s="12">
        <v>-114.202899</v>
      </c>
      <c r="E137" s="16">
        <v>10.092499999999999</v>
      </c>
      <c r="F137" s="17">
        <f t="shared" si="8"/>
        <v>-1152.5927581574999</v>
      </c>
      <c r="G137" s="14">
        <v>14.86</v>
      </c>
      <c r="H137" s="16">
        <f t="shared" si="11"/>
        <v>1697.0550791399999</v>
      </c>
    </row>
    <row r="138" spans="1:8" ht="12.6" thickBot="1">
      <c r="A138" s="10">
        <f t="shared" si="9"/>
        <v>106</v>
      </c>
      <c r="B138" s="15">
        <f t="shared" si="10"/>
        <v>10617</v>
      </c>
      <c r="C138" s="11">
        <v>44202.708333333336</v>
      </c>
      <c r="D138" s="12">
        <v>-81.304348000000005</v>
      </c>
      <c r="E138" s="16">
        <v>5.7374999999999998</v>
      </c>
      <c r="F138" s="17">
        <f t="shared" si="8"/>
        <v>-466.48369665000001</v>
      </c>
      <c r="G138" s="14">
        <v>18.8</v>
      </c>
      <c r="H138" s="16">
        <f t="shared" si="11"/>
        <v>1528.5217424000002</v>
      </c>
    </row>
    <row r="139" spans="1:8" ht="12.6" thickBot="1">
      <c r="A139" s="10">
        <f t="shared" si="9"/>
        <v>106</v>
      </c>
      <c r="B139" s="15">
        <f t="shared" si="10"/>
        <v>10618</v>
      </c>
      <c r="C139" s="11">
        <v>44202.75</v>
      </c>
      <c r="D139" s="12">
        <v>-5.6417909999999996</v>
      </c>
      <c r="E139" s="16">
        <v>15.29</v>
      </c>
      <c r="F139" s="17">
        <f t="shared" si="8"/>
        <v>-86.262984389999986</v>
      </c>
      <c r="G139" s="14">
        <v>28.03</v>
      </c>
      <c r="H139" s="16">
        <f t="shared" si="11"/>
        <v>158.13940173</v>
      </c>
    </row>
    <row r="140" spans="1:8" ht="12.6" thickBot="1">
      <c r="A140" s="10">
        <f t="shared" si="9"/>
        <v>106</v>
      </c>
      <c r="B140" s="15">
        <f t="shared" si="10"/>
        <v>10619</v>
      </c>
      <c r="C140" s="11">
        <v>44202.791666666664</v>
      </c>
      <c r="D140" s="12">
        <v>0</v>
      </c>
      <c r="E140" s="16">
        <v>17.4925</v>
      </c>
      <c r="F140" s="17">
        <f t="shared" si="8"/>
        <v>0</v>
      </c>
      <c r="G140" s="14">
        <v>28.35</v>
      </c>
      <c r="H140" s="16">
        <f t="shared" si="11"/>
        <v>0</v>
      </c>
    </row>
    <row r="141" spans="1:8" ht="12.6" thickBot="1">
      <c r="A141" s="10">
        <f t="shared" si="9"/>
        <v>106</v>
      </c>
      <c r="B141" s="15">
        <f t="shared" si="10"/>
        <v>10620</v>
      </c>
      <c r="C141" s="11">
        <v>44202.833333333336</v>
      </c>
      <c r="D141" s="12">
        <v>0</v>
      </c>
      <c r="E141" s="16">
        <v>17.627499999999998</v>
      </c>
      <c r="F141" s="17">
        <f t="shared" si="8"/>
        <v>0</v>
      </c>
      <c r="G141" s="14">
        <v>23.06</v>
      </c>
      <c r="H141" s="16">
        <f t="shared" si="11"/>
        <v>0</v>
      </c>
    </row>
    <row r="142" spans="1:8" ht="12.6" thickBot="1">
      <c r="A142" s="10">
        <f t="shared" si="9"/>
        <v>106</v>
      </c>
      <c r="B142" s="15">
        <f t="shared" si="10"/>
        <v>10621</v>
      </c>
      <c r="C142" s="11">
        <v>44202.875</v>
      </c>
      <c r="D142" s="12">
        <v>45.514285999999998</v>
      </c>
      <c r="E142" s="16">
        <v>16.97</v>
      </c>
      <c r="F142" s="17">
        <f t="shared" si="8"/>
        <v>772.37743341999987</v>
      </c>
      <c r="G142" s="14">
        <v>24.98</v>
      </c>
      <c r="H142" s="16">
        <f t="shared" si="11"/>
        <v>-1136.94686428</v>
      </c>
    </row>
    <row r="143" spans="1:8" ht="12.6" thickBot="1">
      <c r="A143" s="10">
        <f t="shared" si="9"/>
        <v>106</v>
      </c>
      <c r="B143" s="15">
        <f t="shared" si="10"/>
        <v>10622</v>
      </c>
      <c r="C143" s="11">
        <v>44202.916666666664</v>
      </c>
      <c r="D143" s="12">
        <v>63.833333000000003</v>
      </c>
      <c r="E143" s="16">
        <v>15.967500000000001</v>
      </c>
      <c r="F143" s="17">
        <f t="shared" si="8"/>
        <v>1019.2587446775001</v>
      </c>
      <c r="G143" s="14">
        <v>22.07</v>
      </c>
      <c r="H143" s="16">
        <f t="shared" si="11"/>
        <v>-1408.8016593100001</v>
      </c>
    </row>
    <row r="144" spans="1:8" ht="12.6" thickBot="1">
      <c r="A144" s="10">
        <f t="shared" si="9"/>
        <v>106</v>
      </c>
      <c r="B144" s="15">
        <f t="shared" si="10"/>
        <v>10623</v>
      </c>
      <c r="C144" s="11">
        <v>44202.958333333336</v>
      </c>
      <c r="D144" s="12">
        <v>0</v>
      </c>
      <c r="E144" s="16">
        <v>14.945</v>
      </c>
      <c r="F144" s="17">
        <f t="shared" si="8"/>
        <v>0</v>
      </c>
      <c r="G144" s="14">
        <v>17.66</v>
      </c>
      <c r="H144" s="16">
        <f t="shared" si="11"/>
        <v>0</v>
      </c>
    </row>
    <row r="145" spans="1:8" ht="12.6" thickBot="1">
      <c r="A145" s="10">
        <f t="shared" si="9"/>
        <v>107</v>
      </c>
      <c r="B145" s="15">
        <f t="shared" si="10"/>
        <v>10624</v>
      </c>
      <c r="C145" s="11">
        <v>44203</v>
      </c>
      <c r="D145" s="12">
        <v>0</v>
      </c>
      <c r="E145" s="16">
        <v>16.297499999999999</v>
      </c>
      <c r="F145" s="17">
        <f t="shared" si="8"/>
        <v>0</v>
      </c>
      <c r="G145" s="13">
        <v>18</v>
      </c>
      <c r="H145" s="16">
        <f t="shared" si="11"/>
        <v>0</v>
      </c>
    </row>
    <row r="146" spans="1:8" ht="12.6" thickBot="1">
      <c r="A146" s="10">
        <f t="shared" si="9"/>
        <v>107</v>
      </c>
      <c r="B146" s="15">
        <f t="shared" si="10"/>
        <v>10701</v>
      </c>
      <c r="C146" s="11">
        <v>44203.041666666664</v>
      </c>
      <c r="D146" s="12">
        <v>0</v>
      </c>
      <c r="E146" s="16">
        <v>16.094999999999999</v>
      </c>
      <c r="F146" s="17">
        <f t="shared" si="8"/>
        <v>0</v>
      </c>
      <c r="G146" s="14">
        <v>9.4499999999999993</v>
      </c>
      <c r="H146" s="16">
        <f t="shared" si="11"/>
        <v>0</v>
      </c>
    </row>
    <row r="147" spans="1:8" ht="12.6" thickBot="1">
      <c r="A147" s="10">
        <f t="shared" si="9"/>
        <v>107</v>
      </c>
      <c r="B147" s="15">
        <f t="shared" si="10"/>
        <v>10702</v>
      </c>
      <c r="C147" s="11">
        <v>44203.083333333336</v>
      </c>
      <c r="D147" s="12">
        <v>0</v>
      </c>
      <c r="E147" s="16">
        <v>16.45</v>
      </c>
      <c r="F147" s="17">
        <f t="shared" si="8"/>
        <v>0</v>
      </c>
      <c r="G147" s="13">
        <v>8</v>
      </c>
      <c r="H147" s="16">
        <f t="shared" si="11"/>
        <v>0</v>
      </c>
    </row>
    <row r="148" spans="1:8" ht="12.6" thickBot="1">
      <c r="A148" s="10">
        <f t="shared" si="9"/>
        <v>107</v>
      </c>
      <c r="B148" s="15">
        <f t="shared" si="10"/>
        <v>10703</v>
      </c>
      <c r="C148" s="11">
        <v>44203.125</v>
      </c>
      <c r="D148" s="12">
        <v>0</v>
      </c>
      <c r="E148" s="16">
        <v>16.937499999999996</v>
      </c>
      <c r="F148" s="17">
        <f t="shared" si="8"/>
        <v>0</v>
      </c>
      <c r="G148" s="14">
        <v>8.8000000000000007</v>
      </c>
      <c r="H148" s="16">
        <f t="shared" si="11"/>
        <v>0</v>
      </c>
    </row>
    <row r="149" spans="1:8" ht="12.6" thickBot="1">
      <c r="A149" s="10">
        <f t="shared" si="9"/>
        <v>107</v>
      </c>
      <c r="B149" s="15">
        <f t="shared" si="10"/>
        <v>10704</v>
      </c>
      <c r="C149" s="11">
        <v>44203.166666666664</v>
      </c>
      <c r="D149" s="12">
        <v>0</v>
      </c>
      <c r="E149" s="16">
        <v>20.372499999999999</v>
      </c>
      <c r="F149" s="17">
        <f t="shared" si="8"/>
        <v>0</v>
      </c>
      <c r="G149" s="14">
        <v>11.74</v>
      </c>
      <c r="H149" s="16">
        <f t="shared" si="11"/>
        <v>0</v>
      </c>
    </row>
    <row r="150" spans="1:8" ht="12.6" thickBot="1">
      <c r="A150" s="10">
        <f t="shared" si="9"/>
        <v>107</v>
      </c>
      <c r="B150" s="15">
        <f t="shared" si="10"/>
        <v>10705</v>
      </c>
      <c r="C150" s="11">
        <v>44203.208333333336</v>
      </c>
      <c r="D150" s="12">
        <v>0</v>
      </c>
      <c r="E150" s="16">
        <v>18.865000000000002</v>
      </c>
      <c r="F150" s="17">
        <f t="shared" si="8"/>
        <v>0</v>
      </c>
      <c r="G150" s="14">
        <v>15.53</v>
      </c>
      <c r="H150" s="16">
        <f t="shared" si="11"/>
        <v>0</v>
      </c>
    </row>
    <row r="151" spans="1:8" ht="12.6" thickBot="1">
      <c r="A151" s="10">
        <f t="shared" si="9"/>
        <v>107</v>
      </c>
      <c r="B151" s="15">
        <f t="shared" si="10"/>
        <v>10706</v>
      </c>
      <c r="C151" s="11">
        <v>44203.25</v>
      </c>
      <c r="D151" s="12">
        <v>0</v>
      </c>
      <c r="E151" s="16">
        <v>19.290000000000003</v>
      </c>
      <c r="F151" s="17">
        <f t="shared" si="8"/>
        <v>0</v>
      </c>
      <c r="G151" s="14">
        <v>19.03</v>
      </c>
      <c r="H151" s="16">
        <f t="shared" si="11"/>
        <v>0</v>
      </c>
    </row>
    <row r="152" spans="1:8" ht="12.6" thickBot="1">
      <c r="A152" s="10">
        <f t="shared" si="9"/>
        <v>107</v>
      </c>
      <c r="B152" s="15">
        <f t="shared" si="10"/>
        <v>10707</v>
      </c>
      <c r="C152" s="11">
        <v>44203.291666666664</v>
      </c>
      <c r="D152" s="12">
        <v>0</v>
      </c>
      <c r="E152" s="16">
        <v>19.365000000000002</v>
      </c>
      <c r="F152" s="17">
        <f t="shared" si="8"/>
        <v>0</v>
      </c>
      <c r="G152" s="14">
        <v>26.13</v>
      </c>
      <c r="H152" s="16">
        <f t="shared" si="11"/>
        <v>0</v>
      </c>
    </row>
    <row r="153" spans="1:8" ht="12.6" thickBot="1">
      <c r="A153" s="10">
        <f t="shared" si="9"/>
        <v>107</v>
      </c>
      <c r="B153" s="15">
        <f t="shared" si="10"/>
        <v>10708</v>
      </c>
      <c r="C153" s="11">
        <v>44203.333333333336</v>
      </c>
      <c r="D153" s="12">
        <v>0</v>
      </c>
      <c r="E153" s="16">
        <v>23.770000000000003</v>
      </c>
      <c r="F153" s="17">
        <f t="shared" si="8"/>
        <v>0</v>
      </c>
      <c r="G153" s="14">
        <v>26.9</v>
      </c>
      <c r="H153" s="16">
        <f t="shared" si="11"/>
        <v>0</v>
      </c>
    </row>
    <row r="154" spans="1:8" ht="12.6" thickBot="1">
      <c r="A154" s="10">
        <f t="shared" si="9"/>
        <v>107</v>
      </c>
      <c r="B154" s="15">
        <f t="shared" si="10"/>
        <v>10709</v>
      </c>
      <c r="C154" s="11">
        <v>44203.375</v>
      </c>
      <c r="D154" s="12">
        <v>0</v>
      </c>
      <c r="E154" s="16">
        <v>26.024999999999999</v>
      </c>
      <c r="F154" s="17">
        <f t="shared" si="8"/>
        <v>0</v>
      </c>
      <c r="G154" s="14">
        <v>24.73</v>
      </c>
      <c r="H154" s="16">
        <f t="shared" si="11"/>
        <v>0</v>
      </c>
    </row>
    <row r="155" spans="1:8" ht="12.6" thickBot="1">
      <c r="A155" s="10">
        <f t="shared" si="9"/>
        <v>107</v>
      </c>
      <c r="B155" s="15">
        <f t="shared" si="10"/>
        <v>10710</v>
      </c>
      <c r="C155" s="11">
        <v>44203.416666666664</v>
      </c>
      <c r="D155" s="12">
        <v>0</v>
      </c>
      <c r="E155" s="16">
        <v>23.047500000000003</v>
      </c>
      <c r="F155" s="17">
        <f t="shared" si="8"/>
        <v>0</v>
      </c>
      <c r="G155" s="14">
        <v>20.07</v>
      </c>
      <c r="H155" s="16">
        <f t="shared" si="11"/>
        <v>0</v>
      </c>
    </row>
    <row r="156" spans="1:8" ht="12.6" thickBot="1">
      <c r="A156" s="10">
        <f t="shared" si="9"/>
        <v>107</v>
      </c>
      <c r="B156" s="15">
        <f t="shared" si="10"/>
        <v>10711</v>
      </c>
      <c r="C156" s="11">
        <v>44203.458333333336</v>
      </c>
      <c r="D156" s="12">
        <v>0</v>
      </c>
      <c r="E156" s="16">
        <v>20.067499999999999</v>
      </c>
      <c r="F156" s="17">
        <f t="shared" si="8"/>
        <v>0</v>
      </c>
      <c r="G156" s="14">
        <v>19.309999999999999</v>
      </c>
      <c r="H156" s="16">
        <f t="shared" si="11"/>
        <v>0</v>
      </c>
    </row>
    <row r="157" spans="1:8" ht="12.6" thickBot="1">
      <c r="A157" s="10">
        <f t="shared" si="9"/>
        <v>107</v>
      </c>
      <c r="B157" s="15">
        <f t="shared" si="10"/>
        <v>10712</v>
      </c>
      <c r="C157" s="11">
        <v>44203.5</v>
      </c>
      <c r="D157" s="12">
        <v>33.028986000000003</v>
      </c>
      <c r="E157" s="16">
        <v>20.467500000000001</v>
      </c>
      <c r="F157" s="17">
        <f t="shared" si="8"/>
        <v>676.0207709550001</v>
      </c>
      <c r="G157" s="14">
        <v>18.04</v>
      </c>
      <c r="H157" s="16">
        <f t="shared" si="11"/>
        <v>-595.84290743999998</v>
      </c>
    </row>
    <row r="158" spans="1:8" ht="12.6" thickBot="1">
      <c r="A158" s="10">
        <f t="shared" si="9"/>
        <v>107</v>
      </c>
      <c r="B158" s="15">
        <f t="shared" si="10"/>
        <v>10713</v>
      </c>
      <c r="C158" s="11">
        <v>44203.541666666664</v>
      </c>
      <c r="D158" s="12">
        <v>6.0724640000000001</v>
      </c>
      <c r="E158" s="16">
        <v>19.8325</v>
      </c>
      <c r="F158" s="17">
        <f t="shared" si="8"/>
        <v>120.43214227999999</v>
      </c>
      <c r="G158" s="14">
        <v>17.43</v>
      </c>
      <c r="H158" s="16">
        <f t="shared" si="11"/>
        <v>-105.84304752</v>
      </c>
    </row>
    <row r="159" spans="1:8" ht="12.6" thickBot="1">
      <c r="A159" s="10">
        <f t="shared" si="9"/>
        <v>107</v>
      </c>
      <c r="B159" s="15">
        <f t="shared" si="10"/>
        <v>10714</v>
      </c>
      <c r="C159" s="11">
        <v>44203.583333333336</v>
      </c>
      <c r="D159" s="12">
        <v>0</v>
      </c>
      <c r="E159" s="16">
        <v>18.512499999999999</v>
      </c>
      <c r="F159" s="17">
        <f t="shared" si="8"/>
        <v>0</v>
      </c>
      <c r="G159" s="14">
        <v>17.37</v>
      </c>
      <c r="H159" s="16">
        <f t="shared" si="11"/>
        <v>0</v>
      </c>
    </row>
    <row r="160" spans="1:8" ht="12.6" thickBot="1">
      <c r="A160" s="10">
        <f t="shared" si="9"/>
        <v>107</v>
      </c>
      <c r="B160" s="15">
        <f t="shared" si="10"/>
        <v>10715</v>
      </c>
      <c r="C160" s="11">
        <v>44203.625</v>
      </c>
      <c r="D160" s="12">
        <v>0</v>
      </c>
      <c r="E160" s="16">
        <v>18.2425</v>
      </c>
      <c r="F160" s="17">
        <f t="shared" si="8"/>
        <v>0</v>
      </c>
      <c r="G160" s="14">
        <v>17.28</v>
      </c>
      <c r="H160" s="16">
        <f t="shared" si="11"/>
        <v>0</v>
      </c>
    </row>
    <row r="161" spans="1:8" ht="12.6" thickBot="1">
      <c r="A161" s="10">
        <f t="shared" si="9"/>
        <v>107</v>
      </c>
      <c r="B161" s="15">
        <f t="shared" si="10"/>
        <v>10716</v>
      </c>
      <c r="C161" s="11">
        <v>44203.666666666664</v>
      </c>
      <c r="D161" s="12">
        <v>0</v>
      </c>
      <c r="E161" s="16">
        <v>18.172499999999999</v>
      </c>
      <c r="F161" s="17">
        <f t="shared" si="8"/>
        <v>0</v>
      </c>
      <c r="G161" s="14">
        <v>17.48</v>
      </c>
      <c r="H161" s="16">
        <f t="shared" si="11"/>
        <v>0</v>
      </c>
    </row>
    <row r="162" spans="1:8" ht="12.6" thickBot="1">
      <c r="A162" s="10">
        <f t="shared" si="9"/>
        <v>107</v>
      </c>
      <c r="B162" s="15">
        <f t="shared" si="10"/>
        <v>10717</v>
      </c>
      <c r="C162" s="11">
        <v>44203.708333333336</v>
      </c>
      <c r="D162" s="12">
        <v>0</v>
      </c>
      <c r="E162" s="16">
        <v>19.252499999999998</v>
      </c>
      <c r="F162" s="17">
        <f t="shared" si="8"/>
        <v>0</v>
      </c>
      <c r="G162" s="14">
        <v>19.350000000000001</v>
      </c>
      <c r="H162" s="16">
        <f t="shared" si="11"/>
        <v>0</v>
      </c>
    </row>
    <row r="163" spans="1:8" ht="12.6" thickBot="1">
      <c r="A163" s="10">
        <f t="shared" si="9"/>
        <v>107</v>
      </c>
      <c r="B163" s="15">
        <f t="shared" si="10"/>
        <v>10718</v>
      </c>
      <c r="C163" s="11">
        <v>44203.75</v>
      </c>
      <c r="D163" s="12">
        <v>0</v>
      </c>
      <c r="E163" s="16">
        <v>156.565</v>
      </c>
      <c r="F163" s="17">
        <f t="shared" si="8"/>
        <v>0</v>
      </c>
      <c r="G163" s="14">
        <v>42.2</v>
      </c>
      <c r="H163" s="16">
        <f t="shared" si="11"/>
        <v>0</v>
      </c>
    </row>
    <row r="164" spans="1:8" ht="12.6" thickBot="1">
      <c r="A164" s="10">
        <f t="shared" si="9"/>
        <v>107</v>
      </c>
      <c r="B164" s="15">
        <f t="shared" si="10"/>
        <v>10719</v>
      </c>
      <c r="C164" s="11">
        <v>44203.791666666664</v>
      </c>
      <c r="D164" s="12">
        <v>-103.68115899999999</v>
      </c>
      <c r="E164" s="16">
        <v>30.454999999999998</v>
      </c>
      <c r="F164" s="17">
        <f t="shared" si="8"/>
        <v>-3157.6096973449999</v>
      </c>
      <c r="G164" s="14">
        <v>41.24</v>
      </c>
      <c r="H164" s="16">
        <f t="shared" si="11"/>
        <v>4275.8109971599997</v>
      </c>
    </row>
    <row r="165" spans="1:8" ht="12.6" thickBot="1">
      <c r="A165" s="10">
        <f t="shared" si="9"/>
        <v>107</v>
      </c>
      <c r="B165" s="15">
        <f t="shared" si="10"/>
        <v>10720</v>
      </c>
      <c r="C165" s="11">
        <v>44203.833333333336</v>
      </c>
      <c r="D165" s="12">
        <v>-33.614286</v>
      </c>
      <c r="E165" s="16">
        <v>25.357499999999998</v>
      </c>
      <c r="F165" s="17">
        <f t="shared" si="8"/>
        <v>-852.37425724499997</v>
      </c>
      <c r="G165" s="14">
        <v>26.42</v>
      </c>
      <c r="H165" s="16">
        <f t="shared" si="11"/>
        <v>888.08943612000007</v>
      </c>
    </row>
    <row r="166" spans="1:8" ht="12.6" thickBot="1">
      <c r="A166" s="10">
        <f t="shared" si="9"/>
        <v>107</v>
      </c>
      <c r="B166" s="15">
        <f t="shared" si="10"/>
        <v>10721</v>
      </c>
      <c r="C166" s="11">
        <v>44203.875</v>
      </c>
      <c r="D166" s="12">
        <v>0</v>
      </c>
      <c r="E166" s="16">
        <v>21.074999999999999</v>
      </c>
      <c r="F166" s="17">
        <f t="shared" si="8"/>
        <v>0</v>
      </c>
      <c r="G166" s="14">
        <v>23.92</v>
      </c>
      <c r="H166" s="16">
        <f t="shared" si="11"/>
        <v>0</v>
      </c>
    </row>
    <row r="167" spans="1:8" ht="12.6" thickBot="1">
      <c r="A167" s="10">
        <f t="shared" si="9"/>
        <v>107</v>
      </c>
      <c r="B167" s="15">
        <f t="shared" si="10"/>
        <v>10722</v>
      </c>
      <c r="C167" s="11">
        <v>44203.916666666664</v>
      </c>
      <c r="D167" s="12">
        <v>0</v>
      </c>
      <c r="E167" s="16">
        <v>19.075000000000003</v>
      </c>
      <c r="F167" s="17">
        <f t="shared" si="8"/>
        <v>0</v>
      </c>
      <c r="G167" s="14">
        <v>20.53</v>
      </c>
      <c r="H167" s="16">
        <f t="shared" si="11"/>
        <v>0</v>
      </c>
    </row>
    <row r="168" spans="1:8" ht="12.6" thickBot="1">
      <c r="A168" s="10">
        <f t="shared" si="9"/>
        <v>107</v>
      </c>
      <c r="B168" s="15">
        <f t="shared" si="10"/>
        <v>10723</v>
      </c>
      <c r="C168" s="11">
        <v>44203.958333333336</v>
      </c>
      <c r="D168" s="12">
        <v>0</v>
      </c>
      <c r="E168" s="16">
        <v>18.057499999999997</v>
      </c>
      <c r="F168" s="17">
        <f t="shared" si="8"/>
        <v>0</v>
      </c>
      <c r="G168" s="14">
        <v>19.23</v>
      </c>
      <c r="H168" s="16">
        <f t="shared" si="11"/>
        <v>0</v>
      </c>
    </row>
    <row r="169" spans="1:8" ht="12.6" thickBot="1">
      <c r="A169" s="10">
        <f t="shared" si="9"/>
        <v>108</v>
      </c>
      <c r="B169" s="15">
        <f t="shared" si="10"/>
        <v>10724</v>
      </c>
      <c r="C169" s="11">
        <v>44204</v>
      </c>
      <c r="D169" s="12">
        <v>0</v>
      </c>
      <c r="E169" s="16">
        <v>17.517499999999998</v>
      </c>
      <c r="F169" s="17">
        <f t="shared" si="8"/>
        <v>0</v>
      </c>
      <c r="G169" s="14">
        <v>19.54</v>
      </c>
      <c r="H169" s="16">
        <f t="shared" si="11"/>
        <v>0</v>
      </c>
    </row>
    <row r="170" spans="1:8" ht="12.6" thickBot="1">
      <c r="A170" s="10">
        <f t="shared" si="9"/>
        <v>108</v>
      </c>
      <c r="B170" s="15">
        <f t="shared" si="10"/>
        <v>10801</v>
      </c>
      <c r="C170" s="11">
        <v>44204.041666666664</v>
      </c>
      <c r="D170" s="12">
        <v>0</v>
      </c>
      <c r="E170" s="16">
        <v>17.692499999999999</v>
      </c>
      <c r="F170" s="17">
        <f t="shared" si="8"/>
        <v>0</v>
      </c>
      <c r="G170" s="14">
        <v>18.43</v>
      </c>
      <c r="H170" s="16">
        <f t="shared" si="11"/>
        <v>0</v>
      </c>
    </row>
    <row r="171" spans="1:8" ht="12.6" thickBot="1">
      <c r="A171" s="10">
        <f t="shared" si="9"/>
        <v>108</v>
      </c>
      <c r="B171" s="15">
        <f t="shared" si="10"/>
        <v>10802</v>
      </c>
      <c r="C171" s="11">
        <v>44204.083333333336</v>
      </c>
      <c r="D171" s="12">
        <v>0</v>
      </c>
      <c r="E171" s="16">
        <v>17.717500000000001</v>
      </c>
      <c r="F171" s="17">
        <f t="shared" si="8"/>
        <v>0</v>
      </c>
      <c r="G171" s="14">
        <v>18.149999999999999</v>
      </c>
      <c r="H171" s="16">
        <f t="shared" si="11"/>
        <v>0</v>
      </c>
    </row>
    <row r="172" spans="1:8" ht="12.6" thickBot="1">
      <c r="A172" s="10">
        <f t="shared" si="9"/>
        <v>108</v>
      </c>
      <c r="B172" s="15">
        <f t="shared" si="10"/>
        <v>10803</v>
      </c>
      <c r="C172" s="11">
        <v>44204.125</v>
      </c>
      <c r="D172" s="12">
        <v>0</v>
      </c>
      <c r="E172" s="16">
        <v>17.754999999999999</v>
      </c>
      <c r="F172" s="17">
        <f t="shared" si="8"/>
        <v>0</v>
      </c>
      <c r="G172" s="14">
        <v>18.309999999999999</v>
      </c>
      <c r="H172" s="16">
        <f t="shared" si="11"/>
        <v>0</v>
      </c>
    </row>
    <row r="173" spans="1:8" ht="12.6" thickBot="1">
      <c r="A173" s="10">
        <f t="shared" si="9"/>
        <v>108</v>
      </c>
      <c r="B173" s="15">
        <f t="shared" si="10"/>
        <v>10804</v>
      </c>
      <c r="C173" s="11">
        <v>44204.166666666664</v>
      </c>
      <c r="D173" s="12">
        <v>0</v>
      </c>
      <c r="E173" s="16">
        <v>17.777500000000003</v>
      </c>
      <c r="F173" s="17">
        <f t="shared" si="8"/>
        <v>0</v>
      </c>
      <c r="G173" s="14">
        <v>18.66</v>
      </c>
      <c r="H173" s="16">
        <f t="shared" si="11"/>
        <v>0</v>
      </c>
    </row>
    <row r="174" spans="1:8" ht="12.6" thickBot="1">
      <c r="A174" s="10">
        <f t="shared" si="9"/>
        <v>108</v>
      </c>
      <c r="B174" s="15">
        <f t="shared" si="10"/>
        <v>10805</v>
      </c>
      <c r="C174" s="11">
        <v>44204.208333333336</v>
      </c>
      <c r="D174" s="12">
        <v>0</v>
      </c>
      <c r="E174" s="16">
        <v>18.047499999999999</v>
      </c>
      <c r="F174" s="17">
        <f t="shared" si="8"/>
        <v>0</v>
      </c>
      <c r="G174" s="14">
        <v>19.3</v>
      </c>
      <c r="H174" s="16">
        <f t="shared" si="11"/>
        <v>0</v>
      </c>
    </row>
    <row r="175" spans="1:8" ht="12.6" thickBot="1">
      <c r="A175" s="10">
        <f t="shared" si="9"/>
        <v>108</v>
      </c>
      <c r="B175" s="15">
        <f t="shared" si="10"/>
        <v>10806</v>
      </c>
      <c r="C175" s="11">
        <v>44204.25</v>
      </c>
      <c r="D175" s="12">
        <v>0</v>
      </c>
      <c r="E175" s="16">
        <v>18.310000000000002</v>
      </c>
      <c r="F175" s="17">
        <f t="shared" si="8"/>
        <v>0</v>
      </c>
      <c r="G175" s="14">
        <v>22.37</v>
      </c>
      <c r="H175" s="16">
        <f t="shared" si="11"/>
        <v>0</v>
      </c>
    </row>
    <row r="176" spans="1:8" ht="12.6" thickBot="1">
      <c r="A176" s="10">
        <f t="shared" si="9"/>
        <v>108</v>
      </c>
      <c r="B176" s="15">
        <f t="shared" si="10"/>
        <v>10807</v>
      </c>
      <c r="C176" s="11">
        <v>44204.291666666664</v>
      </c>
      <c r="D176" s="12">
        <v>0</v>
      </c>
      <c r="E176" s="16">
        <v>19.72</v>
      </c>
      <c r="F176" s="17">
        <f t="shared" si="8"/>
        <v>0</v>
      </c>
      <c r="G176" s="14">
        <v>47.29</v>
      </c>
      <c r="H176" s="16">
        <f t="shared" si="11"/>
        <v>0</v>
      </c>
    </row>
    <row r="177" spans="1:8" ht="12.6" thickBot="1">
      <c r="A177" s="10">
        <f t="shared" si="9"/>
        <v>108</v>
      </c>
      <c r="B177" s="15">
        <f t="shared" si="10"/>
        <v>10808</v>
      </c>
      <c r="C177" s="11">
        <v>44204.333333333336</v>
      </c>
      <c r="D177" s="12">
        <v>0</v>
      </c>
      <c r="E177" s="16">
        <v>21.785</v>
      </c>
      <c r="F177" s="17">
        <f t="shared" si="8"/>
        <v>0</v>
      </c>
      <c r="G177" s="14">
        <v>46.7</v>
      </c>
      <c r="H177" s="16">
        <f t="shared" si="11"/>
        <v>0</v>
      </c>
    </row>
    <row r="178" spans="1:8" ht="12.6" thickBot="1">
      <c r="A178" s="10">
        <f t="shared" si="9"/>
        <v>108</v>
      </c>
      <c r="B178" s="15">
        <f t="shared" si="10"/>
        <v>10809</v>
      </c>
      <c r="C178" s="11">
        <v>44204.375</v>
      </c>
      <c r="D178" s="12">
        <v>0</v>
      </c>
      <c r="E178" s="16">
        <v>20.162500000000001</v>
      </c>
      <c r="F178" s="17">
        <f t="shared" si="8"/>
        <v>0</v>
      </c>
      <c r="G178" s="14">
        <v>39.86</v>
      </c>
      <c r="H178" s="16">
        <f t="shared" si="11"/>
        <v>0</v>
      </c>
    </row>
    <row r="179" spans="1:8" ht="12.6" thickBot="1">
      <c r="A179" s="10">
        <f t="shared" si="9"/>
        <v>108</v>
      </c>
      <c r="B179" s="15">
        <f t="shared" si="10"/>
        <v>10810</v>
      </c>
      <c r="C179" s="11">
        <v>44204.416666666664</v>
      </c>
      <c r="D179" s="12">
        <v>2.0307689999999998</v>
      </c>
      <c r="E179" s="16">
        <v>18.994999999999997</v>
      </c>
      <c r="F179" s="17">
        <f t="shared" si="8"/>
        <v>38.57445715499999</v>
      </c>
      <c r="G179" s="14">
        <v>29.67</v>
      </c>
      <c r="H179" s="16">
        <f t="shared" si="11"/>
        <v>-60.252916229999997</v>
      </c>
    </row>
    <row r="180" spans="1:8" ht="12.6" thickBot="1">
      <c r="A180" s="10">
        <f t="shared" si="9"/>
        <v>108</v>
      </c>
      <c r="B180" s="15">
        <f t="shared" si="10"/>
        <v>10811</v>
      </c>
      <c r="C180" s="11">
        <v>44204.458333333336</v>
      </c>
      <c r="D180" s="12">
        <v>48.815384999999999</v>
      </c>
      <c r="E180" s="16">
        <v>19.232499999999998</v>
      </c>
      <c r="F180" s="17">
        <f t="shared" si="8"/>
        <v>938.8418920124999</v>
      </c>
      <c r="G180" s="13">
        <v>25</v>
      </c>
      <c r="H180" s="16">
        <f t="shared" si="11"/>
        <v>-1220.3846249999999</v>
      </c>
    </row>
    <row r="181" spans="1:8" ht="12.6" thickBot="1">
      <c r="A181" s="10">
        <f t="shared" si="9"/>
        <v>108</v>
      </c>
      <c r="B181" s="15">
        <f t="shared" si="10"/>
        <v>10812</v>
      </c>
      <c r="C181" s="11">
        <v>44204.5</v>
      </c>
      <c r="D181" s="12">
        <v>67.797100999999998</v>
      </c>
      <c r="E181" s="16">
        <v>19.7575</v>
      </c>
      <c r="F181" s="17">
        <f t="shared" si="8"/>
        <v>1339.5012230074999</v>
      </c>
      <c r="G181" s="14">
        <v>21.04</v>
      </c>
      <c r="H181" s="16">
        <f t="shared" si="11"/>
        <v>-1426.4510050399999</v>
      </c>
    </row>
    <row r="182" spans="1:8" ht="12.6" thickBot="1">
      <c r="A182" s="10">
        <f t="shared" si="9"/>
        <v>108</v>
      </c>
      <c r="B182" s="15">
        <f t="shared" si="10"/>
        <v>10813</v>
      </c>
      <c r="C182" s="11">
        <v>44204.541666666664</v>
      </c>
      <c r="D182" s="12">
        <v>17.940299</v>
      </c>
      <c r="E182" s="16">
        <v>19.729999999999997</v>
      </c>
      <c r="F182" s="17">
        <f t="shared" si="8"/>
        <v>353.96209926999995</v>
      </c>
      <c r="G182" s="13">
        <v>19</v>
      </c>
      <c r="H182" s="16">
        <f t="shared" si="11"/>
        <v>-340.865681</v>
      </c>
    </row>
    <row r="183" spans="1:8" ht="12.6" thickBot="1">
      <c r="A183" s="10">
        <f t="shared" si="9"/>
        <v>108</v>
      </c>
      <c r="B183" s="15">
        <f t="shared" si="10"/>
        <v>10814</v>
      </c>
      <c r="C183" s="11">
        <v>44204.583333333336</v>
      </c>
      <c r="D183" s="12">
        <v>0</v>
      </c>
      <c r="E183" s="16">
        <v>19.05</v>
      </c>
      <c r="F183" s="17">
        <f t="shared" si="8"/>
        <v>0</v>
      </c>
      <c r="G183" s="14">
        <v>18.079999999999998</v>
      </c>
      <c r="H183" s="16">
        <f t="shared" si="11"/>
        <v>0</v>
      </c>
    </row>
    <row r="184" spans="1:8" ht="12.6" thickBot="1">
      <c r="A184" s="10">
        <f t="shared" si="9"/>
        <v>108</v>
      </c>
      <c r="B184" s="15">
        <f t="shared" si="10"/>
        <v>10815</v>
      </c>
      <c r="C184" s="11">
        <v>44204.625</v>
      </c>
      <c r="D184" s="12">
        <v>0</v>
      </c>
      <c r="E184" s="16">
        <v>18.252499999999998</v>
      </c>
      <c r="F184" s="17">
        <f t="shared" si="8"/>
        <v>0</v>
      </c>
      <c r="G184" s="14">
        <v>17.829999999999998</v>
      </c>
      <c r="H184" s="16">
        <f t="shared" si="11"/>
        <v>0</v>
      </c>
    </row>
    <row r="185" spans="1:8" ht="12.6" thickBot="1">
      <c r="A185" s="10">
        <f t="shared" si="9"/>
        <v>108</v>
      </c>
      <c r="B185" s="15">
        <f t="shared" si="10"/>
        <v>10816</v>
      </c>
      <c r="C185" s="11">
        <v>44204.666666666664</v>
      </c>
      <c r="D185" s="12">
        <v>0</v>
      </c>
      <c r="E185" s="16">
        <v>17.8475</v>
      </c>
      <c r="F185" s="17">
        <f t="shared" si="8"/>
        <v>0</v>
      </c>
      <c r="G185" s="14">
        <v>17.760000000000002</v>
      </c>
      <c r="H185" s="16">
        <f t="shared" si="11"/>
        <v>0</v>
      </c>
    </row>
    <row r="186" spans="1:8" ht="12.6" thickBot="1">
      <c r="A186" s="10">
        <f t="shared" si="9"/>
        <v>108</v>
      </c>
      <c r="B186" s="15">
        <f t="shared" si="10"/>
        <v>10817</v>
      </c>
      <c r="C186" s="11">
        <v>44204.708333333336</v>
      </c>
      <c r="D186" s="12">
        <v>0</v>
      </c>
      <c r="E186" s="16">
        <v>18.200000000000003</v>
      </c>
      <c r="F186" s="17">
        <f t="shared" si="8"/>
        <v>0</v>
      </c>
      <c r="G186" s="14">
        <v>19.670000000000002</v>
      </c>
      <c r="H186" s="16">
        <f t="shared" si="11"/>
        <v>0</v>
      </c>
    </row>
    <row r="187" spans="1:8" ht="12.6" thickBot="1">
      <c r="A187" s="10">
        <f t="shared" si="9"/>
        <v>108</v>
      </c>
      <c r="B187" s="15">
        <f t="shared" si="10"/>
        <v>10818</v>
      </c>
      <c r="C187" s="11">
        <v>44204.75</v>
      </c>
      <c r="D187" s="12">
        <v>0</v>
      </c>
      <c r="E187" s="16">
        <v>21.767500000000002</v>
      </c>
      <c r="F187" s="17">
        <f t="shared" si="8"/>
        <v>0</v>
      </c>
      <c r="G187" s="13">
        <v>32</v>
      </c>
      <c r="H187" s="16">
        <f t="shared" si="11"/>
        <v>0</v>
      </c>
    </row>
    <row r="188" spans="1:8" ht="12.6" thickBot="1">
      <c r="A188" s="10">
        <f t="shared" si="9"/>
        <v>108</v>
      </c>
      <c r="B188" s="15">
        <f t="shared" si="10"/>
        <v>10819</v>
      </c>
      <c r="C188" s="11">
        <v>44204.791666666664</v>
      </c>
      <c r="D188" s="12">
        <v>-71.173912999999999</v>
      </c>
      <c r="E188" s="16">
        <v>27.939999999999998</v>
      </c>
      <c r="F188" s="17">
        <f t="shared" si="8"/>
        <v>-1988.5991292199999</v>
      </c>
      <c r="G188" s="14">
        <v>29.45</v>
      </c>
      <c r="H188" s="16">
        <f t="shared" si="11"/>
        <v>2096.0717378499999</v>
      </c>
    </row>
    <row r="189" spans="1:8" ht="12.6" thickBot="1">
      <c r="A189" s="10">
        <f t="shared" si="9"/>
        <v>108</v>
      </c>
      <c r="B189" s="15">
        <f t="shared" si="10"/>
        <v>10820</v>
      </c>
      <c r="C189" s="11">
        <v>44204.833333333336</v>
      </c>
      <c r="D189" s="12">
        <v>-12.028570999999999</v>
      </c>
      <c r="E189" s="16">
        <v>27.192499999999999</v>
      </c>
      <c r="F189" s="17">
        <f t="shared" si="8"/>
        <v>-327.08691691749999</v>
      </c>
      <c r="G189" s="14">
        <v>23.66</v>
      </c>
      <c r="H189" s="16">
        <f t="shared" si="11"/>
        <v>284.59598985999997</v>
      </c>
    </row>
    <row r="190" spans="1:8" ht="12.6" thickBot="1">
      <c r="A190" s="10">
        <f t="shared" si="9"/>
        <v>108</v>
      </c>
      <c r="B190" s="15">
        <f t="shared" si="10"/>
        <v>10821</v>
      </c>
      <c r="C190" s="11">
        <v>44204.875</v>
      </c>
      <c r="D190" s="12">
        <v>0</v>
      </c>
      <c r="E190" s="16">
        <v>25.914999999999999</v>
      </c>
      <c r="F190" s="17">
        <f t="shared" si="8"/>
        <v>0</v>
      </c>
      <c r="G190" s="14">
        <v>22.78</v>
      </c>
      <c r="H190" s="16">
        <f t="shared" si="11"/>
        <v>0</v>
      </c>
    </row>
    <row r="191" spans="1:8" ht="12.6" thickBot="1">
      <c r="A191" s="10">
        <f t="shared" si="9"/>
        <v>108</v>
      </c>
      <c r="B191" s="15">
        <f t="shared" si="10"/>
        <v>10822</v>
      </c>
      <c r="C191" s="11">
        <v>44204.916666666664</v>
      </c>
      <c r="D191" s="12">
        <v>0</v>
      </c>
      <c r="E191" s="16">
        <v>25.954999999999998</v>
      </c>
      <c r="F191" s="17">
        <f t="shared" si="8"/>
        <v>0</v>
      </c>
      <c r="G191" s="14">
        <v>22.16</v>
      </c>
      <c r="H191" s="16">
        <f t="shared" si="11"/>
        <v>0</v>
      </c>
    </row>
    <row r="192" spans="1:8" ht="12.6" thickBot="1">
      <c r="A192" s="10">
        <f t="shared" si="9"/>
        <v>108</v>
      </c>
      <c r="B192" s="15">
        <f t="shared" si="10"/>
        <v>10823</v>
      </c>
      <c r="C192" s="11">
        <v>44204.958333333336</v>
      </c>
      <c r="D192" s="12">
        <v>0</v>
      </c>
      <c r="E192" s="16">
        <v>27.1675</v>
      </c>
      <c r="F192" s="17">
        <f t="shared" si="8"/>
        <v>0</v>
      </c>
      <c r="G192" s="14">
        <v>20.63</v>
      </c>
      <c r="H192" s="16">
        <f t="shared" si="11"/>
        <v>0</v>
      </c>
    </row>
    <row r="193" spans="1:8" ht="12.6" thickBot="1">
      <c r="A193" s="10">
        <f t="shared" si="9"/>
        <v>109</v>
      </c>
      <c r="B193" s="15">
        <f t="shared" si="10"/>
        <v>10824</v>
      </c>
      <c r="C193" s="11">
        <v>44205</v>
      </c>
      <c r="D193" s="12">
        <v>0</v>
      </c>
      <c r="E193" s="16">
        <v>24.642500000000002</v>
      </c>
      <c r="F193" s="17">
        <f t="shared" si="8"/>
        <v>0</v>
      </c>
      <c r="G193" s="14">
        <v>20.54</v>
      </c>
      <c r="H193" s="16">
        <f t="shared" si="11"/>
        <v>0</v>
      </c>
    </row>
    <row r="194" spans="1:8" ht="12.6" thickBot="1">
      <c r="A194" s="10">
        <f t="shared" si="9"/>
        <v>109</v>
      </c>
      <c r="B194" s="15">
        <f t="shared" si="10"/>
        <v>10901</v>
      </c>
      <c r="C194" s="11">
        <v>44205.041666666664</v>
      </c>
      <c r="D194" s="12">
        <v>0</v>
      </c>
      <c r="E194" s="16">
        <v>26.84</v>
      </c>
      <c r="F194" s="17">
        <f t="shared" ref="F194:F257" si="12">D194*E194</f>
        <v>0</v>
      </c>
      <c r="G194" s="14">
        <v>19.739999999999998</v>
      </c>
      <c r="H194" s="16">
        <f t="shared" si="11"/>
        <v>0</v>
      </c>
    </row>
    <row r="195" spans="1:8" ht="12.6" thickBot="1">
      <c r="A195" s="10">
        <f t="shared" ref="A195:A258" si="13">DAY(C195)+MONTH(C195)*100</f>
        <v>109</v>
      </c>
      <c r="B195" s="15">
        <f t="shared" ref="B195:B258" si="14">IF(HOUR(C195)=0,-76,HOUR(C195))+DAY(C195)*100+MONTH(C195)*10000</f>
        <v>10902</v>
      </c>
      <c r="C195" s="11">
        <v>44205.083333333336</v>
      </c>
      <c r="D195" s="12">
        <v>0</v>
      </c>
      <c r="E195" s="16">
        <v>23.89</v>
      </c>
      <c r="F195" s="17">
        <f t="shared" si="12"/>
        <v>0</v>
      </c>
      <c r="G195" s="14">
        <v>19.25</v>
      </c>
      <c r="H195" s="16">
        <f t="shared" ref="H195:H258" si="15">-D195*G195</f>
        <v>0</v>
      </c>
    </row>
    <row r="196" spans="1:8" ht="12.6" thickBot="1">
      <c r="A196" s="10">
        <f t="shared" si="13"/>
        <v>109</v>
      </c>
      <c r="B196" s="15">
        <f t="shared" si="14"/>
        <v>10903</v>
      </c>
      <c r="C196" s="11">
        <v>44205.125</v>
      </c>
      <c r="D196" s="12">
        <v>0</v>
      </c>
      <c r="E196" s="16">
        <v>30.67</v>
      </c>
      <c r="F196" s="17">
        <f t="shared" si="12"/>
        <v>0</v>
      </c>
      <c r="G196" s="14">
        <v>19.440000000000001</v>
      </c>
      <c r="H196" s="16">
        <f t="shared" si="15"/>
        <v>0</v>
      </c>
    </row>
    <row r="197" spans="1:8" ht="12.6" thickBot="1">
      <c r="A197" s="10">
        <f t="shared" si="13"/>
        <v>109</v>
      </c>
      <c r="B197" s="15">
        <f t="shared" si="14"/>
        <v>10904</v>
      </c>
      <c r="C197" s="11">
        <v>44205.166666666664</v>
      </c>
      <c r="D197" s="12">
        <v>0</v>
      </c>
      <c r="E197" s="16">
        <v>34.134999999999998</v>
      </c>
      <c r="F197" s="17">
        <f t="shared" si="12"/>
        <v>0</v>
      </c>
      <c r="G197" s="14">
        <v>20.100000000000001</v>
      </c>
      <c r="H197" s="16">
        <f t="shared" si="15"/>
        <v>0</v>
      </c>
    </row>
    <row r="198" spans="1:8" ht="12.6" thickBot="1">
      <c r="A198" s="10">
        <f t="shared" si="13"/>
        <v>109</v>
      </c>
      <c r="B198" s="15">
        <f t="shared" si="14"/>
        <v>10905</v>
      </c>
      <c r="C198" s="11">
        <v>44205.208333333336</v>
      </c>
      <c r="D198" s="12">
        <v>0</v>
      </c>
      <c r="E198" s="16">
        <v>30.352499999999999</v>
      </c>
      <c r="F198" s="17">
        <f t="shared" si="12"/>
        <v>0</v>
      </c>
      <c r="G198" s="14">
        <v>20.13</v>
      </c>
      <c r="H198" s="16">
        <f t="shared" si="15"/>
        <v>0</v>
      </c>
    </row>
    <row r="199" spans="1:8" ht="12.6" thickBot="1">
      <c r="A199" s="10">
        <f t="shared" si="13"/>
        <v>109</v>
      </c>
      <c r="B199" s="15">
        <f t="shared" si="14"/>
        <v>10906</v>
      </c>
      <c r="C199" s="11">
        <v>44205.25</v>
      </c>
      <c r="D199" s="12">
        <v>0</v>
      </c>
      <c r="E199" s="16">
        <v>30.305000000000003</v>
      </c>
      <c r="F199" s="17">
        <f t="shared" si="12"/>
        <v>0</v>
      </c>
      <c r="G199" s="14">
        <v>25.33</v>
      </c>
      <c r="H199" s="16">
        <f t="shared" si="15"/>
        <v>0</v>
      </c>
    </row>
    <row r="200" spans="1:8" ht="12.6" thickBot="1">
      <c r="A200" s="10">
        <f t="shared" si="13"/>
        <v>109</v>
      </c>
      <c r="B200" s="15">
        <f t="shared" si="14"/>
        <v>10907</v>
      </c>
      <c r="C200" s="11">
        <v>44205.291666666664</v>
      </c>
      <c r="D200" s="12">
        <v>0</v>
      </c>
      <c r="E200" s="16">
        <v>53.73</v>
      </c>
      <c r="F200" s="17">
        <f t="shared" si="12"/>
        <v>0</v>
      </c>
      <c r="G200" s="14">
        <v>27.52</v>
      </c>
      <c r="H200" s="16">
        <f t="shared" si="15"/>
        <v>0</v>
      </c>
    </row>
    <row r="201" spans="1:8" ht="12.6" thickBot="1">
      <c r="A201" s="10">
        <f t="shared" si="13"/>
        <v>109</v>
      </c>
      <c r="B201" s="15">
        <f t="shared" si="14"/>
        <v>10908</v>
      </c>
      <c r="C201" s="11">
        <v>44205.333333333336</v>
      </c>
      <c r="D201" s="12">
        <v>-174.84057999999999</v>
      </c>
      <c r="E201" s="16">
        <v>55.387500000000003</v>
      </c>
      <c r="F201" s="17">
        <f t="shared" si="12"/>
        <v>-9683.9826247500005</v>
      </c>
      <c r="G201" s="14">
        <v>34.17</v>
      </c>
      <c r="H201" s="16">
        <f t="shared" si="15"/>
        <v>5974.3026185999997</v>
      </c>
    </row>
    <row r="202" spans="1:8" ht="12.6" thickBot="1">
      <c r="A202" s="10">
        <f t="shared" si="13"/>
        <v>109</v>
      </c>
      <c r="B202" s="15">
        <f t="shared" si="14"/>
        <v>10909</v>
      </c>
      <c r="C202" s="11">
        <v>44205.375</v>
      </c>
      <c r="D202" s="12">
        <v>-198.911765</v>
      </c>
      <c r="E202" s="16">
        <v>91.475000000000009</v>
      </c>
      <c r="F202" s="17">
        <f t="shared" si="12"/>
        <v>-18195.453703375002</v>
      </c>
      <c r="G202" s="14">
        <v>34.340000000000003</v>
      </c>
      <c r="H202" s="16">
        <f t="shared" si="15"/>
        <v>6830.6300101000006</v>
      </c>
    </row>
    <row r="203" spans="1:8" ht="12.6" thickBot="1">
      <c r="A203" s="10">
        <f t="shared" si="13"/>
        <v>109</v>
      </c>
      <c r="B203" s="15">
        <f t="shared" si="14"/>
        <v>10910</v>
      </c>
      <c r="C203" s="11">
        <v>44205.416666666664</v>
      </c>
      <c r="D203" s="12">
        <v>-24.159420000000001</v>
      </c>
      <c r="E203" s="16">
        <v>122.16</v>
      </c>
      <c r="F203" s="17">
        <f t="shared" si="12"/>
        <v>-2951.3147472000001</v>
      </c>
      <c r="G203" s="14">
        <v>29.35</v>
      </c>
      <c r="H203" s="16">
        <f t="shared" si="15"/>
        <v>709.07897700000001</v>
      </c>
    </row>
    <row r="204" spans="1:8" ht="12.6" thickBot="1">
      <c r="A204" s="10">
        <f t="shared" si="13"/>
        <v>109</v>
      </c>
      <c r="B204" s="15">
        <f t="shared" si="14"/>
        <v>10911</v>
      </c>
      <c r="C204" s="11">
        <v>44205.458333333336</v>
      </c>
      <c r="D204" s="12">
        <v>0</v>
      </c>
      <c r="E204" s="16">
        <v>24.4175</v>
      </c>
      <c r="F204" s="17">
        <f t="shared" si="12"/>
        <v>0</v>
      </c>
      <c r="G204" s="14">
        <v>22.48</v>
      </c>
      <c r="H204" s="16">
        <f t="shared" si="15"/>
        <v>0</v>
      </c>
    </row>
    <row r="205" spans="1:8" ht="12.6" thickBot="1">
      <c r="A205" s="10">
        <f t="shared" si="13"/>
        <v>109</v>
      </c>
      <c r="B205" s="15">
        <f t="shared" si="14"/>
        <v>10912</v>
      </c>
      <c r="C205" s="11">
        <v>44205.5</v>
      </c>
      <c r="D205" s="12">
        <v>6.4225349999999999</v>
      </c>
      <c r="E205" s="16">
        <v>25.145</v>
      </c>
      <c r="F205" s="17">
        <f t="shared" si="12"/>
        <v>161.494642575</v>
      </c>
      <c r="G205" s="14">
        <v>20.53</v>
      </c>
      <c r="H205" s="16">
        <f t="shared" si="15"/>
        <v>-131.85464354999999</v>
      </c>
    </row>
    <row r="206" spans="1:8" ht="12.6" thickBot="1">
      <c r="A206" s="10">
        <f t="shared" si="13"/>
        <v>109</v>
      </c>
      <c r="B206" s="15">
        <f t="shared" si="14"/>
        <v>10913</v>
      </c>
      <c r="C206" s="11">
        <v>44205.541666666664</v>
      </c>
      <c r="D206" s="12">
        <v>49</v>
      </c>
      <c r="E206" s="16">
        <v>23.947500000000002</v>
      </c>
      <c r="F206" s="17">
        <f t="shared" si="12"/>
        <v>1173.4275</v>
      </c>
      <c r="G206" s="14">
        <v>19.5</v>
      </c>
      <c r="H206" s="16">
        <f t="shared" si="15"/>
        <v>-955.5</v>
      </c>
    </row>
    <row r="207" spans="1:8" ht="12.6" thickBot="1">
      <c r="A207" s="10">
        <f t="shared" si="13"/>
        <v>109</v>
      </c>
      <c r="B207" s="15">
        <f t="shared" si="14"/>
        <v>10914</v>
      </c>
      <c r="C207" s="11">
        <v>44205.583333333336</v>
      </c>
      <c r="D207" s="12">
        <v>49</v>
      </c>
      <c r="E207" s="16">
        <v>22.344999999999999</v>
      </c>
      <c r="F207" s="17">
        <f t="shared" si="12"/>
        <v>1094.905</v>
      </c>
      <c r="G207" s="14">
        <v>17.829999999999998</v>
      </c>
      <c r="H207" s="16">
        <f t="shared" si="15"/>
        <v>-873.67</v>
      </c>
    </row>
    <row r="208" spans="1:8" ht="12.6" thickBot="1">
      <c r="A208" s="10">
        <f t="shared" si="13"/>
        <v>109</v>
      </c>
      <c r="B208" s="15">
        <f t="shared" si="14"/>
        <v>10915</v>
      </c>
      <c r="C208" s="11">
        <v>44205.625</v>
      </c>
      <c r="D208" s="12">
        <v>71.75</v>
      </c>
      <c r="E208" s="16">
        <v>20.875</v>
      </c>
      <c r="F208" s="17">
        <f t="shared" si="12"/>
        <v>1497.78125</v>
      </c>
      <c r="G208" s="14">
        <v>16.8</v>
      </c>
      <c r="H208" s="16">
        <f t="shared" si="15"/>
        <v>-1205.4000000000001</v>
      </c>
    </row>
    <row r="209" spans="1:8" ht="12.6" thickBot="1">
      <c r="A209" s="10">
        <f t="shared" si="13"/>
        <v>109</v>
      </c>
      <c r="B209" s="15">
        <f t="shared" si="14"/>
        <v>10916</v>
      </c>
      <c r="C209" s="11">
        <v>44205.666666666664</v>
      </c>
      <c r="D209" s="12">
        <v>50.771428999999998</v>
      </c>
      <c r="E209" s="16">
        <v>19.024999999999999</v>
      </c>
      <c r="F209" s="17">
        <f t="shared" si="12"/>
        <v>965.92643672499992</v>
      </c>
      <c r="G209" s="14">
        <v>16.78</v>
      </c>
      <c r="H209" s="16">
        <f t="shared" si="15"/>
        <v>-851.94457862000002</v>
      </c>
    </row>
    <row r="210" spans="1:8" ht="12.6" thickBot="1">
      <c r="A210" s="10">
        <f t="shared" si="13"/>
        <v>109</v>
      </c>
      <c r="B210" s="15">
        <f t="shared" si="14"/>
        <v>10917</v>
      </c>
      <c r="C210" s="11">
        <v>44205.708333333336</v>
      </c>
      <c r="D210" s="12">
        <v>57.142856999999999</v>
      </c>
      <c r="E210" s="16">
        <v>18.579999999999998</v>
      </c>
      <c r="F210" s="17">
        <f t="shared" si="12"/>
        <v>1061.7142830599998</v>
      </c>
      <c r="G210" s="14">
        <v>17.28</v>
      </c>
      <c r="H210" s="16">
        <f t="shared" si="15"/>
        <v>-987.42856896000001</v>
      </c>
    </row>
    <row r="211" spans="1:8" ht="12.6" thickBot="1">
      <c r="A211" s="10">
        <f t="shared" si="13"/>
        <v>109</v>
      </c>
      <c r="B211" s="15">
        <f t="shared" si="14"/>
        <v>10918</v>
      </c>
      <c r="C211" s="11">
        <v>44205.75</v>
      </c>
      <c r="D211" s="12">
        <v>148.36231900000001</v>
      </c>
      <c r="E211" s="16">
        <v>21.4375</v>
      </c>
      <c r="F211" s="17">
        <f t="shared" si="12"/>
        <v>3180.5172135625003</v>
      </c>
      <c r="G211" s="13">
        <v>26</v>
      </c>
      <c r="H211" s="16">
        <f t="shared" si="15"/>
        <v>-3857.4202940000005</v>
      </c>
    </row>
    <row r="212" spans="1:8" ht="12.6" thickBot="1">
      <c r="A212" s="10">
        <f t="shared" si="13"/>
        <v>109</v>
      </c>
      <c r="B212" s="15">
        <f t="shared" si="14"/>
        <v>10919</v>
      </c>
      <c r="C212" s="11">
        <v>44205.791666666664</v>
      </c>
      <c r="D212" s="12">
        <v>84.628570999999994</v>
      </c>
      <c r="E212" s="16">
        <v>26.047499999999999</v>
      </c>
      <c r="F212" s="17">
        <f t="shared" si="12"/>
        <v>2204.3627031224996</v>
      </c>
      <c r="G212" s="14">
        <v>21.42</v>
      </c>
      <c r="H212" s="16">
        <f t="shared" si="15"/>
        <v>-1812.7439908199999</v>
      </c>
    </row>
    <row r="213" spans="1:8" ht="12.6" thickBot="1">
      <c r="A213" s="10">
        <f t="shared" si="13"/>
        <v>109</v>
      </c>
      <c r="B213" s="15">
        <f t="shared" si="14"/>
        <v>10920</v>
      </c>
      <c r="C213" s="11">
        <v>44205.833333333336</v>
      </c>
      <c r="D213" s="12">
        <v>0</v>
      </c>
      <c r="E213" s="16">
        <v>23.022500000000001</v>
      </c>
      <c r="F213" s="17">
        <f t="shared" si="12"/>
        <v>0</v>
      </c>
      <c r="G213" s="14">
        <v>19.73</v>
      </c>
      <c r="H213" s="16">
        <f t="shared" si="15"/>
        <v>0</v>
      </c>
    </row>
    <row r="214" spans="1:8" ht="12.6" thickBot="1">
      <c r="A214" s="10">
        <f t="shared" si="13"/>
        <v>109</v>
      </c>
      <c r="B214" s="15">
        <f t="shared" si="14"/>
        <v>10921</v>
      </c>
      <c r="C214" s="11">
        <v>44205.875</v>
      </c>
      <c r="D214" s="12">
        <v>0</v>
      </c>
      <c r="E214" s="16">
        <v>21.424999999999997</v>
      </c>
      <c r="F214" s="17">
        <f t="shared" si="12"/>
        <v>0</v>
      </c>
      <c r="G214" s="14">
        <v>20.190000000000001</v>
      </c>
      <c r="H214" s="16">
        <f t="shared" si="15"/>
        <v>0</v>
      </c>
    </row>
    <row r="215" spans="1:8" ht="12.6" thickBot="1">
      <c r="A215" s="10">
        <f t="shared" si="13"/>
        <v>109</v>
      </c>
      <c r="B215" s="15">
        <f t="shared" si="14"/>
        <v>10922</v>
      </c>
      <c r="C215" s="11">
        <v>44205.916666666664</v>
      </c>
      <c r="D215" s="12">
        <v>14.833333</v>
      </c>
      <c r="E215" s="16">
        <v>20.195</v>
      </c>
      <c r="F215" s="17">
        <f t="shared" si="12"/>
        <v>299.55915993500003</v>
      </c>
      <c r="G215" s="14">
        <v>20.68</v>
      </c>
      <c r="H215" s="16">
        <f t="shared" si="15"/>
        <v>-306.75332643999997</v>
      </c>
    </row>
    <row r="216" spans="1:8" ht="12.6" thickBot="1">
      <c r="A216" s="10">
        <f t="shared" si="13"/>
        <v>109</v>
      </c>
      <c r="B216" s="15">
        <f t="shared" si="14"/>
        <v>10923</v>
      </c>
      <c r="C216" s="11">
        <v>44205.958333333336</v>
      </c>
      <c r="D216" s="12">
        <v>71.599999999999994</v>
      </c>
      <c r="E216" s="16">
        <v>17.384999999999998</v>
      </c>
      <c r="F216" s="17">
        <f t="shared" si="12"/>
        <v>1244.7659999999998</v>
      </c>
      <c r="G216" s="14">
        <v>19.7</v>
      </c>
      <c r="H216" s="16">
        <f t="shared" si="15"/>
        <v>-1410.5199999999998</v>
      </c>
    </row>
    <row r="217" spans="1:8" ht="12.6" thickBot="1">
      <c r="A217" s="10">
        <f t="shared" si="13"/>
        <v>110</v>
      </c>
      <c r="B217" s="15">
        <f t="shared" si="14"/>
        <v>10924</v>
      </c>
      <c r="C217" s="11">
        <v>44206</v>
      </c>
      <c r="D217" s="12">
        <v>74</v>
      </c>
      <c r="E217" s="16">
        <v>16.752500000000001</v>
      </c>
      <c r="F217" s="17">
        <f t="shared" si="12"/>
        <v>1239.6850000000002</v>
      </c>
      <c r="G217" s="14">
        <v>18.3</v>
      </c>
      <c r="H217" s="16">
        <f t="shared" si="15"/>
        <v>-1354.2</v>
      </c>
    </row>
    <row r="218" spans="1:8" ht="12.6" thickBot="1">
      <c r="A218" s="10">
        <f t="shared" si="13"/>
        <v>110</v>
      </c>
      <c r="B218" s="15">
        <f t="shared" si="14"/>
        <v>11001</v>
      </c>
      <c r="C218" s="11">
        <v>44206.041666666664</v>
      </c>
      <c r="D218" s="12">
        <v>12.057143</v>
      </c>
      <c r="E218" s="16">
        <v>17.677499999999998</v>
      </c>
      <c r="F218" s="17">
        <f t="shared" si="12"/>
        <v>213.14014538249998</v>
      </c>
      <c r="G218" s="14">
        <v>22.7</v>
      </c>
      <c r="H218" s="16">
        <f t="shared" si="15"/>
        <v>-273.6971461</v>
      </c>
    </row>
    <row r="219" spans="1:8" ht="12.6" thickBot="1">
      <c r="A219" s="10">
        <f t="shared" si="13"/>
        <v>110</v>
      </c>
      <c r="B219" s="15">
        <f t="shared" si="14"/>
        <v>11002</v>
      </c>
      <c r="C219" s="11">
        <v>44206.083333333336</v>
      </c>
      <c r="D219" s="12">
        <v>0</v>
      </c>
      <c r="E219" s="16">
        <v>17.32</v>
      </c>
      <c r="F219" s="17">
        <f t="shared" si="12"/>
        <v>0</v>
      </c>
      <c r="G219" s="14">
        <v>22.26</v>
      </c>
      <c r="H219" s="16">
        <f t="shared" si="15"/>
        <v>0</v>
      </c>
    </row>
    <row r="220" spans="1:8" ht="12.6" thickBot="1">
      <c r="A220" s="10">
        <f t="shared" si="13"/>
        <v>110</v>
      </c>
      <c r="B220" s="15">
        <f t="shared" si="14"/>
        <v>11003</v>
      </c>
      <c r="C220" s="11">
        <v>44206.125</v>
      </c>
      <c r="D220" s="12">
        <v>0</v>
      </c>
      <c r="E220" s="16">
        <v>16.4025</v>
      </c>
      <c r="F220" s="17">
        <f t="shared" si="12"/>
        <v>0</v>
      </c>
      <c r="G220" s="14">
        <v>21.4</v>
      </c>
      <c r="H220" s="16">
        <f t="shared" si="15"/>
        <v>0</v>
      </c>
    </row>
    <row r="221" spans="1:8" ht="12.6" thickBot="1">
      <c r="A221" s="10">
        <f t="shared" si="13"/>
        <v>110</v>
      </c>
      <c r="B221" s="15">
        <f t="shared" si="14"/>
        <v>11004</v>
      </c>
      <c r="C221" s="11">
        <v>44206.166666666664</v>
      </c>
      <c r="D221" s="12">
        <v>0</v>
      </c>
      <c r="E221" s="16">
        <v>16.897500000000001</v>
      </c>
      <c r="F221" s="17">
        <f t="shared" si="12"/>
        <v>0</v>
      </c>
      <c r="G221" s="13">
        <v>21</v>
      </c>
      <c r="H221" s="16">
        <f t="shared" si="15"/>
        <v>0</v>
      </c>
    </row>
    <row r="222" spans="1:8" ht="12.6" thickBot="1">
      <c r="A222" s="10">
        <f t="shared" si="13"/>
        <v>110</v>
      </c>
      <c r="B222" s="15">
        <f t="shared" si="14"/>
        <v>11005</v>
      </c>
      <c r="C222" s="11">
        <v>44206.208333333336</v>
      </c>
      <c r="D222" s="12">
        <v>0</v>
      </c>
      <c r="E222" s="16">
        <v>16.53</v>
      </c>
      <c r="F222" s="17">
        <f t="shared" si="12"/>
        <v>0</v>
      </c>
      <c r="G222" s="14">
        <v>21.14</v>
      </c>
      <c r="H222" s="16">
        <f t="shared" si="15"/>
        <v>0</v>
      </c>
    </row>
    <row r="223" spans="1:8" ht="12.6" thickBot="1">
      <c r="A223" s="10">
        <f t="shared" si="13"/>
        <v>110</v>
      </c>
      <c r="B223" s="15">
        <f t="shared" si="14"/>
        <v>11006</v>
      </c>
      <c r="C223" s="11">
        <v>44206.25</v>
      </c>
      <c r="D223" s="12">
        <v>0</v>
      </c>
      <c r="E223" s="16">
        <v>17.05</v>
      </c>
      <c r="F223" s="17">
        <f t="shared" si="12"/>
        <v>0</v>
      </c>
      <c r="G223" s="14">
        <v>22.37</v>
      </c>
      <c r="H223" s="16">
        <f t="shared" si="15"/>
        <v>0</v>
      </c>
    </row>
    <row r="224" spans="1:8" ht="12.6" thickBot="1">
      <c r="A224" s="10">
        <f t="shared" si="13"/>
        <v>110</v>
      </c>
      <c r="B224" s="15">
        <f t="shared" si="14"/>
        <v>11007</v>
      </c>
      <c r="C224" s="11">
        <v>44206.291666666664</v>
      </c>
      <c r="D224" s="12">
        <v>26.532257999999999</v>
      </c>
      <c r="E224" s="16">
        <v>17.465</v>
      </c>
      <c r="F224" s="17">
        <f t="shared" si="12"/>
        <v>463.38588596999995</v>
      </c>
      <c r="G224" s="14">
        <v>24.23</v>
      </c>
      <c r="H224" s="16">
        <f t="shared" si="15"/>
        <v>-642.87661133999995</v>
      </c>
    </row>
    <row r="225" spans="1:8" ht="12.6" thickBot="1">
      <c r="A225" s="10">
        <f t="shared" si="13"/>
        <v>110</v>
      </c>
      <c r="B225" s="15">
        <f t="shared" si="14"/>
        <v>11008</v>
      </c>
      <c r="C225" s="11">
        <v>44206.333333333336</v>
      </c>
      <c r="D225" s="12">
        <v>74</v>
      </c>
      <c r="E225" s="16">
        <v>18.622499999999999</v>
      </c>
      <c r="F225" s="17">
        <f t="shared" si="12"/>
        <v>1378.0649999999998</v>
      </c>
      <c r="G225" s="13">
        <v>27</v>
      </c>
      <c r="H225" s="16">
        <f t="shared" si="15"/>
        <v>-1998</v>
      </c>
    </row>
    <row r="226" spans="1:8" ht="12.6" thickBot="1">
      <c r="A226" s="10">
        <f t="shared" si="13"/>
        <v>110</v>
      </c>
      <c r="B226" s="15">
        <f t="shared" si="14"/>
        <v>11009</v>
      </c>
      <c r="C226" s="11">
        <v>44206.375</v>
      </c>
      <c r="D226" s="12">
        <v>63.602941000000001</v>
      </c>
      <c r="E226" s="16">
        <v>19.984999999999999</v>
      </c>
      <c r="F226" s="17">
        <f t="shared" si="12"/>
        <v>1271.104775885</v>
      </c>
      <c r="G226" s="14">
        <v>27.5</v>
      </c>
      <c r="H226" s="16">
        <f t="shared" si="15"/>
        <v>-1749.0808775</v>
      </c>
    </row>
    <row r="227" spans="1:8" ht="12.6" thickBot="1">
      <c r="A227" s="10">
        <f t="shared" si="13"/>
        <v>110</v>
      </c>
      <c r="B227" s="15">
        <f t="shared" si="14"/>
        <v>11010</v>
      </c>
      <c r="C227" s="11">
        <v>44206.416666666664</v>
      </c>
      <c r="D227" s="12">
        <v>42.114753999999998</v>
      </c>
      <c r="E227" s="16">
        <v>24.212500000000002</v>
      </c>
      <c r="F227" s="17">
        <f t="shared" si="12"/>
        <v>1019.703481225</v>
      </c>
      <c r="G227" s="14">
        <v>29.05</v>
      </c>
      <c r="H227" s="16">
        <f t="shared" si="15"/>
        <v>-1223.4336037</v>
      </c>
    </row>
    <row r="228" spans="1:8" ht="12.6" thickBot="1">
      <c r="A228" s="10">
        <f t="shared" si="13"/>
        <v>110</v>
      </c>
      <c r="B228" s="15">
        <f t="shared" si="14"/>
        <v>11011</v>
      </c>
      <c r="C228" s="11">
        <v>44206.458333333336</v>
      </c>
      <c r="D228" s="12">
        <v>0</v>
      </c>
      <c r="E228" s="16">
        <v>25.835000000000001</v>
      </c>
      <c r="F228" s="17">
        <f t="shared" si="12"/>
        <v>0</v>
      </c>
      <c r="G228" s="14">
        <v>29.92</v>
      </c>
      <c r="H228" s="16">
        <f t="shared" si="15"/>
        <v>0</v>
      </c>
    </row>
    <row r="229" spans="1:8" ht="12.6" thickBot="1">
      <c r="A229" s="10">
        <f t="shared" si="13"/>
        <v>110</v>
      </c>
      <c r="B229" s="15">
        <f t="shared" si="14"/>
        <v>11012</v>
      </c>
      <c r="C229" s="11">
        <v>44206.5</v>
      </c>
      <c r="D229" s="12">
        <v>32.788732000000003</v>
      </c>
      <c r="E229" s="16">
        <v>26.842500000000001</v>
      </c>
      <c r="F229" s="17">
        <f t="shared" si="12"/>
        <v>880.13153871000009</v>
      </c>
      <c r="G229" s="14">
        <v>27.78</v>
      </c>
      <c r="H229" s="16">
        <f t="shared" si="15"/>
        <v>-910.87097496000013</v>
      </c>
    </row>
    <row r="230" spans="1:8" ht="12.6" thickBot="1">
      <c r="A230" s="10">
        <f t="shared" si="13"/>
        <v>110</v>
      </c>
      <c r="B230" s="15">
        <f t="shared" si="14"/>
        <v>11013</v>
      </c>
      <c r="C230" s="11">
        <v>44206.541666666664</v>
      </c>
      <c r="D230" s="12">
        <v>18.239436999999999</v>
      </c>
      <c r="E230" s="16">
        <v>38.120000000000005</v>
      </c>
      <c r="F230" s="17">
        <f t="shared" si="12"/>
        <v>695.28733843999998</v>
      </c>
      <c r="G230" s="14">
        <v>28.26</v>
      </c>
      <c r="H230" s="16">
        <f t="shared" si="15"/>
        <v>-515.44648961999997</v>
      </c>
    </row>
    <row r="231" spans="1:8" ht="12.6" thickBot="1">
      <c r="A231" s="10">
        <f t="shared" si="13"/>
        <v>110</v>
      </c>
      <c r="B231" s="15">
        <f t="shared" si="14"/>
        <v>11014</v>
      </c>
      <c r="C231" s="11">
        <v>44206.583333333336</v>
      </c>
      <c r="D231" s="12">
        <v>0</v>
      </c>
      <c r="E231" s="16">
        <v>29.615000000000002</v>
      </c>
      <c r="F231" s="17">
        <f t="shared" si="12"/>
        <v>0</v>
      </c>
      <c r="G231" s="14">
        <v>23.91</v>
      </c>
      <c r="H231" s="16">
        <f t="shared" si="15"/>
        <v>0</v>
      </c>
    </row>
    <row r="232" spans="1:8" ht="12.6" thickBot="1">
      <c r="A232" s="10">
        <f t="shared" si="13"/>
        <v>110</v>
      </c>
      <c r="B232" s="15">
        <f t="shared" si="14"/>
        <v>11015</v>
      </c>
      <c r="C232" s="11">
        <v>44206.625</v>
      </c>
      <c r="D232" s="12">
        <v>0</v>
      </c>
      <c r="E232" s="16">
        <v>28.287500000000001</v>
      </c>
      <c r="F232" s="17">
        <f t="shared" si="12"/>
        <v>0</v>
      </c>
      <c r="G232" s="14">
        <v>23.3</v>
      </c>
      <c r="H232" s="16">
        <f t="shared" si="15"/>
        <v>0</v>
      </c>
    </row>
    <row r="233" spans="1:8" ht="12.6" thickBot="1">
      <c r="A233" s="10">
        <f t="shared" si="13"/>
        <v>110</v>
      </c>
      <c r="B233" s="15">
        <f t="shared" si="14"/>
        <v>11016</v>
      </c>
      <c r="C233" s="11">
        <v>44206.666666666664</v>
      </c>
      <c r="D233" s="12">
        <v>0</v>
      </c>
      <c r="E233" s="16">
        <v>26.905000000000001</v>
      </c>
      <c r="F233" s="17">
        <f t="shared" si="12"/>
        <v>0</v>
      </c>
      <c r="G233" s="14">
        <v>24.55</v>
      </c>
      <c r="H233" s="16">
        <f t="shared" si="15"/>
        <v>0</v>
      </c>
    </row>
    <row r="234" spans="1:8" ht="12.6" thickBot="1">
      <c r="A234" s="10">
        <f t="shared" si="13"/>
        <v>110</v>
      </c>
      <c r="B234" s="15">
        <f t="shared" si="14"/>
        <v>11017</v>
      </c>
      <c r="C234" s="11">
        <v>44206.708333333336</v>
      </c>
      <c r="D234" s="12">
        <v>0</v>
      </c>
      <c r="E234" s="16">
        <v>27.894999999999996</v>
      </c>
      <c r="F234" s="17">
        <f t="shared" si="12"/>
        <v>0</v>
      </c>
      <c r="G234" s="14">
        <v>26.8</v>
      </c>
      <c r="H234" s="16">
        <f t="shared" si="15"/>
        <v>0</v>
      </c>
    </row>
    <row r="235" spans="1:8" ht="12.6" thickBot="1">
      <c r="A235" s="10">
        <f t="shared" si="13"/>
        <v>110</v>
      </c>
      <c r="B235" s="15">
        <f t="shared" si="14"/>
        <v>11018</v>
      </c>
      <c r="C235" s="11">
        <v>44206.75</v>
      </c>
      <c r="D235" s="12">
        <v>0</v>
      </c>
      <c r="E235" s="16">
        <v>33.297499999999999</v>
      </c>
      <c r="F235" s="17">
        <f t="shared" si="12"/>
        <v>0</v>
      </c>
      <c r="G235" s="14">
        <v>50.35</v>
      </c>
      <c r="H235" s="16">
        <f t="shared" si="15"/>
        <v>0</v>
      </c>
    </row>
    <row r="236" spans="1:8" ht="12.6" thickBot="1">
      <c r="A236" s="10">
        <f t="shared" si="13"/>
        <v>110</v>
      </c>
      <c r="B236" s="15">
        <f t="shared" si="14"/>
        <v>11019</v>
      </c>
      <c r="C236" s="11">
        <v>44206.791666666664</v>
      </c>
      <c r="D236" s="12">
        <v>0</v>
      </c>
      <c r="E236" s="16">
        <v>31.982500000000002</v>
      </c>
      <c r="F236" s="17">
        <f t="shared" si="12"/>
        <v>0</v>
      </c>
      <c r="G236" s="14">
        <v>51.06</v>
      </c>
      <c r="H236" s="16">
        <f t="shared" si="15"/>
        <v>0</v>
      </c>
    </row>
    <row r="237" spans="1:8" ht="12.6" thickBot="1">
      <c r="A237" s="10">
        <f t="shared" si="13"/>
        <v>110</v>
      </c>
      <c r="B237" s="15">
        <f t="shared" si="14"/>
        <v>11020</v>
      </c>
      <c r="C237" s="11">
        <v>44206.833333333336</v>
      </c>
      <c r="D237" s="12">
        <v>-24.084506999999999</v>
      </c>
      <c r="E237" s="16">
        <v>30.077500000000001</v>
      </c>
      <c r="F237" s="17">
        <f t="shared" si="12"/>
        <v>-724.40175929249995</v>
      </c>
      <c r="G237" s="14">
        <v>46.72</v>
      </c>
      <c r="H237" s="16">
        <f t="shared" si="15"/>
        <v>1125.22816704</v>
      </c>
    </row>
    <row r="238" spans="1:8" ht="12.6" thickBot="1">
      <c r="A238" s="10">
        <f t="shared" si="13"/>
        <v>110</v>
      </c>
      <c r="B238" s="15">
        <f t="shared" si="14"/>
        <v>11021</v>
      </c>
      <c r="C238" s="11">
        <v>44206.875</v>
      </c>
      <c r="D238" s="12">
        <v>0</v>
      </c>
      <c r="E238" s="16">
        <v>29.344999999999999</v>
      </c>
      <c r="F238" s="17">
        <f t="shared" si="12"/>
        <v>0</v>
      </c>
      <c r="G238" s="14">
        <v>38.53</v>
      </c>
      <c r="H238" s="16">
        <f t="shared" si="15"/>
        <v>0</v>
      </c>
    </row>
    <row r="239" spans="1:8" ht="12.6" thickBot="1">
      <c r="A239" s="10">
        <f t="shared" si="13"/>
        <v>110</v>
      </c>
      <c r="B239" s="15">
        <f t="shared" si="14"/>
        <v>11022</v>
      </c>
      <c r="C239" s="11">
        <v>44206.916666666664</v>
      </c>
      <c r="D239" s="12">
        <v>0</v>
      </c>
      <c r="E239" s="16">
        <v>26.88</v>
      </c>
      <c r="F239" s="17">
        <f t="shared" si="12"/>
        <v>0</v>
      </c>
      <c r="G239" s="13">
        <v>33</v>
      </c>
      <c r="H239" s="16">
        <f t="shared" si="15"/>
        <v>0</v>
      </c>
    </row>
    <row r="240" spans="1:8" ht="12.6" thickBot="1">
      <c r="A240" s="10">
        <f t="shared" si="13"/>
        <v>110</v>
      </c>
      <c r="B240" s="15">
        <f t="shared" si="14"/>
        <v>11023</v>
      </c>
      <c r="C240" s="11">
        <v>44206.958333333336</v>
      </c>
      <c r="D240" s="12">
        <v>0</v>
      </c>
      <c r="E240" s="16">
        <v>26.212499999999999</v>
      </c>
      <c r="F240" s="17">
        <f t="shared" si="12"/>
        <v>0</v>
      </c>
      <c r="G240" s="13">
        <v>28</v>
      </c>
      <c r="H240" s="16">
        <f t="shared" si="15"/>
        <v>0</v>
      </c>
    </row>
    <row r="241" spans="1:8" ht="12.6" thickBot="1">
      <c r="A241" s="10">
        <f t="shared" si="13"/>
        <v>111</v>
      </c>
      <c r="B241" s="15">
        <f t="shared" si="14"/>
        <v>11024</v>
      </c>
      <c r="C241" s="11">
        <v>44207</v>
      </c>
      <c r="D241" s="12">
        <v>0</v>
      </c>
      <c r="E241" s="16">
        <v>22.822500000000002</v>
      </c>
      <c r="F241" s="17">
        <f t="shared" si="12"/>
        <v>0</v>
      </c>
      <c r="G241" s="13">
        <v>24</v>
      </c>
      <c r="H241" s="16">
        <f t="shared" si="15"/>
        <v>0</v>
      </c>
    </row>
    <row r="242" spans="1:8" ht="12.6" thickBot="1">
      <c r="A242" s="10">
        <f t="shared" si="13"/>
        <v>111</v>
      </c>
      <c r="B242" s="15">
        <f t="shared" si="14"/>
        <v>11101</v>
      </c>
      <c r="C242" s="11">
        <v>44207.041666666664</v>
      </c>
      <c r="D242" s="12">
        <v>0</v>
      </c>
      <c r="E242" s="16">
        <v>21.565000000000001</v>
      </c>
      <c r="F242" s="17">
        <f t="shared" si="12"/>
        <v>0</v>
      </c>
      <c r="G242" s="14">
        <v>24.26</v>
      </c>
      <c r="H242" s="16">
        <f t="shared" si="15"/>
        <v>0</v>
      </c>
    </row>
    <row r="243" spans="1:8" ht="12.6" thickBot="1">
      <c r="A243" s="10">
        <f t="shared" si="13"/>
        <v>111</v>
      </c>
      <c r="B243" s="15">
        <f t="shared" si="14"/>
        <v>11102</v>
      </c>
      <c r="C243" s="11">
        <v>44207.083333333336</v>
      </c>
      <c r="D243" s="12">
        <v>0</v>
      </c>
      <c r="E243" s="16">
        <v>21.752499999999998</v>
      </c>
      <c r="F243" s="17">
        <f t="shared" si="12"/>
        <v>0</v>
      </c>
      <c r="G243" s="14">
        <v>23.09</v>
      </c>
      <c r="H243" s="16">
        <f t="shared" si="15"/>
        <v>0</v>
      </c>
    </row>
    <row r="244" spans="1:8" ht="12.6" thickBot="1">
      <c r="A244" s="10">
        <f t="shared" si="13"/>
        <v>111</v>
      </c>
      <c r="B244" s="15">
        <f t="shared" si="14"/>
        <v>11103</v>
      </c>
      <c r="C244" s="11">
        <v>44207.125</v>
      </c>
      <c r="D244" s="12">
        <v>0</v>
      </c>
      <c r="E244" s="16">
        <v>22.92</v>
      </c>
      <c r="F244" s="17">
        <f t="shared" si="12"/>
        <v>0</v>
      </c>
      <c r="G244" s="14">
        <v>23.51</v>
      </c>
      <c r="H244" s="16">
        <f t="shared" si="15"/>
        <v>0</v>
      </c>
    </row>
    <row r="245" spans="1:8" ht="12.6" thickBot="1">
      <c r="A245" s="10">
        <f t="shared" si="13"/>
        <v>111</v>
      </c>
      <c r="B245" s="15">
        <f t="shared" si="14"/>
        <v>11104</v>
      </c>
      <c r="C245" s="11">
        <v>44207.166666666664</v>
      </c>
      <c r="D245" s="12">
        <v>0</v>
      </c>
      <c r="E245" s="16">
        <v>26.105</v>
      </c>
      <c r="F245" s="17">
        <f t="shared" si="12"/>
        <v>0</v>
      </c>
      <c r="G245" s="14">
        <v>23.74</v>
      </c>
      <c r="H245" s="16">
        <f t="shared" si="15"/>
        <v>0</v>
      </c>
    </row>
    <row r="246" spans="1:8" ht="12.6" thickBot="1">
      <c r="A246" s="10">
        <f t="shared" si="13"/>
        <v>111</v>
      </c>
      <c r="B246" s="15">
        <f t="shared" si="14"/>
        <v>11105</v>
      </c>
      <c r="C246" s="11">
        <v>44207.208333333336</v>
      </c>
      <c r="D246" s="12">
        <v>0</v>
      </c>
      <c r="E246" s="16">
        <v>25.067500000000003</v>
      </c>
      <c r="F246" s="17">
        <f t="shared" si="12"/>
        <v>0</v>
      </c>
      <c r="G246" s="14">
        <v>24.37</v>
      </c>
      <c r="H246" s="16">
        <f t="shared" si="15"/>
        <v>0</v>
      </c>
    </row>
    <row r="247" spans="1:8" ht="12.6" thickBot="1">
      <c r="A247" s="10">
        <f t="shared" si="13"/>
        <v>111</v>
      </c>
      <c r="B247" s="15">
        <f t="shared" si="14"/>
        <v>11106</v>
      </c>
      <c r="C247" s="11">
        <v>44207.25</v>
      </c>
      <c r="D247" s="12">
        <v>0</v>
      </c>
      <c r="E247" s="16">
        <v>23.6</v>
      </c>
      <c r="F247" s="17">
        <f t="shared" si="12"/>
        <v>0</v>
      </c>
      <c r="G247" s="14">
        <v>31.37</v>
      </c>
      <c r="H247" s="16">
        <f t="shared" si="15"/>
        <v>0</v>
      </c>
    </row>
    <row r="248" spans="1:8" ht="12.6" thickBot="1">
      <c r="A248" s="10">
        <f t="shared" si="13"/>
        <v>111</v>
      </c>
      <c r="B248" s="15">
        <f t="shared" si="14"/>
        <v>11107</v>
      </c>
      <c r="C248" s="11">
        <v>44207.291666666664</v>
      </c>
      <c r="D248" s="12">
        <v>-190.11594199999999</v>
      </c>
      <c r="E248" s="16">
        <v>28.664999999999999</v>
      </c>
      <c r="F248" s="17">
        <f t="shared" si="12"/>
        <v>-5449.6734774299994</v>
      </c>
      <c r="G248" s="14">
        <v>70.739999999999995</v>
      </c>
      <c r="H248" s="16">
        <f t="shared" si="15"/>
        <v>13448.801737079999</v>
      </c>
    </row>
    <row r="249" spans="1:8" ht="12.6" thickBot="1">
      <c r="A249" s="10">
        <f t="shared" si="13"/>
        <v>111</v>
      </c>
      <c r="B249" s="15">
        <f t="shared" si="14"/>
        <v>11108</v>
      </c>
      <c r="C249" s="11">
        <v>44207.333333333336</v>
      </c>
      <c r="D249" s="12">
        <v>-218</v>
      </c>
      <c r="E249" s="16">
        <v>29.880000000000003</v>
      </c>
      <c r="F249" s="17">
        <f t="shared" si="12"/>
        <v>-6513.84</v>
      </c>
      <c r="G249" s="14">
        <v>70.010000000000005</v>
      </c>
      <c r="H249" s="16">
        <f t="shared" si="15"/>
        <v>15262.18</v>
      </c>
    </row>
    <row r="250" spans="1:8" ht="12.6" thickBot="1">
      <c r="A250" s="10">
        <f t="shared" si="13"/>
        <v>111</v>
      </c>
      <c r="B250" s="15">
        <f t="shared" si="14"/>
        <v>11109</v>
      </c>
      <c r="C250" s="11">
        <v>44207.375</v>
      </c>
      <c r="D250" s="12">
        <v>-20.492754000000001</v>
      </c>
      <c r="E250" s="16">
        <v>30.494999999999997</v>
      </c>
      <c r="F250" s="17">
        <f t="shared" si="12"/>
        <v>-624.92653323000002</v>
      </c>
      <c r="G250" s="13">
        <v>55</v>
      </c>
      <c r="H250" s="16">
        <f t="shared" si="15"/>
        <v>1127.1014700000001</v>
      </c>
    </row>
    <row r="251" spans="1:8" ht="12.6" thickBot="1">
      <c r="A251" s="10">
        <f t="shared" si="13"/>
        <v>111</v>
      </c>
      <c r="B251" s="15">
        <f t="shared" si="14"/>
        <v>11110</v>
      </c>
      <c r="C251" s="11">
        <v>44207.416666666664</v>
      </c>
      <c r="D251" s="12">
        <v>0</v>
      </c>
      <c r="E251" s="16">
        <v>28.75</v>
      </c>
      <c r="F251" s="17">
        <f t="shared" si="12"/>
        <v>0</v>
      </c>
      <c r="G251" s="14">
        <v>42.77</v>
      </c>
      <c r="H251" s="16">
        <f t="shared" si="15"/>
        <v>0</v>
      </c>
    </row>
    <row r="252" spans="1:8" ht="12.6" thickBot="1">
      <c r="A252" s="10">
        <f t="shared" si="13"/>
        <v>111</v>
      </c>
      <c r="B252" s="15">
        <f t="shared" si="14"/>
        <v>11111</v>
      </c>
      <c r="C252" s="11">
        <v>44207.458333333336</v>
      </c>
      <c r="D252" s="12">
        <v>0</v>
      </c>
      <c r="E252" s="16">
        <v>26.65</v>
      </c>
      <c r="F252" s="17">
        <f t="shared" si="12"/>
        <v>0</v>
      </c>
      <c r="G252" s="14">
        <v>31.55</v>
      </c>
      <c r="H252" s="16">
        <f t="shared" si="15"/>
        <v>0</v>
      </c>
    </row>
    <row r="253" spans="1:8" ht="12.6" thickBot="1">
      <c r="A253" s="10">
        <f t="shared" si="13"/>
        <v>111</v>
      </c>
      <c r="B253" s="15">
        <f t="shared" si="14"/>
        <v>11112</v>
      </c>
      <c r="C253" s="11">
        <v>44207.5</v>
      </c>
      <c r="D253" s="12">
        <v>0</v>
      </c>
      <c r="E253" s="16">
        <v>24.667499999999997</v>
      </c>
      <c r="F253" s="17">
        <f t="shared" si="12"/>
        <v>0</v>
      </c>
      <c r="G253" s="13">
        <v>28</v>
      </c>
      <c r="H253" s="16">
        <f t="shared" si="15"/>
        <v>0</v>
      </c>
    </row>
    <row r="254" spans="1:8" ht="12.6" thickBot="1">
      <c r="A254" s="10">
        <f t="shared" si="13"/>
        <v>111</v>
      </c>
      <c r="B254" s="15">
        <f t="shared" si="14"/>
        <v>11113</v>
      </c>
      <c r="C254" s="11">
        <v>44207.541666666664</v>
      </c>
      <c r="D254" s="12">
        <v>0</v>
      </c>
      <c r="E254" s="16">
        <v>21.734999999999999</v>
      </c>
      <c r="F254" s="17">
        <f t="shared" si="12"/>
        <v>0</v>
      </c>
      <c r="G254" s="13">
        <v>25</v>
      </c>
      <c r="H254" s="16">
        <f t="shared" si="15"/>
        <v>0</v>
      </c>
    </row>
    <row r="255" spans="1:8" ht="12.6" thickBot="1">
      <c r="A255" s="10">
        <f t="shared" si="13"/>
        <v>111</v>
      </c>
      <c r="B255" s="15">
        <f t="shared" si="14"/>
        <v>11114</v>
      </c>
      <c r="C255" s="11">
        <v>44207.583333333336</v>
      </c>
      <c r="D255" s="12">
        <v>0</v>
      </c>
      <c r="E255" s="16">
        <v>21.317499999999999</v>
      </c>
      <c r="F255" s="17">
        <f t="shared" si="12"/>
        <v>0</v>
      </c>
      <c r="G255" s="14">
        <v>21.52</v>
      </c>
      <c r="H255" s="16">
        <f t="shared" si="15"/>
        <v>0</v>
      </c>
    </row>
    <row r="256" spans="1:8" ht="12.6" thickBot="1">
      <c r="A256" s="10">
        <f t="shared" si="13"/>
        <v>111</v>
      </c>
      <c r="B256" s="15">
        <f t="shared" si="14"/>
        <v>11115</v>
      </c>
      <c r="C256" s="11">
        <v>44207.625</v>
      </c>
      <c r="D256" s="12">
        <v>0</v>
      </c>
      <c r="E256" s="16">
        <v>19.555</v>
      </c>
      <c r="F256" s="17">
        <f t="shared" si="12"/>
        <v>0</v>
      </c>
      <c r="G256" s="14">
        <v>20.38</v>
      </c>
      <c r="H256" s="16">
        <f t="shared" si="15"/>
        <v>0</v>
      </c>
    </row>
    <row r="257" spans="1:8" ht="12.6" thickBot="1">
      <c r="A257" s="10">
        <f t="shared" si="13"/>
        <v>111</v>
      </c>
      <c r="B257" s="15">
        <f t="shared" si="14"/>
        <v>11116</v>
      </c>
      <c r="C257" s="11">
        <v>44207.666666666664</v>
      </c>
      <c r="D257" s="12">
        <v>0</v>
      </c>
      <c r="E257" s="16">
        <v>19.377499999999998</v>
      </c>
      <c r="F257" s="17">
        <f t="shared" si="12"/>
        <v>0</v>
      </c>
      <c r="G257" s="14">
        <v>20.27</v>
      </c>
      <c r="H257" s="16">
        <f t="shared" si="15"/>
        <v>0</v>
      </c>
    </row>
    <row r="258" spans="1:8" ht="12.6" thickBot="1">
      <c r="A258" s="10">
        <f t="shared" si="13"/>
        <v>111</v>
      </c>
      <c r="B258" s="15">
        <f t="shared" si="14"/>
        <v>11117</v>
      </c>
      <c r="C258" s="11">
        <v>44207.708333333336</v>
      </c>
      <c r="D258" s="12">
        <v>0</v>
      </c>
      <c r="E258" s="16">
        <v>20.195</v>
      </c>
      <c r="F258" s="17">
        <f t="shared" ref="F258:F321" si="16">D258*E258</f>
        <v>0</v>
      </c>
      <c r="G258" s="14">
        <v>23.61</v>
      </c>
      <c r="H258" s="16">
        <f t="shared" si="15"/>
        <v>0</v>
      </c>
    </row>
    <row r="259" spans="1:8" ht="12.6" thickBot="1">
      <c r="A259" s="10">
        <f t="shared" ref="A259:A322" si="17">DAY(C259)+MONTH(C259)*100</f>
        <v>111</v>
      </c>
      <c r="B259" s="15">
        <f t="shared" ref="B259:B322" si="18">IF(HOUR(C259)=0,-76,HOUR(C259))+DAY(C259)*100+MONTH(C259)*10000</f>
        <v>11118</v>
      </c>
      <c r="C259" s="11">
        <v>44207.75</v>
      </c>
      <c r="D259" s="12">
        <v>-193.97058799999999</v>
      </c>
      <c r="E259" s="16">
        <v>24.922499999999999</v>
      </c>
      <c r="F259" s="17">
        <f t="shared" si="16"/>
        <v>-4834.2319794300001</v>
      </c>
      <c r="G259" s="14">
        <v>44.43</v>
      </c>
      <c r="H259" s="16">
        <f t="shared" ref="H259:H322" si="19">-D259*G259</f>
        <v>8618.113224839999</v>
      </c>
    </row>
    <row r="260" spans="1:8" ht="12.6" thickBot="1">
      <c r="A260" s="10">
        <f t="shared" si="17"/>
        <v>111</v>
      </c>
      <c r="B260" s="15">
        <f t="shared" si="18"/>
        <v>11119</v>
      </c>
      <c r="C260" s="11">
        <v>44207.791666666664</v>
      </c>
      <c r="D260" s="12">
        <v>-218.072464</v>
      </c>
      <c r="E260" s="16">
        <v>28.379999999999995</v>
      </c>
      <c r="F260" s="17">
        <f t="shared" si="16"/>
        <v>-6188.8965283199987</v>
      </c>
      <c r="G260" s="14">
        <v>52.55</v>
      </c>
      <c r="H260" s="16">
        <f t="shared" si="19"/>
        <v>11459.7079832</v>
      </c>
    </row>
    <row r="261" spans="1:8" ht="12.6" thickBot="1">
      <c r="A261" s="10">
        <f t="shared" si="17"/>
        <v>111</v>
      </c>
      <c r="B261" s="15">
        <f t="shared" si="18"/>
        <v>11120</v>
      </c>
      <c r="C261" s="11">
        <v>44207.833333333336</v>
      </c>
      <c r="D261" s="12">
        <v>-218.085714</v>
      </c>
      <c r="E261" s="16">
        <v>27.657499999999999</v>
      </c>
      <c r="F261" s="17">
        <f t="shared" si="16"/>
        <v>-6031.7056349549994</v>
      </c>
      <c r="G261" s="14">
        <v>39.43</v>
      </c>
      <c r="H261" s="16">
        <f t="shared" si="19"/>
        <v>8599.1197030200001</v>
      </c>
    </row>
    <row r="262" spans="1:8" ht="12.6" thickBot="1">
      <c r="A262" s="10">
        <f t="shared" si="17"/>
        <v>111</v>
      </c>
      <c r="B262" s="15">
        <f t="shared" si="18"/>
        <v>11121</v>
      </c>
      <c r="C262" s="11">
        <v>44207.875</v>
      </c>
      <c r="D262" s="12">
        <v>-218.08695700000001</v>
      </c>
      <c r="E262" s="16">
        <v>27.872500000000002</v>
      </c>
      <c r="F262" s="17">
        <f t="shared" si="16"/>
        <v>-6078.6287089825009</v>
      </c>
      <c r="G262" s="14">
        <v>35.89</v>
      </c>
      <c r="H262" s="16">
        <f t="shared" si="19"/>
        <v>7827.1408867300006</v>
      </c>
    </row>
    <row r="263" spans="1:8" ht="12.6" thickBot="1">
      <c r="A263" s="10">
        <f t="shared" si="17"/>
        <v>111</v>
      </c>
      <c r="B263" s="15">
        <f t="shared" si="18"/>
        <v>11122</v>
      </c>
      <c r="C263" s="11">
        <v>44207.916666666664</v>
      </c>
      <c r="D263" s="12">
        <v>-218.084507</v>
      </c>
      <c r="E263" s="16">
        <v>28.922499999999999</v>
      </c>
      <c r="F263" s="17">
        <f t="shared" si="16"/>
        <v>-6307.5491537074995</v>
      </c>
      <c r="G263" s="14">
        <v>29.04</v>
      </c>
      <c r="H263" s="16">
        <f t="shared" si="19"/>
        <v>6333.1740832799996</v>
      </c>
    </row>
    <row r="264" spans="1:8" ht="12.6" thickBot="1">
      <c r="A264" s="10">
        <f t="shared" si="17"/>
        <v>111</v>
      </c>
      <c r="B264" s="15">
        <f t="shared" si="18"/>
        <v>11123</v>
      </c>
      <c r="C264" s="11">
        <v>44207.958333333336</v>
      </c>
      <c r="D264" s="12">
        <v>7.0307690000000003</v>
      </c>
      <c r="E264" s="16">
        <v>22.927499999999998</v>
      </c>
      <c r="F264" s="17">
        <f t="shared" si="16"/>
        <v>161.1979562475</v>
      </c>
      <c r="G264" s="14">
        <v>24.47</v>
      </c>
      <c r="H264" s="16">
        <f t="shared" si="19"/>
        <v>-172.04291742999999</v>
      </c>
    </row>
    <row r="265" spans="1:8" ht="12.6" thickBot="1">
      <c r="A265" s="10">
        <f t="shared" si="17"/>
        <v>112</v>
      </c>
      <c r="B265" s="15">
        <f t="shared" si="18"/>
        <v>11124</v>
      </c>
      <c r="C265" s="11">
        <v>44208</v>
      </c>
      <c r="D265" s="12">
        <v>-58.478873</v>
      </c>
      <c r="E265" s="16">
        <v>20.675000000000001</v>
      </c>
      <c r="F265" s="17">
        <f t="shared" si="16"/>
        <v>-1209.0506992749999</v>
      </c>
      <c r="G265" s="14">
        <v>21.72</v>
      </c>
      <c r="H265" s="16">
        <f t="shared" si="19"/>
        <v>1270.1611215599999</v>
      </c>
    </row>
    <row r="266" spans="1:8" ht="12.6" thickBot="1">
      <c r="A266" s="10">
        <f t="shared" si="17"/>
        <v>112</v>
      </c>
      <c r="B266" s="15">
        <f t="shared" si="18"/>
        <v>11201</v>
      </c>
      <c r="C266" s="11">
        <v>44208.041666666664</v>
      </c>
      <c r="D266" s="12">
        <v>-70.242857000000001</v>
      </c>
      <c r="E266" s="16">
        <v>20.2425</v>
      </c>
      <c r="F266" s="17">
        <f t="shared" si="16"/>
        <v>-1421.8910328224999</v>
      </c>
      <c r="G266" s="14">
        <v>21.61</v>
      </c>
      <c r="H266" s="16">
        <f t="shared" si="19"/>
        <v>1517.9481397699999</v>
      </c>
    </row>
    <row r="267" spans="1:8" ht="12.6" thickBot="1">
      <c r="A267" s="10">
        <f t="shared" si="17"/>
        <v>112</v>
      </c>
      <c r="B267" s="15">
        <f t="shared" si="18"/>
        <v>11202</v>
      </c>
      <c r="C267" s="11">
        <v>44208.083333333336</v>
      </c>
      <c r="D267" s="12">
        <v>-70</v>
      </c>
      <c r="E267" s="16">
        <v>19.884999999999998</v>
      </c>
      <c r="F267" s="17">
        <f t="shared" si="16"/>
        <v>-1391.9499999999998</v>
      </c>
      <c r="G267" s="14">
        <v>20.36</v>
      </c>
      <c r="H267" s="16">
        <f t="shared" si="19"/>
        <v>1425.2</v>
      </c>
    </row>
    <row r="268" spans="1:8" ht="12.6" thickBot="1">
      <c r="A268" s="10">
        <f t="shared" si="17"/>
        <v>112</v>
      </c>
      <c r="B268" s="15">
        <f t="shared" si="18"/>
        <v>11203</v>
      </c>
      <c r="C268" s="11">
        <v>44208.125</v>
      </c>
      <c r="D268" s="12">
        <v>-70.076922999999994</v>
      </c>
      <c r="E268" s="16">
        <v>20.122499999999999</v>
      </c>
      <c r="F268" s="17">
        <f t="shared" si="16"/>
        <v>-1410.1228830674997</v>
      </c>
      <c r="G268" s="14">
        <v>20.71</v>
      </c>
      <c r="H268" s="16">
        <f t="shared" si="19"/>
        <v>1451.29307533</v>
      </c>
    </row>
    <row r="269" spans="1:8" ht="12.6" thickBot="1">
      <c r="A269" s="10">
        <f t="shared" si="17"/>
        <v>112</v>
      </c>
      <c r="B269" s="15">
        <f t="shared" si="18"/>
        <v>11204</v>
      </c>
      <c r="C269" s="11">
        <v>44208.166666666664</v>
      </c>
      <c r="D269" s="12">
        <v>-70.173912999999999</v>
      </c>
      <c r="E269" s="16">
        <v>20.362500000000001</v>
      </c>
      <c r="F269" s="17">
        <f t="shared" si="16"/>
        <v>-1428.9163034625001</v>
      </c>
      <c r="G269" s="14">
        <v>20.87</v>
      </c>
      <c r="H269" s="16">
        <f t="shared" si="19"/>
        <v>1464.5295643100001</v>
      </c>
    </row>
    <row r="270" spans="1:8" ht="12.6" thickBot="1">
      <c r="A270" s="10">
        <f t="shared" si="17"/>
        <v>112</v>
      </c>
      <c r="B270" s="15">
        <f t="shared" si="18"/>
        <v>11205</v>
      </c>
      <c r="C270" s="11">
        <v>44208.208333333336</v>
      </c>
      <c r="D270" s="12">
        <v>-70.046154000000001</v>
      </c>
      <c r="E270" s="16">
        <v>21.200000000000003</v>
      </c>
      <c r="F270" s="17">
        <f t="shared" si="16"/>
        <v>-1484.9784648000002</v>
      </c>
      <c r="G270" s="14">
        <v>21.58</v>
      </c>
      <c r="H270" s="16">
        <f t="shared" si="19"/>
        <v>1511.5960033199999</v>
      </c>
    </row>
    <row r="271" spans="1:8" ht="12.6" thickBot="1">
      <c r="A271" s="10">
        <f t="shared" si="17"/>
        <v>112</v>
      </c>
      <c r="B271" s="15">
        <f t="shared" si="18"/>
        <v>11206</v>
      </c>
      <c r="C271" s="11">
        <v>44208.25</v>
      </c>
      <c r="D271" s="12">
        <v>-70.086956999999998</v>
      </c>
      <c r="E271" s="16">
        <v>22.357500000000002</v>
      </c>
      <c r="F271" s="17">
        <f t="shared" si="16"/>
        <v>-1566.9691411275001</v>
      </c>
      <c r="G271" s="14">
        <v>25.38</v>
      </c>
      <c r="H271" s="16">
        <f t="shared" si="19"/>
        <v>1778.8069686599999</v>
      </c>
    </row>
    <row r="272" spans="1:8" ht="12.6" thickBot="1">
      <c r="A272" s="10">
        <f t="shared" si="17"/>
        <v>112</v>
      </c>
      <c r="B272" s="15">
        <f t="shared" si="18"/>
        <v>11207</v>
      </c>
      <c r="C272" s="11">
        <v>44208.291666666664</v>
      </c>
      <c r="D272" s="12">
        <v>-143.98529400000001</v>
      </c>
      <c r="E272" s="16">
        <v>27.240000000000002</v>
      </c>
      <c r="F272" s="17">
        <f t="shared" si="16"/>
        <v>-3922.1594085600004</v>
      </c>
      <c r="G272" s="14">
        <v>59.38</v>
      </c>
      <c r="H272" s="16">
        <f t="shared" si="19"/>
        <v>8549.8467577200008</v>
      </c>
    </row>
    <row r="273" spans="1:8" ht="12.6" thickBot="1">
      <c r="A273" s="10">
        <f t="shared" si="17"/>
        <v>112</v>
      </c>
      <c r="B273" s="15">
        <f t="shared" si="18"/>
        <v>11208</v>
      </c>
      <c r="C273" s="11">
        <v>44208.333333333336</v>
      </c>
      <c r="D273" s="12">
        <v>-70.25</v>
      </c>
      <c r="E273" s="16">
        <v>29.867500000000003</v>
      </c>
      <c r="F273" s="17">
        <f t="shared" si="16"/>
        <v>-2098.1918750000004</v>
      </c>
      <c r="G273" s="14">
        <v>57.71</v>
      </c>
      <c r="H273" s="16">
        <f t="shared" si="19"/>
        <v>4054.1275000000001</v>
      </c>
    </row>
    <row r="274" spans="1:8" ht="12.6" thickBot="1">
      <c r="A274" s="10">
        <f t="shared" si="17"/>
        <v>112</v>
      </c>
      <c r="B274" s="15">
        <f t="shared" si="18"/>
        <v>11209</v>
      </c>
      <c r="C274" s="11">
        <v>44208.375</v>
      </c>
      <c r="D274" s="12">
        <v>-201.686567</v>
      </c>
      <c r="E274" s="16">
        <v>26.324999999999999</v>
      </c>
      <c r="F274" s="17">
        <f t="shared" si="16"/>
        <v>-5309.3988762749996</v>
      </c>
      <c r="G274" s="14">
        <v>33.69</v>
      </c>
      <c r="H274" s="16">
        <f t="shared" si="19"/>
        <v>6794.8204422299996</v>
      </c>
    </row>
    <row r="275" spans="1:8" ht="12.6" thickBot="1">
      <c r="A275" s="10">
        <f t="shared" si="17"/>
        <v>112</v>
      </c>
      <c r="B275" s="15">
        <f t="shared" si="18"/>
        <v>11210</v>
      </c>
      <c r="C275" s="11">
        <v>44208.416666666664</v>
      </c>
      <c r="D275" s="12">
        <v>-16.121212</v>
      </c>
      <c r="E275" s="16">
        <v>19.547499999999999</v>
      </c>
      <c r="F275" s="17">
        <f t="shared" si="16"/>
        <v>-315.12939157</v>
      </c>
      <c r="G275" s="14">
        <v>28.66</v>
      </c>
      <c r="H275" s="16">
        <f t="shared" si="19"/>
        <v>462.03393591999998</v>
      </c>
    </row>
    <row r="276" spans="1:8" ht="12.6" thickBot="1">
      <c r="A276" s="10">
        <f t="shared" si="17"/>
        <v>112</v>
      </c>
      <c r="B276" s="15">
        <f t="shared" si="18"/>
        <v>11211</v>
      </c>
      <c r="C276" s="11">
        <v>44208.458333333336</v>
      </c>
      <c r="D276" s="12">
        <v>198.476923</v>
      </c>
      <c r="E276" s="16">
        <v>19.372499999999999</v>
      </c>
      <c r="F276" s="17">
        <f t="shared" si="16"/>
        <v>3844.9941908174997</v>
      </c>
      <c r="G276" s="14">
        <v>23.5</v>
      </c>
      <c r="H276" s="16">
        <f t="shared" si="19"/>
        <v>-4664.2076905000004</v>
      </c>
    </row>
    <row r="277" spans="1:8" ht="12.6" thickBot="1">
      <c r="A277" s="10">
        <f t="shared" si="17"/>
        <v>112</v>
      </c>
      <c r="B277" s="15">
        <f t="shared" si="18"/>
        <v>11212</v>
      </c>
      <c r="C277" s="11">
        <v>44208.5</v>
      </c>
      <c r="D277" s="12">
        <v>20.686567</v>
      </c>
      <c r="E277" s="16">
        <v>19.009999999999998</v>
      </c>
      <c r="F277" s="17">
        <f t="shared" si="16"/>
        <v>393.25163866999998</v>
      </c>
      <c r="G277" s="14">
        <v>22.61</v>
      </c>
      <c r="H277" s="16">
        <f t="shared" si="19"/>
        <v>-467.72327987</v>
      </c>
    </row>
    <row r="278" spans="1:8" ht="12.6" thickBot="1">
      <c r="A278" s="10">
        <f t="shared" si="17"/>
        <v>112</v>
      </c>
      <c r="B278" s="15">
        <f t="shared" si="18"/>
        <v>11213</v>
      </c>
      <c r="C278" s="11">
        <v>44208.541666666664</v>
      </c>
      <c r="D278" s="12">
        <v>0</v>
      </c>
      <c r="E278" s="16">
        <v>18.107499999999998</v>
      </c>
      <c r="F278" s="17">
        <f t="shared" si="16"/>
        <v>0</v>
      </c>
      <c r="G278" s="14">
        <v>20.97</v>
      </c>
      <c r="H278" s="16">
        <f t="shared" si="19"/>
        <v>0</v>
      </c>
    </row>
    <row r="279" spans="1:8" ht="12.6" thickBot="1">
      <c r="A279" s="10">
        <f t="shared" si="17"/>
        <v>112</v>
      </c>
      <c r="B279" s="15">
        <f t="shared" si="18"/>
        <v>11214</v>
      </c>
      <c r="C279" s="11">
        <v>44208.583333333336</v>
      </c>
      <c r="D279" s="12">
        <v>0</v>
      </c>
      <c r="E279" s="16">
        <v>17.454999999999998</v>
      </c>
      <c r="F279" s="17">
        <f t="shared" si="16"/>
        <v>0</v>
      </c>
      <c r="G279" s="14">
        <v>19.559999999999999</v>
      </c>
      <c r="H279" s="16">
        <f t="shared" si="19"/>
        <v>0</v>
      </c>
    </row>
    <row r="280" spans="1:8" ht="12.6" thickBot="1">
      <c r="A280" s="10">
        <f t="shared" si="17"/>
        <v>112</v>
      </c>
      <c r="B280" s="15">
        <f t="shared" si="18"/>
        <v>11215</v>
      </c>
      <c r="C280" s="11">
        <v>44208.625</v>
      </c>
      <c r="D280" s="12">
        <v>0</v>
      </c>
      <c r="E280" s="16">
        <v>17.1675</v>
      </c>
      <c r="F280" s="17">
        <f t="shared" si="16"/>
        <v>0</v>
      </c>
      <c r="G280" s="14">
        <v>18.18</v>
      </c>
      <c r="H280" s="16">
        <f t="shared" si="19"/>
        <v>0</v>
      </c>
    </row>
    <row r="281" spans="1:8" ht="12.6" thickBot="1">
      <c r="A281" s="10">
        <f t="shared" si="17"/>
        <v>112</v>
      </c>
      <c r="B281" s="15">
        <f t="shared" si="18"/>
        <v>11216</v>
      </c>
      <c r="C281" s="11">
        <v>44208.666666666664</v>
      </c>
      <c r="D281" s="12">
        <v>0</v>
      </c>
      <c r="E281" s="16">
        <v>17.047499999999999</v>
      </c>
      <c r="F281" s="17">
        <f t="shared" si="16"/>
        <v>0</v>
      </c>
      <c r="G281" s="14">
        <v>18.010000000000002</v>
      </c>
      <c r="H281" s="16">
        <f t="shared" si="19"/>
        <v>0</v>
      </c>
    </row>
    <row r="282" spans="1:8" ht="12.6" thickBot="1">
      <c r="A282" s="10">
        <f t="shared" si="17"/>
        <v>112</v>
      </c>
      <c r="B282" s="15">
        <f t="shared" si="18"/>
        <v>11217</v>
      </c>
      <c r="C282" s="11">
        <v>44208.708333333336</v>
      </c>
      <c r="D282" s="12">
        <v>0</v>
      </c>
      <c r="E282" s="16">
        <v>18.490000000000002</v>
      </c>
      <c r="F282" s="17">
        <f t="shared" si="16"/>
        <v>0</v>
      </c>
      <c r="G282" s="14">
        <v>22.03</v>
      </c>
      <c r="H282" s="16">
        <f t="shared" si="19"/>
        <v>0</v>
      </c>
    </row>
    <row r="283" spans="1:8" ht="12.6" thickBot="1">
      <c r="A283" s="10">
        <f t="shared" si="17"/>
        <v>112</v>
      </c>
      <c r="B283" s="15">
        <f t="shared" si="18"/>
        <v>11218</v>
      </c>
      <c r="C283" s="11">
        <v>44208.75</v>
      </c>
      <c r="D283" s="12">
        <v>-81.235293999999996</v>
      </c>
      <c r="E283" s="16">
        <v>33.452500000000001</v>
      </c>
      <c r="F283" s="17">
        <f t="shared" si="16"/>
        <v>-2717.5236725350001</v>
      </c>
      <c r="G283" s="14">
        <v>36.6</v>
      </c>
      <c r="H283" s="16">
        <f t="shared" si="19"/>
        <v>2973.2117604</v>
      </c>
    </row>
    <row r="284" spans="1:8" ht="12.6" thickBot="1">
      <c r="A284" s="10">
        <f t="shared" si="17"/>
        <v>112</v>
      </c>
      <c r="B284" s="15">
        <f t="shared" si="18"/>
        <v>11219</v>
      </c>
      <c r="C284" s="11">
        <v>44208.791666666664</v>
      </c>
      <c r="D284" s="12">
        <v>-218.6</v>
      </c>
      <c r="E284" s="16">
        <v>29.392499999999998</v>
      </c>
      <c r="F284" s="17">
        <f t="shared" si="16"/>
        <v>-6425.200499999999</v>
      </c>
      <c r="G284" s="14">
        <v>33.99</v>
      </c>
      <c r="H284" s="16">
        <f t="shared" si="19"/>
        <v>7430.2139999999999</v>
      </c>
    </row>
    <row r="285" spans="1:8" ht="12.6" thickBot="1">
      <c r="A285" s="10">
        <f t="shared" si="17"/>
        <v>112</v>
      </c>
      <c r="B285" s="15">
        <f t="shared" si="18"/>
        <v>11220</v>
      </c>
      <c r="C285" s="11">
        <v>44208.833333333336</v>
      </c>
      <c r="D285" s="12">
        <v>-144.5</v>
      </c>
      <c r="E285" s="16">
        <v>22.549999999999997</v>
      </c>
      <c r="F285" s="17">
        <f t="shared" si="16"/>
        <v>-3258.4749999999995</v>
      </c>
      <c r="G285" s="14">
        <v>25.7</v>
      </c>
      <c r="H285" s="16">
        <f t="shared" si="19"/>
        <v>3713.65</v>
      </c>
    </row>
    <row r="286" spans="1:8" ht="12.6" thickBot="1">
      <c r="A286" s="10">
        <f t="shared" si="17"/>
        <v>112</v>
      </c>
      <c r="B286" s="15">
        <f t="shared" si="18"/>
        <v>11221</v>
      </c>
      <c r="C286" s="11">
        <v>44208.875</v>
      </c>
      <c r="D286" s="12">
        <v>-88.371429000000006</v>
      </c>
      <c r="E286" s="16">
        <v>19.397500000000001</v>
      </c>
      <c r="F286" s="17">
        <f t="shared" si="16"/>
        <v>-1714.1847940275002</v>
      </c>
      <c r="G286" s="13">
        <v>22</v>
      </c>
      <c r="H286" s="16">
        <f t="shared" si="19"/>
        <v>1944.1714380000001</v>
      </c>
    </row>
    <row r="287" spans="1:8" ht="12.6" thickBot="1">
      <c r="A287" s="10">
        <f t="shared" si="17"/>
        <v>112</v>
      </c>
      <c r="B287" s="15">
        <f t="shared" si="18"/>
        <v>11222</v>
      </c>
      <c r="C287" s="11">
        <v>44208.916666666664</v>
      </c>
      <c r="D287" s="12">
        <v>100.045455</v>
      </c>
      <c r="E287" s="16">
        <v>18.149999999999999</v>
      </c>
      <c r="F287" s="17">
        <f t="shared" si="16"/>
        <v>1815.8250082499999</v>
      </c>
      <c r="G287" s="14">
        <v>20.65</v>
      </c>
      <c r="H287" s="16">
        <f t="shared" si="19"/>
        <v>-2065.93864575</v>
      </c>
    </row>
    <row r="288" spans="1:8" ht="12.6" thickBot="1">
      <c r="A288" s="10">
        <f t="shared" si="17"/>
        <v>112</v>
      </c>
      <c r="B288" s="15">
        <f t="shared" si="18"/>
        <v>11223</v>
      </c>
      <c r="C288" s="11">
        <v>44208.958333333336</v>
      </c>
      <c r="D288" s="12">
        <v>9.7313430000000007</v>
      </c>
      <c r="E288" s="16">
        <v>16.984999999999999</v>
      </c>
      <c r="F288" s="17">
        <f t="shared" si="16"/>
        <v>165.28686085500001</v>
      </c>
      <c r="G288" s="13">
        <v>20</v>
      </c>
      <c r="H288" s="16">
        <f t="shared" si="19"/>
        <v>-194.62686000000002</v>
      </c>
    </row>
    <row r="289" spans="1:8" ht="12.6" thickBot="1">
      <c r="A289" s="10">
        <f t="shared" si="17"/>
        <v>113</v>
      </c>
      <c r="B289" s="15">
        <f t="shared" si="18"/>
        <v>11224</v>
      </c>
      <c r="C289" s="11">
        <v>44209</v>
      </c>
      <c r="D289" s="12">
        <v>-106.323077</v>
      </c>
      <c r="E289" s="16">
        <v>15.69</v>
      </c>
      <c r="F289" s="17">
        <f t="shared" si="16"/>
        <v>-1668.2090781299999</v>
      </c>
      <c r="G289" s="14">
        <v>18.37</v>
      </c>
      <c r="H289" s="16">
        <f t="shared" si="19"/>
        <v>1953.15492449</v>
      </c>
    </row>
    <row r="290" spans="1:8" ht="12.6" thickBot="1">
      <c r="A290" s="10">
        <f t="shared" si="17"/>
        <v>113</v>
      </c>
      <c r="B290" s="15">
        <f t="shared" si="18"/>
        <v>11301</v>
      </c>
      <c r="C290" s="11">
        <v>44209.041666666664</v>
      </c>
      <c r="D290" s="12">
        <v>-175.411765</v>
      </c>
      <c r="E290" s="16">
        <v>14.885</v>
      </c>
      <c r="F290" s="17">
        <f t="shared" si="16"/>
        <v>-2611.004122025</v>
      </c>
      <c r="G290" s="14">
        <v>17.03</v>
      </c>
      <c r="H290" s="16">
        <f t="shared" si="19"/>
        <v>2987.26235795</v>
      </c>
    </row>
    <row r="291" spans="1:8" ht="12.6" thickBot="1">
      <c r="A291" s="10">
        <f t="shared" si="17"/>
        <v>113</v>
      </c>
      <c r="B291" s="15">
        <f t="shared" si="18"/>
        <v>11302</v>
      </c>
      <c r="C291" s="11">
        <v>44209.083333333336</v>
      </c>
      <c r="D291" s="12">
        <v>-100</v>
      </c>
      <c r="E291" s="16">
        <v>15.1325</v>
      </c>
      <c r="F291" s="17">
        <f t="shared" si="16"/>
        <v>-1513.25</v>
      </c>
      <c r="G291" s="14">
        <v>16.809999999999999</v>
      </c>
      <c r="H291" s="16">
        <f t="shared" si="19"/>
        <v>1680.9999999999998</v>
      </c>
    </row>
    <row r="292" spans="1:8" ht="12.6" thickBot="1">
      <c r="A292" s="10">
        <f t="shared" si="17"/>
        <v>113</v>
      </c>
      <c r="B292" s="15">
        <f t="shared" si="18"/>
        <v>11303</v>
      </c>
      <c r="C292" s="11">
        <v>44209.125</v>
      </c>
      <c r="D292" s="12">
        <v>38.942028999999998</v>
      </c>
      <c r="E292" s="16">
        <v>15.7425</v>
      </c>
      <c r="F292" s="17">
        <f t="shared" si="16"/>
        <v>613.04489153249995</v>
      </c>
      <c r="G292" s="14">
        <v>16.97</v>
      </c>
      <c r="H292" s="16">
        <f t="shared" si="19"/>
        <v>-660.84623212999998</v>
      </c>
    </row>
    <row r="293" spans="1:8" ht="12.6" thickBot="1">
      <c r="A293" s="10">
        <f t="shared" si="17"/>
        <v>113</v>
      </c>
      <c r="B293" s="15">
        <f t="shared" si="18"/>
        <v>11304</v>
      </c>
      <c r="C293" s="11">
        <v>44209.166666666664</v>
      </c>
      <c r="D293" s="12">
        <v>159.01470599999999</v>
      </c>
      <c r="E293" s="16">
        <v>17.5</v>
      </c>
      <c r="F293" s="17">
        <f t="shared" si="16"/>
        <v>2782.7573549999997</v>
      </c>
      <c r="G293" s="14">
        <v>17.48</v>
      </c>
      <c r="H293" s="16">
        <f t="shared" si="19"/>
        <v>-2779.5770608799999</v>
      </c>
    </row>
    <row r="294" spans="1:8" ht="12.6" thickBot="1">
      <c r="A294" s="10">
        <f t="shared" si="17"/>
        <v>113</v>
      </c>
      <c r="B294" s="15">
        <f t="shared" si="18"/>
        <v>11305</v>
      </c>
      <c r="C294" s="11">
        <v>44209.208333333336</v>
      </c>
      <c r="D294" s="12">
        <v>-3.5294120000000002</v>
      </c>
      <c r="E294" s="16">
        <v>18.147500000000001</v>
      </c>
      <c r="F294" s="17">
        <f t="shared" si="16"/>
        <v>-64.050004270000002</v>
      </c>
      <c r="G294" s="14">
        <v>17.690000000000001</v>
      </c>
      <c r="H294" s="16">
        <f t="shared" si="19"/>
        <v>62.435298280000005</v>
      </c>
    </row>
    <row r="295" spans="1:8" ht="12.6" thickBot="1">
      <c r="A295" s="10">
        <f t="shared" si="17"/>
        <v>113</v>
      </c>
      <c r="B295" s="15">
        <f t="shared" si="18"/>
        <v>11306</v>
      </c>
      <c r="C295" s="11">
        <v>44209.25</v>
      </c>
      <c r="D295" s="12">
        <v>24.260870000000001</v>
      </c>
      <c r="E295" s="16">
        <v>19.445</v>
      </c>
      <c r="F295" s="17">
        <f t="shared" si="16"/>
        <v>471.75261714999999</v>
      </c>
      <c r="G295" s="14">
        <v>20.309999999999999</v>
      </c>
      <c r="H295" s="16">
        <f t="shared" si="19"/>
        <v>-492.73826969999999</v>
      </c>
    </row>
    <row r="296" spans="1:8" ht="12.6" thickBot="1">
      <c r="A296" s="10">
        <f t="shared" si="17"/>
        <v>113</v>
      </c>
      <c r="B296" s="15">
        <f t="shared" si="18"/>
        <v>11307</v>
      </c>
      <c r="C296" s="11">
        <v>44209.291666666664</v>
      </c>
      <c r="D296" s="12">
        <v>64.447761</v>
      </c>
      <c r="E296" s="16">
        <v>37.594999999999999</v>
      </c>
      <c r="F296" s="17">
        <f t="shared" si="16"/>
        <v>2422.9135747949999</v>
      </c>
      <c r="G296" s="14">
        <v>38.31</v>
      </c>
      <c r="H296" s="16">
        <f t="shared" si="19"/>
        <v>-2468.99372391</v>
      </c>
    </row>
    <row r="297" spans="1:8" ht="12.6" thickBot="1">
      <c r="A297" s="10">
        <f t="shared" si="17"/>
        <v>113</v>
      </c>
      <c r="B297" s="15">
        <f t="shared" si="18"/>
        <v>11308</v>
      </c>
      <c r="C297" s="11">
        <v>44209.333333333336</v>
      </c>
      <c r="D297" s="12">
        <v>36.666666999999997</v>
      </c>
      <c r="E297" s="16">
        <v>31.987500000000001</v>
      </c>
      <c r="F297" s="17">
        <f t="shared" si="16"/>
        <v>1172.8750106625</v>
      </c>
      <c r="G297" s="14">
        <v>33.520000000000003</v>
      </c>
      <c r="H297" s="16">
        <f t="shared" si="19"/>
        <v>-1229.06667784</v>
      </c>
    </row>
    <row r="298" spans="1:8" ht="12.6" thickBot="1">
      <c r="A298" s="10">
        <f t="shared" si="17"/>
        <v>113</v>
      </c>
      <c r="B298" s="15">
        <f t="shared" si="18"/>
        <v>11309</v>
      </c>
      <c r="C298" s="11">
        <v>44209.375</v>
      </c>
      <c r="D298" s="12">
        <v>0</v>
      </c>
      <c r="E298" s="16">
        <v>18.900000000000002</v>
      </c>
      <c r="F298" s="17">
        <f t="shared" si="16"/>
        <v>0</v>
      </c>
      <c r="G298" s="14">
        <v>24.37</v>
      </c>
      <c r="H298" s="16">
        <f t="shared" si="19"/>
        <v>0</v>
      </c>
    </row>
    <row r="299" spans="1:8" ht="12.6" thickBot="1">
      <c r="A299" s="10">
        <f t="shared" si="17"/>
        <v>113</v>
      </c>
      <c r="B299" s="15">
        <f t="shared" si="18"/>
        <v>11310</v>
      </c>
      <c r="C299" s="11">
        <v>44209.416666666664</v>
      </c>
      <c r="D299" s="12">
        <v>0</v>
      </c>
      <c r="E299" s="16">
        <v>16.814999999999998</v>
      </c>
      <c r="F299" s="17">
        <f t="shared" si="16"/>
        <v>0</v>
      </c>
      <c r="G299" s="14">
        <v>22.9</v>
      </c>
      <c r="H299" s="16">
        <f t="shared" si="19"/>
        <v>0</v>
      </c>
    </row>
    <row r="300" spans="1:8" ht="12.6" thickBot="1">
      <c r="A300" s="10">
        <f t="shared" si="17"/>
        <v>113</v>
      </c>
      <c r="B300" s="15">
        <f t="shared" si="18"/>
        <v>11311</v>
      </c>
      <c r="C300" s="11">
        <v>44209.458333333336</v>
      </c>
      <c r="D300" s="12">
        <v>0</v>
      </c>
      <c r="E300" s="16">
        <v>18.150000000000002</v>
      </c>
      <c r="F300" s="17">
        <f t="shared" si="16"/>
        <v>0</v>
      </c>
      <c r="G300" s="14">
        <v>21.48</v>
      </c>
      <c r="H300" s="16">
        <f t="shared" si="19"/>
        <v>0</v>
      </c>
    </row>
    <row r="301" spans="1:8" ht="12.6" thickBot="1">
      <c r="A301" s="10">
        <f t="shared" si="17"/>
        <v>113</v>
      </c>
      <c r="B301" s="15">
        <f t="shared" si="18"/>
        <v>11312</v>
      </c>
      <c r="C301" s="11">
        <v>44209.5</v>
      </c>
      <c r="D301" s="12">
        <v>0</v>
      </c>
      <c r="E301" s="16">
        <v>18.622500000000002</v>
      </c>
      <c r="F301" s="17">
        <f t="shared" si="16"/>
        <v>0</v>
      </c>
      <c r="G301" s="14">
        <v>19.78</v>
      </c>
      <c r="H301" s="16">
        <f t="shared" si="19"/>
        <v>0</v>
      </c>
    </row>
    <row r="302" spans="1:8" ht="12.6" thickBot="1">
      <c r="A302" s="10">
        <f t="shared" si="17"/>
        <v>113</v>
      </c>
      <c r="B302" s="15">
        <f t="shared" si="18"/>
        <v>11313</v>
      </c>
      <c r="C302" s="11">
        <v>44209.541666666664</v>
      </c>
      <c r="D302" s="12">
        <v>0</v>
      </c>
      <c r="E302" s="16">
        <v>16.932500000000001</v>
      </c>
      <c r="F302" s="17">
        <f t="shared" si="16"/>
        <v>0</v>
      </c>
      <c r="G302" s="14">
        <v>18.440000000000001</v>
      </c>
      <c r="H302" s="16">
        <f t="shared" si="19"/>
        <v>0</v>
      </c>
    </row>
    <row r="303" spans="1:8" ht="12.6" thickBot="1">
      <c r="A303" s="10">
        <f t="shared" si="17"/>
        <v>113</v>
      </c>
      <c r="B303" s="15">
        <f t="shared" si="18"/>
        <v>11314</v>
      </c>
      <c r="C303" s="11">
        <v>44209.583333333336</v>
      </c>
      <c r="D303" s="12">
        <v>0</v>
      </c>
      <c r="E303" s="16">
        <v>16.547499999999999</v>
      </c>
      <c r="F303" s="17">
        <f t="shared" si="16"/>
        <v>0</v>
      </c>
      <c r="G303" s="14">
        <v>18.010000000000002</v>
      </c>
      <c r="H303" s="16">
        <f t="shared" si="19"/>
        <v>0</v>
      </c>
    </row>
    <row r="304" spans="1:8" ht="12.6" thickBot="1">
      <c r="A304" s="10">
        <f t="shared" si="17"/>
        <v>113</v>
      </c>
      <c r="B304" s="15">
        <f t="shared" si="18"/>
        <v>11315</v>
      </c>
      <c r="C304" s="11">
        <v>44209.625</v>
      </c>
      <c r="D304" s="12">
        <v>0</v>
      </c>
      <c r="E304" s="16">
        <v>16.042499999999997</v>
      </c>
      <c r="F304" s="17">
        <f t="shared" si="16"/>
        <v>0</v>
      </c>
      <c r="G304" s="14">
        <v>17.36</v>
      </c>
      <c r="H304" s="16">
        <f t="shared" si="19"/>
        <v>0</v>
      </c>
    </row>
    <row r="305" spans="1:8" ht="12.6" thickBot="1">
      <c r="A305" s="10">
        <f t="shared" si="17"/>
        <v>113</v>
      </c>
      <c r="B305" s="15">
        <f t="shared" si="18"/>
        <v>11316</v>
      </c>
      <c r="C305" s="11">
        <v>44209.666666666664</v>
      </c>
      <c r="D305" s="12">
        <v>0</v>
      </c>
      <c r="E305" s="16">
        <v>13.404999999999999</v>
      </c>
      <c r="F305" s="17">
        <f t="shared" si="16"/>
        <v>0</v>
      </c>
      <c r="G305" s="14">
        <v>17.16</v>
      </c>
      <c r="H305" s="16">
        <f t="shared" si="19"/>
        <v>0</v>
      </c>
    </row>
    <row r="306" spans="1:8" ht="12.6" thickBot="1">
      <c r="A306" s="10">
        <f t="shared" si="17"/>
        <v>113</v>
      </c>
      <c r="B306" s="15">
        <f t="shared" si="18"/>
        <v>11317</v>
      </c>
      <c r="C306" s="11">
        <v>44209.708333333336</v>
      </c>
      <c r="D306" s="12">
        <v>0</v>
      </c>
      <c r="E306" s="16">
        <v>15.91</v>
      </c>
      <c r="F306" s="17">
        <f t="shared" si="16"/>
        <v>0</v>
      </c>
      <c r="G306" s="13">
        <v>18</v>
      </c>
      <c r="H306" s="16">
        <f t="shared" si="19"/>
        <v>0</v>
      </c>
    </row>
    <row r="307" spans="1:8" ht="12.6" thickBot="1">
      <c r="A307" s="10">
        <f t="shared" si="17"/>
        <v>113</v>
      </c>
      <c r="B307" s="15">
        <f t="shared" si="18"/>
        <v>11318</v>
      </c>
      <c r="C307" s="11">
        <v>44209.75</v>
      </c>
      <c r="D307" s="12">
        <v>88.393939000000003</v>
      </c>
      <c r="E307" s="16">
        <v>24.595000000000002</v>
      </c>
      <c r="F307" s="17">
        <f t="shared" si="16"/>
        <v>2174.0489297050003</v>
      </c>
      <c r="G307" s="14">
        <v>26.06</v>
      </c>
      <c r="H307" s="16">
        <f t="shared" si="19"/>
        <v>-2303.54605034</v>
      </c>
    </row>
    <row r="308" spans="1:8" ht="12.6" thickBot="1">
      <c r="A308" s="10">
        <f t="shared" si="17"/>
        <v>113</v>
      </c>
      <c r="B308" s="15">
        <f t="shared" si="18"/>
        <v>11319</v>
      </c>
      <c r="C308" s="11">
        <v>44209.791666666664</v>
      </c>
      <c r="D308" s="12">
        <v>61.942856999999997</v>
      </c>
      <c r="E308" s="16">
        <v>23.515000000000001</v>
      </c>
      <c r="F308" s="17">
        <f t="shared" si="16"/>
        <v>1456.5862823549999</v>
      </c>
      <c r="G308" s="14">
        <v>23.1</v>
      </c>
      <c r="H308" s="16">
        <f t="shared" si="19"/>
        <v>-1430.8799967</v>
      </c>
    </row>
    <row r="309" spans="1:8" ht="12.6" thickBot="1">
      <c r="A309" s="10">
        <f t="shared" si="17"/>
        <v>113</v>
      </c>
      <c r="B309" s="15">
        <f t="shared" si="18"/>
        <v>11320</v>
      </c>
      <c r="C309" s="11">
        <v>44209.833333333336</v>
      </c>
      <c r="D309" s="12">
        <v>0</v>
      </c>
      <c r="E309" s="16">
        <v>19.1875</v>
      </c>
      <c r="F309" s="17">
        <f t="shared" si="16"/>
        <v>0</v>
      </c>
      <c r="G309" s="13">
        <v>20</v>
      </c>
      <c r="H309" s="16">
        <f t="shared" si="19"/>
        <v>0</v>
      </c>
    </row>
    <row r="310" spans="1:8" ht="12.6" thickBot="1">
      <c r="A310" s="10">
        <f t="shared" si="17"/>
        <v>113</v>
      </c>
      <c r="B310" s="15">
        <f t="shared" si="18"/>
        <v>11321</v>
      </c>
      <c r="C310" s="11">
        <v>44209.875</v>
      </c>
      <c r="D310" s="12">
        <v>-125.72058800000001</v>
      </c>
      <c r="E310" s="16">
        <v>19.914999999999999</v>
      </c>
      <c r="F310" s="17">
        <f t="shared" si="16"/>
        <v>-2503.72551002</v>
      </c>
      <c r="G310" s="14">
        <v>20.54</v>
      </c>
      <c r="H310" s="16">
        <f t="shared" si="19"/>
        <v>2582.3008775200001</v>
      </c>
    </row>
    <row r="311" spans="1:8" ht="12.6" thickBot="1">
      <c r="A311" s="10">
        <f t="shared" si="17"/>
        <v>113</v>
      </c>
      <c r="B311" s="15">
        <f t="shared" si="18"/>
        <v>11322</v>
      </c>
      <c r="C311" s="11">
        <v>44209.916666666664</v>
      </c>
      <c r="D311" s="12">
        <v>-216.16417899999999</v>
      </c>
      <c r="E311" s="16">
        <v>72.202500000000001</v>
      </c>
      <c r="F311" s="17">
        <f t="shared" si="16"/>
        <v>-15607.5941342475</v>
      </c>
      <c r="G311" s="14">
        <v>19.22</v>
      </c>
      <c r="H311" s="16">
        <f t="shared" si="19"/>
        <v>4154.6755203799994</v>
      </c>
    </row>
    <row r="312" spans="1:8" ht="12.6" thickBot="1">
      <c r="A312" s="10">
        <f t="shared" si="17"/>
        <v>113</v>
      </c>
      <c r="B312" s="15">
        <f t="shared" si="18"/>
        <v>11323</v>
      </c>
      <c r="C312" s="11">
        <v>44209.958333333336</v>
      </c>
      <c r="D312" s="12">
        <v>-219</v>
      </c>
      <c r="E312" s="16">
        <v>16.62</v>
      </c>
      <c r="F312" s="17">
        <f t="shared" si="16"/>
        <v>-3639.78</v>
      </c>
      <c r="G312" s="14">
        <v>17.25</v>
      </c>
      <c r="H312" s="16">
        <f t="shared" si="19"/>
        <v>3777.75</v>
      </c>
    </row>
    <row r="313" spans="1:8" ht="12.6" thickBot="1">
      <c r="A313" s="10">
        <f t="shared" si="17"/>
        <v>114</v>
      </c>
      <c r="B313" s="15">
        <f t="shared" si="18"/>
        <v>11324</v>
      </c>
      <c r="C313" s="11">
        <v>44210</v>
      </c>
      <c r="D313" s="12">
        <v>-219</v>
      </c>
      <c r="E313" s="16">
        <v>16.077500000000001</v>
      </c>
      <c r="F313" s="17">
        <f t="shared" si="16"/>
        <v>-3520.9725000000003</v>
      </c>
      <c r="G313" s="13">
        <v>15</v>
      </c>
      <c r="H313" s="16">
        <f t="shared" si="19"/>
        <v>3285</v>
      </c>
    </row>
    <row r="314" spans="1:8" ht="12.6" thickBot="1">
      <c r="A314" s="10">
        <f t="shared" si="17"/>
        <v>114</v>
      </c>
      <c r="B314" s="15">
        <f t="shared" si="18"/>
        <v>11401</v>
      </c>
      <c r="C314" s="11">
        <v>44210.041666666664</v>
      </c>
      <c r="D314" s="12">
        <v>-102.014493</v>
      </c>
      <c r="E314" s="16">
        <v>18.692499999999999</v>
      </c>
      <c r="F314" s="17">
        <f t="shared" si="16"/>
        <v>-1906.9059104025</v>
      </c>
      <c r="G314" s="14">
        <v>17.12</v>
      </c>
      <c r="H314" s="16">
        <f t="shared" si="19"/>
        <v>1746.4881201600001</v>
      </c>
    </row>
    <row r="315" spans="1:8" ht="12.6" thickBot="1">
      <c r="A315" s="10">
        <f t="shared" si="17"/>
        <v>114</v>
      </c>
      <c r="B315" s="15">
        <f t="shared" si="18"/>
        <v>11402</v>
      </c>
      <c r="C315" s="11">
        <v>44210.083333333336</v>
      </c>
      <c r="D315" s="12">
        <v>42.661765000000003</v>
      </c>
      <c r="E315" s="16">
        <v>17.594999999999999</v>
      </c>
      <c r="F315" s="17">
        <f t="shared" si="16"/>
        <v>750.63375517500003</v>
      </c>
      <c r="G315" s="14">
        <v>16.260000000000002</v>
      </c>
      <c r="H315" s="16">
        <f t="shared" si="19"/>
        <v>-693.68029890000014</v>
      </c>
    </row>
    <row r="316" spans="1:8" ht="12.6" thickBot="1">
      <c r="A316" s="10">
        <f t="shared" si="17"/>
        <v>114</v>
      </c>
      <c r="B316" s="15">
        <f t="shared" si="18"/>
        <v>11403</v>
      </c>
      <c r="C316" s="11">
        <v>44210.125</v>
      </c>
      <c r="D316" s="12">
        <v>24.044775999999999</v>
      </c>
      <c r="E316" s="16">
        <v>17.357500000000002</v>
      </c>
      <c r="F316" s="17">
        <f t="shared" si="16"/>
        <v>417.35719942000003</v>
      </c>
      <c r="G316" s="14">
        <v>16.13</v>
      </c>
      <c r="H316" s="16">
        <f t="shared" si="19"/>
        <v>-387.84223687999997</v>
      </c>
    </row>
    <row r="317" spans="1:8" ht="12.6" thickBot="1">
      <c r="A317" s="10">
        <f t="shared" si="17"/>
        <v>114</v>
      </c>
      <c r="B317" s="15">
        <f t="shared" si="18"/>
        <v>11404</v>
      </c>
      <c r="C317" s="11">
        <v>44210.166666666664</v>
      </c>
      <c r="D317" s="12">
        <v>31.671641999999999</v>
      </c>
      <c r="E317" s="16">
        <v>17.664999999999999</v>
      </c>
      <c r="F317" s="17">
        <f t="shared" si="16"/>
        <v>559.47955592999995</v>
      </c>
      <c r="G317" s="14">
        <v>16.57</v>
      </c>
      <c r="H317" s="16">
        <f t="shared" si="19"/>
        <v>-524.79910794</v>
      </c>
    </row>
    <row r="318" spans="1:8" ht="12.6" thickBot="1">
      <c r="A318" s="10">
        <f t="shared" si="17"/>
        <v>114</v>
      </c>
      <c r="B318" s="15">
        <f t="shared" si="18"/>
        <v>11405</v>
      </c>
      <c r="C318" s="11">
        <v>44210.208333333336</v>
      </c>
      <c r="D318" s="12">
        <v>0</v>
      </c>
      <c r="E318" s="16">
        <v>18.337500000000002</v>
      </c>
      <c r="F318" s="17">
        <f t="shared" si="16"/>
        <v>0</v>
      </c>
      <c r="G318" s="14">
        <v>17.93</v>
      </c>
      <c r="H318" s="16">
        <f t="shared" si="19"/>
        <v>0</v>
      </c>
    </row>
    <row r="319" spans="1:8" ht="12.6" thickBot="1">
      <c r="A319" s="10">
        <f t="shared" si="17"/>
        <v>114</v>
      </c>
      <c r="B319" s="15">
        <f t="shared" si="18"/>
        <v>11406</v>
      </c>
      <c r="C319" s="11">
        <v>44210.25</v>
      </c>
      <c r="D319" s="12">
        <v>-191.02941200000001</v>
      </c>
      <c r="E319" s="16">
        <v>18.884999999999998</v>
      </c>
      <c r="F319" s="17">
        <f t="shared" si="16"/>
        <v>-3607.5904456199996</v>
      </c>
      <c r="G319" s="14">
        <v>19.420000000000002</v>
      </c>
      <c r="H319" s="16">
        <f t="shared" si="19"/>
        <v>3709.7911810400005</v>
      </c>
    </row>
    <row r="320" spans="1:8" ht="12.6" thickBot="1">
      <c r="A320" s="10">
        <f t="shared" si="17"/>
        <v>114</v>
      </c>
      <c r="B320" s="15">
        <f t="shared" si="18"/>
        <v>11407</v>
      </c>
      <c r="C320" s="11">
        <v>44210.291666666664</v>
      </c>
      <c r="D320" s="12">
        <v>-218.26470599999999</v>
      </c>
      <c r="E320" s="16">
        <v>31.8675</v>
      </c>
      <c r="F320" s="17">
        <f t="shared" si="16"/>
        <v>-6955.5505184549993</v>
      </c>
      <c r="G320" s="14">
        <v>33.950000000000003</v>
      </c>
      <c r="H320" s="16">
        <f t="shared" si="19"/>
        <v>7410.0867687</v>
      </c>
    </row>
    <row r="321" spans="1:8" ht="12.6" thickBot="1">
      <c r="A321" s="10">
        <f t="shared" si="17"/>
        <v>114</v>
      </c>
      <c r="B321" s="15">
        <f t="shared" si="18"/>
        <v>11408</v>
      </c>
      <c r="C321" s="11">
        <v>44210.333333333336</v>
      </c>
      <c r="D321" s="12">
        <v>-218.08695700000001</v>
      </c>
      <c r="E321" s="16">
        <v>22.43</v>
      </c>
      <c r="F321" s="17">
        <f t="shared" si="16"/>
        <v>-4891.6904455100002</v>
      </c>
      <c r="G321" s="14">
        <v>30.16</v>
      </c>
      <c r="H321" s="16">
        <f t="shared" si="19"/>
        <v>6577.50262312</v>
      </c>
    </row>
    <row r="322" spans="1:8" ht="12.6" thickBot="1">
      <c r="A322" s="10">
        <f t="shared" si="17"/>
        <v>114</v>
      </c>
      <c r="B322" s="15">
        <f t="shared" si="18"/>
        <v>11409</v>
      </c>
      <c r="C322" s="11">
        <v>44210.375</v>
      </c>
      <c r="D322" s="12">
        <v>-218.16417899999999</v>
      </c>
      <c r="E322" s="16">
        <v>18.099999999999998</v>
      </c>
      <c r="F322" s="17">
        <f t="shared" ref="F322:F385" si="20">D322*E322</f>
        <v>-3948.7716398999992</v>
      </c>
      <c r="G322" s="14">
        <v>22.56</v>
      </c>
      <c r="H322" s="16">
        <f t="shared" si="19"/>
        <v>4921.7838782399995</v>
      </c>
    </row>
    <row r="323" spans="1:8" ht="12.6" thickBot="1">
      <c r="A323" s="10">
        <f t="shared" ref="A323:A386" si="21">DAY(C323)+MONTH(C323)*100</f>
        <v>114</v>
      </c>
      <c r="B323" s="15">
        <f t="shared" ref="B323:B386" si="22">IF(HOUR(C323)=0,-76,HOUR(C323))+DAY(C323)*100+MONTH(C323)*10000</f>
        <v>11410</v>
      </c>
      <c r="C323" s="11">
        <v>44210.416666666664</v>
      </c>
      <c r="D323" s="12">
        <v>-218.07352900000001</v>
      </c>
      <c r="E323" s="16">
        <v>16.897500000000001</v>
      </c>
      <c r="F323" s="17">
        <f t="shared" si="20"/>
        <v>-3684.8974562775002</v>
      </c>
      <c r="G323" s="14">
        <v>18.579999999999998</v>
      </c>
      <c r="H323" s="16">
        <f t="shared" ref="H323:H386" si="23">-D323*G323</f>
        <v>4051.8061688199996</v>
      </c>
    </row>
    <row r="324" spans="1:8" ht="12.6" thickBot="1">
      <c r="A324" s="10">
        <f t="shared" si="21"/>
        <v>114</v>
      </c>
      <c r="B324" s="15">
        <f t="shared" si="22"/>
        <v>11411</v>
      </c>
      <c r="C324" s="11">
        <v>44210.458333333336</v>
      </c>
      <c r="D324" s="12">
        <v>-218.089552</v>
      </c>
      <c r="E324" s="16">
        <v>16.175000000000001</v>
      </c>
      <c r="F324" s="17">
        <f t="shared" si="20"/>
        <v>-3527.5985036000002</v>
      </c>
      <c r="G324" s="14">
        <v>16.440000000000001</v>
      </c>
      <c r="H324" s="16">
        <f t="shared" si="23"/>
        <v>3585.3922348800002</v>
      </c>
    </row>
    <row r="325" spans="1:8" ht="12.6" thickBot="1">
      <c r="A325" s="10">
        <f t="shared" si="21"/>
        <v>114</v>
      </c>
      <c r="B325" s="15">
        <f t="shared" si="22"/>
        <v>11412</v>
      </c>
      <c r="C325" s="11">
        <v>44210.5</v>
      </c>
      <c r="D325" s="12">
        <v>-132.32352900000001</v>
      </c>
      <c r="E325" s="16">
        <v>25.422499999999999</v>
      </c>
      <c r="F325" s="17">
        <f t="shared" si="20"/>
        <v>-3363.9949160025003</v>
      </c>
      <c r="G325" s="14">
        <v>14.51</v>
      </c>
      <c r="H325" s="16">
        <f t="shared" si="23"/>
        <v>1920.0144057900002</v>
      </c>
    </row>
    <row r="326" spans="1:8" ht="12.6" thickBot="1">
      <c r="A326" s="10">
        <f t="shared" si="21"/>
        <v>114</v>
      </c>
      <c r="B326" s="15">
        <f t="shared" si="22"/>
        <v>11413</v>
      </c>
      <c r="C326" s="11">
        <v>44210.541666666664</v>
      </c>
      <c r="D326" s="12">
        <v>-16.029851000000001</v>
      </c>
      <c r="E326" s="16">
        <v>14.67</v>
      </c>
      <c r="F326" s="17">
        <f t="shared" si="20"/>
        <v>-235.15791417</v>
      </c>
      <c r="G326" s="14">
        <v>13.47</v>
      </c>
      <c r="H326" s="16">
        <f t="shared" si="23"/>
        <v>215.92209297000002</v>
      </c>
    </row>
    <row r="327" spans="1:8" ht="12.6" thickBot="1">
      <c r="A327" s="10">
        <f t="shared" si="21"/>
        <v>114</v>
      </c>
      <c r="B327" s="15">
        <f t="shared" si="22"/>
        <v>11414</v>
      </c>
      <c r="C327" s="11">
        <v>44210.583333333336</v>
      </c>
      <c r="D327" s="12">
        <v>0</v>
      </c>
      <c r="E327" s="16">
        <v>13.7225</v>
      </c>
      <c r="F327" s="17">
        <f t="shared" si="20"/>
        <v>0</v>
      </c>
      <c r="G327" s="13">
        <v>13</v>
      </c>
      <c r="H327" s="16">
        <f t="shared" si="23"/>
        <v>0</v>
      </c>
    </row>
    <row r="328" spans="1:8" ht="12.6" thickBot="1">
      <c r="A328" s="10">
        <f t="shared" si="21"/>
        <v>114</v>
      </c>
      <c r="B328" s="15">
        <f t="shared" si="22"/>
        <v>11415</v>
      </c>
      <c r="C328" s="11">
        <v>44210.625</v>
      </c>
      <c r="D328" s="12">
        <v>-189.24615399999999</v>
      </c>
      <c r="E328" s="16">
        <v>10.6775</v>
      </c>
      <c r="F328" s="17">
        <f t="shared" si="20"/>
        <v>-2020.6758093349999</v>
      </c>
      <c r="G328" s="14">
        <v>13.66</v>
      </c>
      <c r="H328" s="16">
        <f t="shared" si="23"/>
        <v>2585.1024636399998</v>
      </c>
    </row>
    <row r="329" spans="1:8" ht="12.6" thickBot="1">
      <c r="A329" s="10">
        <f t="shared" si="21"/>
        <v>114</v>
      </c>
      <c r="B329" s="15">
        <f t="shared" si="22"/>
        <v>11416</v>
      </c>
      <c r="C329" s="11">
        <v>44210.666666666664</v>
      </c>
      <c r="D329" s="12">
        <v>-218.42253500000001</v>
      </c>
      <c r="E329" s="16">
        <v>6.9399999999999995</v>
      </c>
      <c r="F329" s="17">
        <f t="shared" si="20"/>
        <v>-1515.8523929</v>
      </c>
      <c r="G329" s="14">
        <v>15.31</v>
      </c>
      <c r="H329" s="16">
        <f t="shared" si="23"/>
        <v>3344.0490108500003</v>
      </c>
    </row>
    <row r="330" spans="1:8" ht="12.6" thickBot="1">
      <c r="A330" s="10">
        <f t="shared" si="21"/>
        <v>114</v>
      </c>
      <c r="B330" s="15">
        <f t="shared" si="22"/>
        <v>11417</v>
      </c>
      <c r="C330" s="11">
        <v>44210.708333333336</v>
      </c>
      <c r="D330" s="12">
        <v>-216.85714300000001</v>
      </c>
      <c r="E330" s="16">
        <v>15.202500000000001</v>
      </c>
      <c r="F330" s="17">
        <f t="shared" si="20"/>
        <v>-3296.7707164575004</v>
      </c>
      <c r="G330" s="14">
        <v>18.05</v>
      </c>
      <c r="H330" s="16">
        <f t="shared" si="23"/>
        <v>3914.2714311500004</v>
      </c>
    </row>
    <row r="331" spans="1:8" ht="12.6" thickBot="1">
      <c r="A331" s="10">
        <f t="shared" si="21"/>
        <v>114</v>
      </c>
      <c r="B331" s="15">
        <f t="shared" si="22"/>
        <v>11418</v>
      </c>
      <c r="C331" s="11">
        <v>44210.75</v>
      </c>
      <c r="D331" s="12">
        <v>-212.81818200000001</v>
      </c>
      <c r="E331" s="16">
        <v>20.917500000000004</v>
      </c>
      <c r="F331" s="17">
        <f t="shared" si="20"/>
        <v>-4451.6243219850012</v>
      </c>
      <c r="G331" s="14">
        <v>38.950000000000003</v>
      </c>
      <c r="H331" s="16">
        <f t="shared" si="23"/>
        <v>8289.2681889000014</v>
      </c>
    </row>
    <row r="332" spans="1:8" ht="12.6" thickBot="1">
      <c r="A332" s="10">
        <f t="shared" si="21"/>
        <v>114</v>
      </c>
      <c r="B332" s="15">
        <f t="shared" si="22"/>
        <v>11419</v>
      </c>
      <c r="C332" s="11">
        <v>44210.791666666664</v>
      </c>
      <c r="D332" s="12">
        <v>-219</v>
      </c>
      <c r="E332" s="16">
        <v>27.197500000000002</v>
      </c>
      <c r="F332" s="17">
        <f t="shared" si="20"/>
        <v>-5956.2525000000005</v>
      </c>
      <c r="G332" s="14">
        <v>40.01</v>
      </c>
      <c r="H332" s="16">
        <f t="shared" si="23"/>
        <v>8762.1899999999987</v>
      </c>
    </row>
    <row r="333" spans="1:8" ht="12.6" thickBot="1">
      <c r="A333" s="10">
        <f t="shared" si="21"/>
        <v>114</v>
      </c>
      <c r="B333" s="15">
        <f t="shared" si="22"/>
        <v>11420</v>
      </c>
      <c r="C333" s="11">
        <v>44210.833333333336</v>
      </c>
      <c r="D333" s="12">
        <v>-219</v>
      </c>
      <c r="E333" s="16">
        <v>27.465000000000003</v>
      </c>
      <c r="F333" s="17">
        <f t="shared" si="20"/>
        <v>-6014.8350000000009</v>
      </c>
      <c r="G333" s="14">
        <v>29.01</v>
      </c>
      <c r="H333" s="16">
        <f t="shared" si="23"/>
        <v>6353.1900000000005</v>
      </c>
    </row>
    <row r="334" spans="1:8" ht="12.6" thickBot="1">
      <c r="A334" s="10">
        <f t="shared" si="21"/>
        <v>114</v>
      </c>
      <c r="B334" s="15">
        <f t="shared" si="22"/>
        <v>11421</v>
      </c>
      <c r="C334" s="11">
        <v>44210.875</v>
      </c>
      <c r="D334" s="12">
        <v>-219</v>
      </c>
      <c r="E334" s="16">
        <v>25.53</v>
      </c>
      <c r="F334" s="17">
        <f t="shared" si="20"/>
        <v>-5591.0700000000006</v>
      </c>
      <c r="G334" s="14">
        <v>26.94</v>
      </c>
      <c r="H334" s="16">
        <f t="shared" si="23"/>
        <v>5899.8600000000006</v>
      </c>
    </row>
    <row r="335" spans="1:8" ht="12.6" thickBot="1">
      <c r="A335" s="10">
        <f t="shared" si="21"/>
        <v>114</v>
      </c>
      <c r="B335" s="15">
        <f t="shared" si="22"/>
        <v>11422</v>
      </c>
      <c r="C335" s="11">
        <v>44210.916666666664</v>
      </c>
      <c r="D335" s="12">
        <v>-181.294118</v>
      </c>
      <c r="E335" s="16">
        <v>21.055</v>
      </c>
      <c r="F335" s="17">
        <f t="shared" si="20"/>
        <v>-3817.1476544899997</v>
      </c>
      <c r="G335" s="14">
        <v>21.81</v>
      </c>
      <c r="H335" s="16">
        <f t="shared" si="23"/>
        <v>3954.0247135799996</v>
      </c>
    </row>
    <row r="336" spans="1:8" ht="12.6" thickBot="1">
      <c r="A336" s="10">
        <f t="shared" si="21"/>
        <v>114</v>
      </c>
      <c r="B336" s="15">
        <f t="shared" si="22"/>
        <v>11423</v>
      </c>
      <c r="C336" s="11">
        <v>44210.958333333336</v>
      </c>
      <c r="D336" s="12">
        <v>-208.80645200000001</v>
      </c>
      <c r="E336" s="16">
        <v>18.975000000000001</v>
      </c>
      <c r="F336" s="17">
        <f t="shared" si="20"/>
        <v>-3962.1024267000003</v>
      </c>
      <c r="G336" s="14">
        <v>19.170000000000002</v>
      </c>
      <c r="H336" s="16">
        <f t="shared" si="23"/>
        <v>4002.8196848400007</v>
      </c>
    </row>
    <row r="337" spans="1:8" ht="12.6" thickBot="1">
      <c r="A337" s="10">
        <f t="shared" si="21"/>
        <v>115</v>
      </c>
      <c r="B337" s="15">
        <f t="shared" si="22"/>
        <v>11424</v>
      </c>
      <c r="C337" s="11">
        <v>44211</v>
      </c>
      <c r="D337" s="12">
        <v>-219</v>
      </c>
      <c r="E337" s="16">
        <v>18.505000000000003</v>
      </c>
      <c r="F337" s="17">
        <f t="shared" si="20"/>
        <v>-4052.5950000000007</v>
      </c>
      <c r="G337" s="14">
        <v>20.37</v>
      </c>
      <c r="H337" s="16">
        <f t="shared" si="23"/>
        <v>4461.0300000000007</v>
      </c>
    </row>
    <row r="338" spans="1:8" ht="12.6" thickBot="1">
      <c r="A338" s="10">
        <f t="shared" si="21"/>
        <v>115</v>
      </c>
      <c r="B338" s="15">
        <f t="shared" si="22"/>
        <v>11501</v>
      </c>
      <c r="C338" s="11">
        <v>44211.041666666664</v>
      </c>
      <c r="D338" s="12">
        <v>-219</v>
      </c>
      <c r="E338" s="16">
        <v>17.432499999999997</v>
      </c>
      <c r="F338" s="17">
        <f t="shared" si="20"/>
        <v>-3817.7174999999993</v>
      </c>
      <c r="G338" s="14">
        <v>20.420000000000002</v>
      </c>
      <c r="H338" s="16">
        <f t="shared" si="23"/>
        <v>4471.9800000000005</v>
      </c>
    </row>
    <row r="339" spans="1:8" ht="12.6" thickBot="1">
      <c r="A339" s="10">
        <f t="shared" si="21"/>
        <v>115</v>
      </c>
      <c r="B339" s="15">
        <f t="shared" si="22"/>
        <v>11502</v>
      </c>
      <c r="C339" s="11">
        <v>44211.083333333336</v>
      </c>
      <c r="D339" s="12">
        <v>-219</v>
      </c>
      <c r="E339" s="16">
        <v>16.940000000000001</v>
      </c>
      <c r="F339" s="17">
        <f t="shared" si="20"/>
        <v>-3709.86</v>
      </c>
      <c r="G339" s="14">
        <v>19.350000000000001</v>
      </c>
      <c r="H339" s="16">
        <f t="shared" si="23"/>
        <v>4237.6500000000005</v>
      </c>
    </row>
    <row r="340" spans="1:8" ht="12.6" thickBot="1">
      <c r="A340" s="10">
        <f t="shared" si="21"/>
        <v>115</v>
      </c>
      <c r="B340" s="15">
        <f t="shared" si="22"/>
        <v>11503</v>
      </c>
      <c r="C340" s="11">
        <v>44211.125</v>
      </c>
      <c r="D340" s="12">
        <v>-219</v>
      </c>
      <c r="E340" s="16">
        <v>15.897499999999997</v>
      </c>
      <c r="F340" s="17">
        <f t="shared" si="20"/>
        <v>-3481.5524999999993</v>
      </c>
      <c r="G340" s="14">
        <v>18.829999999999998</v>
      </c>
      <c r="H340" s="16">
        <f t="shared" si="23"/>
        <v>4123.7699999999995</v>
      </c>
    </row>
    <row r="341" spans="1:8" ht="12.6" thickBot="1">
      <c r="A341" s="10">
        <f t="shared" si="21"/>
        <v>115</v>
      </c>
      <c r="B341" s="15">
        <f t="shared" si="22"/>
        <v>11504</v>
      </c>
      <c r="C341" s="11">
        <v>44211.166666666664</v>
      </c>
      <c r="D341" s="12">
        <v>-219</v>
      </c>
      <c r="E341" s="16">
        <v>16.407499999999999</v>
      </c>
      <c r="F341" s="17">
        <f t="shared" si="20"/>
        <v>-3593.2424999999998</v>
      </c>
      <c r="G341" s="14">
        <v>18.29</v>
      </c>
      <c r="H341" s="16">
        <f t="shared" si="23"/>
        <v>4005.5099999999998</v>
      </c>
    </row>
    <row r="342" spans="1:8" ht="12.6" thickBot="1">
      <c r="A342" s="10">
        <f t="shared" si="21"/>
        <v>115</v>
      </c>
      <c r="B342" s="15">
        <f t="shared" si="22"/>
        <v>11505</v>
      </c>
      <c r="C342" s="11">
        <v>44211.208333333336</v>
      </c>
      <c r="D342" s="12">
        <v>-218.742424</v>
      </c>
      <c r="E342" s="16">
        <v>16.142499999999998</v>
      </c>
      <c r="F342" s="17">
        <f t="shared" si="20"/>
        <v>-3531.0495794199996</v>
      </c>
      <c r="G342" s="14">
        <v>18.489999999999998</v>
      </c>
      <c r="H342" s="16">
        <f t="shared" si="23"/>
        <v>4044.5474197599997</v>
      </c>
    </row>
    <row r="343" spans="1:8" ht="12.6" thickBot="1">
      <c r="A343" s="10">
        <f t="shared" si="21"/>
        <v>115</v>
      </c>
      <c r="B343" s="15">
        <f t="shared" si="22"/>
        <v>11506</v>
      </c>
      <c r="C343" s="11">
        <v>44211.25</v>
      </c>
      <c r="D343" s="12">
        <v>-181.971429</v>
      </c>
      <c r="E343" s="16">
        <v>17.115000000000002</v>
      </c>
      <c r="F343" s="17">
        <f t="shared" si="20"/>
        <v>-3114.4410073350004</v>
      </c>
      <c r="G343" s="14">
        <v>21.75</v>
      </c>
      <c r="H343" s="16">
        <f t="shared" si="23"/>
        <v>3957.8785807499999</v>
      </c>
    </row>
    <row r="344" spans="1:8" ht="12.6" thickBot="1">
      <c r="A344" s="10">
        <f t="shared" si="21"/>
        <v>115</v>
      </c>
      <c r="B344" s="15">
        <f t="shared" si="22"/>
        <v>11507</v>
      </c>
      <c r="C344" s="11">
        <v>44211.291666666664</v>
      </c>
      <c r="D344" s="12">
        <v>-120</v>
      </c>
      <c r="E344" s="16">
        <v>25.232499999999998</v>
      </c>
      <c r="F344" s="17">
        <f t="shared" si="20"/>
        <v>-3027.8999999999996</v>
      </c>
      <c r="G344" s="14">
        <v>44.19</v>
      </c>
      <c r="H344" s="16">
        <f t="shared" si="23"/>
        <v>5302.7999999999993</v>
      </c>
    </row>
    <row r="345" spans="1:8" ht="12.6" thickBot="1">
      <c r="A345" s="10">
        <f t="shared" si="21"/>
        <v>115</v>
      </c>
      <c r="B345" s="15">
        <f t="shared" si="22"/>
        <v>11508</v>
      </c>
      <c r="C345" s="11">
        <v>44211.333333333336</v>
      </c>
      <c r="D345" s="12">
        <v>-77.552239</v>
      </c>
      <c r="E345" s="16">
        <v>36.122500000000002</v>
      </c>
      <c r="F345" s="17">
        <f t="shared" si="20"/>
        <v>-2801.3807532775004</v>
      </c>
      <c r="G345" s="14">
        <v>36.65</v>
      </c>
      <c r="H345" s="16">
        <f t="shared" si="23"/>
        <v>2842.2895593499998</v>
      </c>
    </row>
    <row r="346" spans="1:8" ht="12.6" thickBot="1">
      <c r="A346" s="10">
        <f t="shared" si="21"/>
        <v>115</v>
      </c>
      <c r="B346" s="15">
        <f t="shared" si="22"/>
        <v>11509</v>
      </c>
      <c r="C346" s="11">
        <v>44211.375</v>
      </c>
      <c r="D346" s="12">
        <v>0</v>
      </c>
      <c r="E346" s="16">
        <v>24.66</v>
      </c>
      <c r="F346" s="17">
        <f t="shared" si="20"/>
        <v>0</v>
      </c>
      <c r="G346" s="14">
        <v>26.43</v>
      </c>
      <c r="H346" s="16">
        <f t="shared" si="23"/>
        <v>0</v>
      </c>
    </row>
    <row r="347" spans="1:8" ht="12.6" thickBot="1">
      <c r="A347" s="10">
        <f t="shared" si="21"/>
        <v>115</v>
      </c>
      <c r="B347" s="15">
        <f t="shared" si="22"/>
        <v>11510</v>
      </c>
      <c r="C347" s="11">
        <v>44211.416666666664</v>
      </c>
      <c r="D347" s="12">
        <v>0</v>
      </c>
      <c r="E347" s="16">
        <v>20.594999999999999</v>
      </c>
      <c r="F347" s="17">
        <f t="shared" si="20"/>
        <v>0</v>
      </c>
      <c r="G347" s="14">
        <v>20.77</v>
      </c>
      <c r="H347" s="16">
        <f t="shared" si="23"/>
        <v>0</v>
      </c>
    </row>
    <row r="348" spans="1:8" ht="12.6" thickBot="1">
      <c r="A348" s="10">
        <f t="shared" si="21"/>
        <v>115</v>
      </c>
      <c r="B348" s="15">
        <f t="shared" si="22"/>
        <v>11511</v>
      </c>
      <c r="C348" s="11">
        <v>44211.458333333336</v>
      </c>
      <c r="D348" s="12">
        <v>0</v>
      </c>
      <c r="E348" s="16">
        <v>16.857500000000002</v>
      </c>
      <c r="F348" s="17">
        <f t="shared" si="20"/>
        <v>0</v>
      </c>
      <c r="G348" s="13">
        <v>19</v>
      </c>
      <c r="H348" s="16">
        <f t="shared" si="23"/>
        <v>0</v>
      </c>
    </row>
    <row r="349" spans="1:8" ht="12.6" thickBot="1">
      <c r="A349" s="10">
        <f t="shared" si="21"/>
        <v>115</v>
      </c>
      <c r="B349" s="15">
        <f t="shared" si="22"/>
        <v>11512</v>
      </c>
      <c r="C349" s="11">
        <v>44211.5</v>
      </c>
      <c r="D349" s="12">
        <v>194.753623</v>
      </c>
      <c r="E349" s="16">
        <v>17.43</v>
      </c>
      <c r="F349" s="17">
        <f t="shared" si="20"/>
        <v>3394.5556488900002</v>
      </c>
      <c r="G349" s="14">
        <v>17.77</v>
      </c>
      <c r="H349" s="16">
        <f t="shared" si="23"/>
        <v>-3460.77188071</v>
      </c>
    </row>
    <row r="350" spans="1:8" ht="12.6" thickBot="1">
      <c r="A350" s="10">
        <f t="shared" si="21"/>
        <v>115</v>
      </c>
      <c r="B350" s="15">
        <f t="shared" si="22"/>
        <v>11513</v>
      </c>
      <c r="C350" s="11">
        <v>44211.541666666664</v>
      </c>
      <c r="D350" s="12">
        <v>223</v>
      </c>
      <c r="E350" s="16">
        <v>16.71</v>
      </c>
      <c r="F350" s="17">
        <f t="shared" si="20"/>
        <v>3726.3300000000004</v>
      </c>
      <c r="G350" s="14">
        <v>16.07</v>
      </c>
      <c r="H350" s="16">
        <f t="shared" si="23"/>
        <v>-3583.61</v>
      </c>
    </row>
    <row r="351" spans="1:8" ht="12.6" thickBot="1">
      <c r="A351" s="10">
        <f t="shared" si="21"/>
        <v>115</v>
      </c>
      <c r="B351" s="15">
        <f t="shared" si="22"/>
        <v>11514</v>
      </c>
      <c r="C351" s="11">
        <v>44211.583333333336</v>
      </c>
      <c r="D351" s="12">
        <v>223</v>
      </c>
      <c r="E351" s="16">
        <v>16.042499999999997</v>
      </c>
      <c r="F351" s="17">
        <f t="shared" si="20"/>
        <v>3577.4774999999995</v>
      </c>
      <c r="G351" s="14">
        <v>15.34</v>
      </c>
      <c r="H351" s="16">
        <f t="shared" si="23"/>
        <v>-3420.82</v>
      </c>
    </row>
    <row r="352" spans="1:8" ht="12.6" thickBot="1">
      <c r="A352" s="10">
        <f t="shared" si="21"/>
        <v>115</v>
      </c>
      <c r="B352" s="15">
        <f t="shared" si="22"/>
        <v>11515</v>
      </c>
      <c r="C352" s="11">
        <v>44211.625</v>
      </c>
      <c r="D352" s="12">
        <v>223</v>
      </c>
      <c r="E352" s="16">
        <v>14.605</v>
      </c>
      <c r="F352" s="17">
        <f t="shared" si="20"/>
        <v>3256.915</v>
      </c>
      <c r="G352" s="13">
        <v>15</v>
      </c>
      <c r="H352" s="16">
        <f t="shared" si="23"/>
        <v>-3345</v>
      </c>
    </row>
    <row r="353" spans="1:8" ht="12.6" thickBot="1">
      <c r="A353" s="10">
        <f t="shared" si="21"/>
        <v>115</v>
      </c>
      <c r="B353" s="15">
        <f t="shared" si="22"/>
        <v>11516</v>
      </c>
      <c r="C353" s="11">
        <v>44211.666666666664</v>
      </c>
      <c r="D353" s="12">
        <v>222.83333300000001</v>
      </c>
      <c r="E353" s="16">
        <v>13.487500000000001</v>
      </c>
      <c r="F353" s="17">
        <f t="shared" si="20"/>
        <v>3005.4645788375001</v>
      </c>
      <c r="G353" s="14">
        <v>14.81</v>
      </c>
      <c r="H353" s="16">
        <f t="shared" si="23"/>
        <v>-3300.1616617300001</v>
      </c>
    </row>
    <row r="354" spans="1:8" ht="12.6" thickBot="1">
      <c r="A354" s="10">
        <f t="shared" si="21"/>
        <v>115</v>
      </c>
      <c r="B354" s="15">
        <f t="shared" si="22"/>
        <v>11517</v>
      </c>
      <c r="C354" s="11">
        <v>44211.708333333336</v>
      </c>
      <c r="D354" s="12">
        <v>223</v>
      </c>
      <c r="E354" s="16">
        <v>15.532499999999999</v>
      </c>
      <c r="F354" s="17">
        <f t="shared" si="20"/>
        <v>3463.7474999999999</v>
      </c>
      <c r="G354" s="14">
        <v>17.399999999999999</v>
      </c>
      <c r="H354" s="16">
        <f t="shared" si="23"/>
        <v>-3880.2</v>
      </c>
    </row>
    <row r="355" spans="1:8" ht="12.6" thickBot="1">
      <c r="A355" s="10">
        <f t="shared" si="21"/>
        <v>115</v>
      </c>
      <c r="B355" s="15">
        <f t="shared" si="22"/>
        <v>11518</v>
      </c>
      <c r="C355" s="11">
        <v>44211.75</v>
      </c>
      <c r="D355" s="12">
        <v>26.728570999999999</v>
      </c>
      <c r="E355" s="16">
        <v>96.465000000000003</v>
      </c>
      <c r="F355" s="17">
        <f t="shared" si="20"/>
        <v>2578.3716015149998</v>
      </c>
      <c r="G355" s="14">
        <v>29.99</v>
      </c>
      <c r="H355" s="16">
        <f t="shared" si="23"/>
        <v>-801.58984428999997</v>
      </c>
    </row>
    <row r="356" spans="1:8" ht="12.6" thickBot="1">
      <c r="A356" s="10">
        <f t="shared" si="21"/>
        <v>115</v>
      </c>
      <c r="B356" s="15">
        <f t="shared" si="22"/>
        <v>11519</v>
      </c>
      <c r="C356" s="11">
        <v>44211.791666666664</v>
      </c>
      <c r="D356" s="12">
        <v>-133.901408</v>
      </c>
      <c r="E356" s="16">
        <v>35.855000000000004</v>
      </c>
      <c r="F356" s="17">
        <f t="shared" si="20"/>
        <v>-4801.0349838400007</v>
      </c>
      <c r="G356" s="14">
        <v>30.45</v>
      </c>
      <c r="H356" s="16">
        <f t="shared" si="23"/>
        <v>4077.2978736</v>
      </c>
    </row>
    <row r="357" spans="1:8" ht="12.6" thickBot="1">
      <c r="A357" s="10">
        <f t="shared" si="21"/>
        <v>115</v>
      </c>
      <c r="B357" s="15">
        <f t="shared" si="22"/>
        <v>11520</v>
      </c>
      <c r="C357" s="11">
        <v>44211.833333333336</v>
      </c>
      <c r="D357" s="12">
        <v>-219</v>
      </c>
      <c r="E357" s="16">
        <v>23.947499999999998</v>
      </c>
      <c r="F357" s="17">
        <f t="shared" si="20"/>
        <v>-5244.5024999999996</v>
      </c>
      <c r="G357" s="14">
        <v>27.82</v>
      </c>
      <c r="H357" s="16">
        <f t="shared" si="23"/>
        <v>6092.58</v>
      </c>
    </row>
    <row r="358" spans="1:8" ht="12.6" thickBot="1">
      <c r="A358" s="10">
        <f t="shared" si="21"/>
        <v>115</v>
      </c>
      <c r="B358" s="15">
        <f t="shared" si="22"/>
        <v>11521</v>
      </c>
      <c r="C358" s="11">
        <v>44211.875</v>
      </c>
      <c r="D358" s="12">
        <v>-219</v>
      </c>
      <c r="E358" s="16">
        <v>21.979999999999997</v>
      </c>
      <c r="F358" s="17">
        <f t="shared" si="20"/>
        <v>-4813.619999999999</v>
      </c>
      <c r="G358" s="14">
        <v>27.17</v>
      </c>
      <c r="H358" s="16">
        <f t="shared" si="23"/>
        <v>5950.2300000000005</v>
      </c>
    </row>
    <row r="359" spans="1:8" ht="12.6" thickBot="1">
      <c r="A359" s="10">
        <f t="shared" si="21"/>
        <v>115</v>
      </c>
      <c r="B359" s="15">
        <f t="shared" si="22"/>
        <v>11522</v>
      </c>
      <c r="C359" s="11">
        <v>44211.916666666664</v>
      </c>
      <c r="D359" s="12">
        <v>-219</v>
      </c>
      <c r="E359" s="16">
        <v>23.664999999999999</v>
      </c>
      <c r="F359" s="17">
        <f t="shared" si="20"/>
        <v>-5182.6350000000002</v>
      </c>
      <c r="G359" s="14">
        <v>26.01</v>
      </c>
      <c r="H359" s="16">
        <f t="shared" si="23"/>
        <v>5696.1900000000005</v>
      </c>
    </row>
    <row r="360" spans="1:8" ht="12.6" thickBot="1">
      <c r="A360" s="10">
        <f t="shared" si="21"/>
        <v>115</v>
      </c>
      <c r="B360" s="15">
        <f t="shared" si="22"/>
        <v>11523</v>
      </c>
      <c r="C360" s="11">
        <v>44211.958333333336</v>
      </c>
      <c r="D360" s="12">
        <v>-219</v>
      </c>
      <c r="E360" s="16">
        <v>19.3825</v>
      </c>
      <c r="F360" s="17">
        <f t="shared" si="20"/>
        <v>-4244.7674999999999</v>
      </c>
      <c r="G360" s="14">
        <v>22.93</v>
      </c>
      <c r="H360" s="16">
        <f t="shared" si="23"/>
        <v>5021.67</v>
      </c>
    </row>
    <row r="361" spans="1:8" ht="12.6" thickBot="1">
      <c r="A361" s="10">
        <f t="shared" si="21"/>
        <v>116</v>
      </c>
      <c r="B361" s="15">
        <f t="shared" si="22"/>
        <v>11524</v>
      </c>
      <c r="C361" s="11">
        <v>44212</v>
      </c>
      <c r="D361" s="12">
        <v>-219</v>
      </c>
      <c r="E361" s="16">
        <v>18.807500000000001</v>
      </c>
      <c r="F361" s="17">
        <f t="shared" si="20"/>
        <v>-4118.8425000000007</v>
      </c>
      <c r="G361" s="13">
        <v>22</v>
      </c>
      <c r="H361" s="16">
        <f t="shared" si="23"/>
        <v>4818</v>
      </c>
    </row>
    <row r="362" spans="1:8" ht="12.6" thickBot="1">
      <c r="A362" s="10">
        <f t="shared" si="21"/>
        <v>116</v>
      </c>
      <c r="B362" s="15">
        <f t="shared" si="22"/>
        <v>11601</v>
      </c>
      <c r="C362" s="11">
        <v>44212.041666666664</v>
      </c>
      <c r="D362" s="12">
        <v>-28.583333</v>
      </c>
      <c r="E362" s="16">
        <v>21.71</v>
      </c>
      <c r="F362" s="17">
        <f t="shared" si="20"/>
        <v>-620.54415943000004</v>
      </c>
      <c r="G362" s="14">
        <v>20.68</v>
      </c>
      <c r="H362" s="16">
        <f t="shared" si="23"/>
        <v>591.10332643999993</v>
      </c>
    </row>
    <row r="363" spans="1:8" ht="12.6" thickBot="1">
      <c r="A363" s="10">
        <f t="shared" si="21"/>
        <v>116</v>
      </c>
      <c r="B363" s="15">
        <f t="shared" si="22"/>
        <v>11602</v>
      </c>
      <c r="C363" s="11">
        <v>44212.083333333336</v>
      </c>
      <c r="D363" s="12">
        <v>0</v>
      </c>
      <c r="E363" s="16">
        <v>26.177500000000002</v>
      </c>
      <c r="F363" s="17">
        <f t="shared" si="20"/>
        <v>0</v>
      </c>
      <c r="G363" s="14">
        <v>19.89</v>
      </c>
      <c r="H363" s="16">
        <f t="shared" si="23"/>
        <v>0</v>
      </c>
    </row>
    <row r="364" spans="1:8" ht="12.6" thickBot="1">
      <c r="A364" s="10">
        <f t="shared" si="21"/>
        <v>116</v>
      </c>
      <c r="B364" s="15">
        <f t="shared" si="22"/>
        <v>11603</v>
      </c>
      <c r="C364" s="11">
        <v>44212.125</v>
      </c>
      <c r="D364" s="12">
        <v>0</v>
      </c>
      <c r="E364" s="16">
        <v>22.5075</v>
      </c>
      <c r="F364" s="17">
        <f t="shared" si="20"/>
        <v>0</v>
      </c>
      <c r="G364" s="14">
        <v>20.79</v>
      </c>
      <c r="H364" s="16">
        <f t="shared" si="23"/>
        <v>0</v>
      </c>
    </row>
    <row r="365" spans="1:8" ht="12.6" thickBot="1">
      <c r="A365" s="10">
        <f t="shared" si="21"/>
        <v>116</v>
      </c>
      <c r="B365" s="15">
        <f t="shared" si="22"/>
        <v>11604</v>
      </c>
      <c r="C365" s="11">
        <v>44212.166666666664</v>
      </c>
      <c r="D365" s="12">
        <v>0</v>
      </c>
      <c r="E365" s="16">
        <v>30.47</v>
      </c>
      <c r="F365" s="17">
        <f t="shared" si="20"/>
        <v>0</v>
      </c>
      <c r="G365" s="14">
        <v>22.12</v>
      </c>
      <c r="H365" s="16">
        <f t="shared" si="23"/>
        <v>0</v>
      </c>
    </row>
    <row r="366" spans="1:8" ht="12.6" thickBot="1">
      <c r="A366" s="10">
        <f t="shared" si="21"/>
        <v>116</v>
      </c>
      <c r="B366" s="15">
        <f t="shared" si="22"/>
        <v>11605</v>
      </c>
      <c r="C366" s="11">
        <v>44212.208333333336</v>
      </c>
      <c r="D366" s="12">
        <v>-174.86956499999999</v>
      </c>
      <c r="E366" s="16">
        <v>25.9375</v>
      </c>
      <c r="F366" s="17">
        <f t="shared" si="20"/>
        <v>-4535.6793421875</v>
      </c>
      <c r="G366" s="14">
        <v>26.41</v>
      </c>
      <c r="H366" s="16">
        <f t="shared" si="23"/>
        <v>4618.3052116500003</v>
      </c>
    </row>
    <row r="367" spans="1:8" ht="12.6" thickBot="1">
      <c r="A367" s="10">
        <f t="shared" si="21"/>
        <v>116</v>
      </c>
      <c r="B367" s="15">
        <f t="shared" si="22"/>
        <v>11606</v>
      </c>
      <c r="C367" s="11">
        <v>44212.25</v>
      </c>
      <c r="D367" s="12">
        <v>-219</v>
      </c>
      <c r="E367" s="16">
        <v>27.785</v>
      </c>
      <c r="F367" s="17">
        <f t="shared" si="20"/>
        <v>-6084.915</v>
      </c>
      <c r="G367" s="14">
        <v>30.3</v>
      </c>
      <c r="H367" s="16">
        <f t="shared" si="23"/>
        <v>6635.7</v>
      </c>
    </row>
    <row r="368" spans="1:8" ht="12.6" thickBot="1">
      <c r="A368" s="10">
        <f t="shared" si="21"/>
        <v>116</v>
      </c>
      <c r="B368" s="15">
        <f t="shared" si="22"/>
        <v>11607</v>
      </c>
      <c r="C368" s="11">
        <v>44212.291666666664</v>
      </c>
      <c r="D368" s="12">
        <v>-219</v>
      </c>
      <c r="E368" s="16">
        <v>35.454999999999998</v>
      </c>
      <c r="F368" s="17">
        <f t="shared" si="20"/>
        <v>-7764.6449999999995</v>
      </c>
      <c r="G368" s="14">
        <v>41.22</v>
      </c>
      <c r="H368" s="16">
        <f t="shared" si="23"/>
        <v>9027.18</v>
      </c>
    </row>
    <row r="369" spans="1:8" ht="12.6" thickBot="1">
      <c r="A369" s="10">
        <f t="shared" si="21"/>
        <v>116</v>
      </c>
      <c r="B369" s="15">
        <f t="shared" si="22"/>
        <v>11608</v>
      </c>
      <c r="C369" s="11">
        <v>44212.333333333336</v>
      </c>
      <c r="D369" s="12">
        <v>-219</v>
      </c>
      <c r="E369" s="16">
        <v>247.3425</v>
      </c>
      <c r="F369" s="17">
        <f t="shared" si="20"/>
        <v>-54168.0075</v>
      </c>
      <c r="G369" s="14">
        <v>47.61</v>
      </c>
      <c r="H369" s="16">
        <f t="shared" si="23"/>
        <v>10426.59</v>
      </c>
    </row>
    <row r="370" spans="1:8" ht="12.6" thickBot="1">
      <c r="A370" s="10">
        <f t="shared" si="21"/>
        <v>116</v>
      </c>
      <c r="B370" s="15">
        <f t="shared" si="22"/>
        <v>11609</v>
      </c>
      <c r="C370" s="11">
        <v>44212.375</v>
      </c>
      <c r="D370" s="12">
        <v>-219</v>
      </c>
      <c r="E370" s="16">
        <v>62.862499999999997</v>
      </c>
      <c r="F370" s="17">
        <f t="shared" si="20"/>
        <v>-13766.887499999999</v>
      </c>
      <c r="G370" s="14">
        <v>47.35</v>
      </c>
      <c r="H370" s="16">
        <f t="shared" si="23"/>
        <v>10369.65</v>
      </c>
    </row>
    <row r="371" spans="1:8" ht="12.6" thickBot="1">
      <c r="A371" s="10">
        <f t="shared" si="21"/>
        <v>116</v>
      </c>
      <c r="B371" s="15">
        <f t="shared" si="22"/>
        <v>11610</v>
      </c>
      <c r="C371" s="11">
        <v>44212.416666666664</v>
      </c>
      <c r="D371" s="12">
        <v>-93.5</v>
      </c>
      <c r="E371" s="16">
        <v>29.1</v>
      </c>
      <c r="F371" s="17">
        <f t="shared" si="20"/>
        <v>-2720.85</v>
      </c>
      <c r="G371" s="14">
        <v>31.15</v>
      </c>
      <c r="H371" s="16">
        <f t="shared" si="23"/>
        <v>2912.5250000000001</v>
      </c>
    </row>
    <row r="372" spans="1:8" ht="12.6" thickBot="1">
      <c r="A372" s="10">
        <f t="shared" si="21"/>
        <v>116</v>
      </c>
      <c r="B372" s="15">
        <f t="shared" si="22"/>
        <v>11611</v>
      </c>
      <c r="C372" s="11">
        <v>44212.458333333336</v>
      </c>
      <c r="D372" s="12">
        <v>33.681159000000001</v>
      </c>
      <c r="E372" s="16">
        <v>28.977499999999999</v>
      </c>
      <c r="F372" s="17">
        <f t="shared" si="20"/>
        <v>975.99578492249998</v>
      </c>
      <c r="G372" s="14">
        <v>26.02</v>
      </c>
      <c r="H372" s="16">
        <f t="shared" si="23"/>
        <v>-876.38375717999998</v>
      </c>
    </row>
    <row r="373" spans="1:8" ht="12.6" thickBot="1">
      <c r="A373" s="10">
        <f t="shared" si="21"/>
        <v>116</v>
      </c>
      <c r="B373" s="15">
        <f t="shared" si="22"/>
        <v>11612</v>
      </c>
      <c r="C373" s="11">
        <v>44212.5</v>
      </c>
      <c r="D373" s="12">
        <v>5.8169009999999997</v>
      </c>
      <c r="E373" s="16">
        <v>22.130000000000003</v>
      </c>
      <c r="F373" s="17">
        <f t="shared" si="20"/>
        <v>128.72801913000001</v>
      </c>
      <c r="G373" s="14">
        <v>20.88</v>
      </c>
      <c r="H373" s="16">
        <f t="shared" si="23"/>
        <v>-121.45689287999998</v>
      </c>
    </row>
    <row r="374" spans="1:8" ht="12.6" thickBot="1">
      <c r="A374" s="10">
        <f t="shared" si="21"/>
        <v>116</v>
      </c>
      <c r="B374" s="15">
        <f t="shared" si="22"/>
        <v>11613</v>
      </c>
      <c r="C374" s="11">
        <v>44212.541666666664</v>
      </c>
      <c r="D374" s="12">
        <v>0</v>
      </c>
      <c r="E374" s="16">
        <v>20.112500000000001</v>
      </c>
      <c r="F374" s="17">
        <f t="shared" si="20"/>
        <v>0</v>
      </c>
      <c r="G374" s="14">
        <v>19.87</v>
      </c>
      <c r="H374" s="16">
        <f t="shared" si="23"/>
        <v>0</v>
      </c>
    </row>
    <row r="375" spans="1:8" ht="12.6" thickBot="1">
      <c r="A375" s="10">
        <f t="shared" si="21"/>
        <v>116</v>
      </c>
      <c r="B375" s="15">
        <f t="shared" si="22"/>
        <v>11614</v>
      </c>
      <c r="C375" s="11">
        <v>44212.583333333336</v>
      </c>
      <c r="D375" s="12">
        <v>42.323943999999997</v>
      </c>
      <c r="E375" s="16">
        <v>18.467500000000001</v>
      </c>
      <c r="F375" s="17">
        <f t="shared" si="20"/>
        <v>781.61743581999997</v>
      </c>
      <c r="G375" s="14">
        <v>18.47</v>
      </c>
      <c r="H375" s="16">
        <f t="shared" si="23"/>
        <v>-781.72324567999988</v>
      </c>
    </row>
    <row r="376" spans="1:8" ht="12.6" thickBot="1">
      <c r="A376" s="10">
        <f t="shared" si="21"/>
        <v>116</v>
      </c>
      <c r="B376" s="15">
        <f t="shared" si="22"/>
        <v>11615</v>
      </c>
      <c r="C376" s="11">
        <v>44212.625</v>
      </c>
      <c r="D376" s="12">
        <v>100.485714</v>
      </c>
      <c r="E376" s="16">
        <v>18.459999999999997</v>
      </c>
      <c r="F376" s="17">
        <f t="shared" si="20"/>
        <v>1854.9662804399998</v>
      </c>
      <c r="G376" s="14">
        <v>17.670000000000002</v>
      </c>
      <c r="H376" s="16">
        <f t="shared" si="23"/>
        <v>-1775.5825663800001</v>
      </c>
    </row>
    <row r="377" spans="1:8" ht="12.6" thickBot="1">
      <c r="A377" s="10">
        <f t="shared" si="21"/>
        <v>116</v>
      </c>
      <c r="B377" s="15">
        <f t="shared" si="22"/>
        <v>11616</v>
      </c>
      <c r="C377" s="11">
        <v>44212.666666666664</v>
      </c>
      <c r="D377" s="12">
        <v>123.183099</v>
      </c>
      <c r="E377" s="16">
        <v>19.8125</v>
      </c>
      <c r="F377" s="17">
        <f t="shared" si="20"/>
        <v>2440.5651489375</v>
      </c>
      <c r="G377" s="14">
        <v>17.41</v>
      </c>
      <c r="H377" s="16">
        <f t="shared" si="23"/>
        <v>-2144.6177535900001</v>
      </c>
    </row>
    <row r="378" spans="1:8" ht="12.6" thickBot="1">
      <c r="A378" s="10">
        <f t="shared" si="21"/>
        <v>116</v>
      </c>
      <c r="B378" s="15">
        <f t="shared" si="22"/>
        <v>11617</v>
      </c>
      <c r="C378" s="11">
        <v>44212.708333333336</v>
      </c>
      <c r="D378" s="12">
        <v>202</v>
      </c>
      <c r="E378" s="16">
        <v>34.052500000000002</v>
      </c>
      <c r="F378" s="17">
        <f t="shared" si="20"/>
        <v>6878.6050000000005</v>
      </c>
      <c r="G378" s="14">
        <v>18.23</v>
      </c>
      <c r="H378" s="16">
        <f t="shared" si="23"/>
        <v>-3682.46</v>
      </c>
    </row>
    <row r="379" spans="1:8" ht="12.6" thickBot="1">
      <c r="A379" s="10">
        <f t="shared" si="21"/>
        <v>116</v>
      </c>
      <c r="B379" s="15">
        <f t="shared" si="22"/>
        <v>11618</v>
      </c>
      <c r="C379" s="11">
        <v>44212.75</v>
      </c>
      <c r="D379" s="12">
        <v>-91.768116000000006</v>
      </c>
      <c r="E379" s="16">
        <v>29.647500000000001</v>
      </c>
      <c r="F379" s="17">
        <f t="shared" si="20"/>
        <v>-2720.6952191100004</v>
      </c>
      <c r="G379" s="14">
        <v>27.28</v>
      </c>
      <c r="H379" s="16">
        <f t="shared" si="23"/>
        <v>2503.4342044800001</v>
      </c>
    </row>
    <row r="380" spans="1:8" ht="12.6" thickBot="1">
      <c r="A380" s="10">
        <f t="shared" si="21"/>
        <v>116</v>
      </c>
      <c r="B380" s="15">
        <f t="shared" si="22"/>
        <v>11619</v>
      </c>
      <c r="C380" s="11">
        <v>44212.791666666664</v>
      </c>
      <c r="D380" s="12">
        <v>-169</v>
      </c>
      <c r="E380" s="16">
        <v>27.295000000000002</v>
      </c>
      <c r="F380" s="17">
        <f t="shared" si="20"/>
        <v>-4612.8550000000005</v>
      </c>
      <c r="G380" s="14">
        <v>28.03</v>
      </c>
      <c r="H380" s="16">
        <f t="shared" si="23"/>
        <v>4737.0700000000006</v>
      </c>
    </row>
    <row r="381" spans="1:8" ht="12.6" thickBot="1">
      <c r="A381" s="10">
        <f t="shared" si="21"/>
        <v>116</v>
      </c>
      <c r="B381" s="15">
        <f t="shared" si="22"/>
        <v>11620</v>
      </c>
      <c r="C381" s="11">
        <v>44212.833333333336</v>
      </c>
      <c r="D381" s="12">
        <v>-17.579709999999999</v>
      </c>
      <c r="E381" s="16">
        <v>30.15</v>
      </c>
      <c r="F381" s="17">
        <f t="shared" si="20"/>
        <v>-530.02825649999988</v>
      </c>
      <c r="G381" s="14">
        <v>22.82</v>
      </c>
      <c r="H381" s="16">
        <f t="shared" si="23"/>
        <v>401.16898219999996</v>
      </c>
    </row>
    <row r="382" spans="1:8" ht="12.6" thickBot="1">
      <c r="A382" s="10">
        <f t="shared" si="21"/>
        <v>116</v>
      </c>
      <c r="B382" s="15">
        <f t="shared" si="22"/>
        <v>11621</v>
      </c>
      <c r="C382" s="11">
        <v>44212.875</v>
      </c>
      <c r="D382" s="12">
        <v>0</v>
      </c>
      <c r="E382" s="16">
        <v>42.95</v>
      </c>
      <c r="F382" s="17">
        <f t="shared" si="20"/>
        <v>0</v>
      </c>
      <c r="G382" s="14">
        <v>21.89</v>
      </c>
      <c r="H382" s="16">
        <f t="shared" si="23"/>
        <v>0</v>
      </c>
    </row>
    <row r="383" spans="1:8" ht="12.6" thickBot="1">
      <c r="A383" s="10">
        <f t="shared" si="21"/>
        <v>116</v>
      </c>
      <c r="B383" s="15">
        <f t="shared" si="22"/>
        <v>11622</v>
      </c>
      <c r="C383" s="11">
        <v>44212.916666666664</v>
      </c>
      <c r="D383" s="12">
        <v>0</v>
      </c>
      <c r="E383" s="16">
        <v>64.192499999999995</v>
      </c>
      <c r="F383" s="17">
        <f t="shared" si="20"/>
        <v>0</v>
      </c>
      <c r="G383" s="14">
        <v>22.13</v>
      </c>
      <c r="H383" s="16">
        <f t="shared" si="23"/>
        <v>0</v>
      </c>
    </row>
    <row r="384" spans="1:8" ht="12.6" thickBot="1">
      <c r="A384" s="10">
        <f t="shared" si="21"/>
        <v>116</v>
      </c>
      <c r="B384" s="15">
        <f t="shared" si="22"/>
        <v>11623</v>
      </c>
      <c r="C384" s="11">
        <v>44212.958333333336</v>
      </c>
      <c r="D384" s="12">
        <v>0</v>
      </c>
      <c r="E384" s="16">
        <v>39.017499999999998</v>
      </c>
      <c r="F384" s="17">
        <f t="shared" si="20"/>
        <v>0</v>
      </c>
      <c r="G384" s="13">
        <v>24</v>
      </c>
      <c r="H384" s="16">
        <f t="shared" si="23"/>
        <v>0</v>
      </c>
    </row>
    <row r="385" spans="1:8" ht="12.6" thickBot="1">
      <c r="A385" s="10">
        <f t="shared" si="21"/>
        <v>117</v>
      </c>
      <c r="B385" s="15">
        <f t="shared" si="22"/>
        <v>11624</v>
      </c>
      <c r="C385" s="11">
        <v>44213</v>
      </c>
      <c r="D385" s="12">
        <v>-194.13043500000001</v>
      </c>
      <c r="E385" s="16">
        <v>27.700000000000003</v>
      </c>
      <c r="F385" s="17">
        <f t="shared" si="20"/>
        <v>-5377.4130495000009</v>
      </c>
      <c r="G385" s="13">
        <v>22</v>
      </c>
      <c r="H385" s="16">
        <f t="shared" si="23"/>
        <v>4270.8695699999998</v>
      </c>
    </row>
    <row r="386" spans="1:8" ht="12.6" thickBot="1">
      <c r="A386" s="10">
        <f t="shared" si="21"/>
        <v>117</v>
      </c>
      <c r="B386" s="15">
        <f t="shared" si="22"/>
        <v>11701</v>
      </c>
      <c r="C386" s="11">
        <v>44213.041666666664</v>
      </c>
      <c r="D386" s="12">
        <v>-114.07142899999999</v>
      </c>
      <c r="E386" s="16">
        <v>103.5125</v>
      </c>
      <c r="F386" s="17">
        <f t="shared" ref="F386:F449" si="24">D386*E386</f>
        <v>-11807.8187943625</v>
      </c>
      <c r="G386" s="14">
        <v>22.82</v>
      </c>
      <c r="H386" s="16">
        <f t="shared" si="23"/>
        <v>2603.1100097799999</v>
      </c>
    </row>
    <row r="387" spans="1:8" ht="12.6" thickBot="1">
      <c r="A387" s="10">
        <f t="shared" ref="A387:A450" si="25">DAY(C387)+MONTH(C387)*100</f>
        <v>117</v>
      </c>
      <c r="B387" s="15">
        <f t="shared" ref="B387:B450" si="26">IF(HOUR(C387)=0,-76,HOUR(C387))+DAY(C387)*100+MONTH(C387)*10000</f>
        <v>11702</v>
      </c>
      <c r="C387" s="11">
        <v>44213.083333333336</v>
      </c>
      <c r="D387" s="12">
        <v>-187.826087</v>
      </c>
      <c r="E387" s="16">
        <v>24.8325</v>
      </c>
      <c r="F387" s="17">
        <f t="shared" si="24"/>
        <v>-4664.1913054275001</v>
      </c>
      <c r="G387" s="14">
        <v>20.81</v>
      </c>
      <c r="H387" s="16">
        <f t="shared" ref="H387:H450" si="27">-D387*G387</f>
        <v>3908.6608704699997</v>
      </c>
    </row>
    <row r="388" spans="1:8" ht="12.6" thickBot="1">
      <c r="A388" s="10">
        <f t="shared" si="25"/>
        <v>117</v>
      </c>
      <c r="B388" s="15">
        <f t="shared" si="26"/>
        <v>11703</v>
      </c>
      <c r="C388" s="11">
        <v>44213.125</v>
      </c>
      <c r="D388" s="12">
        <v>-199</v>
      </c>
      <c r="E388" s="16">
        <v>21.267499999999998</v>
      </c>
      <c r="F388" s="17">
        <f t="shared" si="24"/>
        <v>-4232.2325000000001</v>
      </c>
      <c r="G388" s="14">
        <v>21.46</v>
      </c>
      <c r="H388" s="16">
        <f t="shared" si="27"/>
        <v>4270.54</v>
      </c>
    </row>
    <row r="389" spans="1:8" ht="12.6" thickBot="1">
      <c r="A389" s="10">
        <f t="shared" si="25"/>
        <v>117</v>
      </c>
      <c r="B389" s="15">
        <f t="shared" si="26"/>
        <v>11704</v>
      </c>
      <c r="C389" s="11">
        <v>44213.166666666664</v>
      </c>
      <c r="D389" s="12">
        <v>-24.25</v>
      </c>
      <c r="E389" s="16">
        <v>25.157499999999999</v>
      </c>
      <c r="F389" s="17">
        <f t="shared" si="24"/>
        <v>-610.06937499999992</v>
      </c>
      <c r="G389" s="14">
        <v>21.67</v>
      </c>
      <c r="H389" s="16">
        <f t="shared" si="27"/>
        <v>525.49750000000006</v>
      </c>
    </row>
    <row r="390" spans="1:8" ht="12.6" thickBot="1">
      <c r="A390" s="10">
        <f t="shared" si="25"/>
        <v>117</v>
      </c>
      <c r="B390" s="15">
        <f t="shared" si="26"/>
        <v>11705</v>
      </c>
      <c r="C390" s="11">
        <v>44213.208333333336</v>
      </c>
      <c r="D390" s="12">
        <v>0</v>
      </c>
      <c r="E390" s="16">
        <v>33.392499999999998</v>
      </c>
      <c r="F390" s="17">
        <f t="shared" si="24"/>
        <v>0</v>
      </c>
      <c r="G390" s="14">
        <v>22.37</v>
      </c>
      <c r="H390" s="16">
        <f t="shared" si="27"/>
        <v>0</v>
      </c>
    </row>
    <row r="391" spans="1:8" ht="12.6" thickBot="1">
      <c r="A391" s="10">
        <f t="shared" si="25"/>
        <v>117</v>
      </c>
      <c r="B391" s="15">
        <f t="shared" si="26"/>
        <v>11706</v>
      </c>
      <c r="C391" s="11">
        <v>44213.25</v>
      </c>
      <c r="D391" s="12">
        <v>-105.666667</v>
      </c>
      <c r="E391" s="16">
        <v>28.0275</v>
      </c>
      <c r="F391" s="17">
        <f t="shared" si="24"/>
        <v>-2961.5725093424999</v>
      </c>
      <c r="G391" s="14">
        <v>22.85</v>
      </c>
      <c r="H391" s="16">
        <f t="shared" si="27"/>
        <v>2414.4833409500002</v>
      </c>
    </row>
    <row r="392" spans="1:8" ht="12.6" thickBot="1">
      <c r="A392" s="10">
        <f t="shared" si="25"/>
        <v>117</v>
      </c>
      <c r="B392" s="15">
        <f t="shared" si="26"/>
        <v>11707</v>
      </c>
      <c r="C392" s="11">
        <v>44213.291666666664</v>
      </c>
      <c r="D392" s="12">
        <v>-200.26984100000001</v>
      </c>
      <c r="E392" s="16">
        <v>21.18</v>
      </c>
      <c r="F392" s="17">
        <f t="shared" si="24"/>
        <v>-4241.7152323800001</v>
      </c>
      <c r="G392" s="14">
        <v>29.87</v>
      </c>
      <c r="H392" s="16">
        <f t="shared" si="27"/>
        <v>5982.0601506700004</v>
      </c>
    </row>
    <row r="393" spans="1:8" ht="12.6" thickBot="1">
      <c r="A393" s="10">
        <f t="shared" si="25"/>
        <v>117</v>
      </c>
      <c r="B393" s="15">
        <f t="shared" si="26"/>
        <v>11708</v>
      </c>
      <c r="C393" s="11">
        <v>44213.333333333336</v>
      </c>
      <c r="D393" s="12">
        <v>-149</v>
      </c>
      <c r="E393" s="16">
        <v>24.984999999999999</v>
      </c>
      <c r="F393" s="17">
        <f t="shared" si="24"/>
        <v>-3722.7649999999999</v>
      </c>
      <c r="G393" s="14">
        <v>37.42</v>
      </c>
      <c r="H393" s="16">
        <f t="shared" si="27"/>
        <v>5575.58</v>
      </c>
    </row>
    <row r="394" spans="1:8" ht="12.6" thickBot="1">
      <c r="A394" s="10">
        <f t="shared" si="25"/>
        <v>117</v>
      </c>
      <c r="B394" s="15">
        <f t="shared" si="26"/>
        <v>11709</v>
      </c>
      <c r="C394" s="11">
        <v>44213.375</v>
      </c>
      <c r="D394" s="12">
        <v>-138</v>
      </c>
      <c r="E394" s="16">
        <v>28.727499999999999</v>
      </c>
      <c r="F394" s="17">
        <f t="shared" si="24"/>
        <v>-3964.395</v>
      </c>
      <c r="G394" s="14">
        <v>40.25</v>
      </c>
      <c r="H394" s="16">
        <f t="shared" si="27"/>
        <v>5554.5</v>
      </c>
    </row>
    <row r="395" spans="1:8" ht="12.6" thickBot="1">
      <c r="A395" s="10">
        <f t="shared" si="25"/>
        <v>117</v>
      </c>
      <c r="B395" s="15">
        <f t="shared" si="26"/>
        <v>11710</v>
      </c>
      <c r="C395" s="11">
        <v>44213.416666666664</v>
      </c>
      <c r="D395" s="12">
        <v>-25.044118000000001</v>
      </c>
      <c r="E395" s="16">
        <v>26.31</v>
      </c>
      <c r="F395" s="17">
        <f t="shared" si="24"/>
        <v>-658.91074458000003</v>
      </c>
      <c r="G395" s="14">
        <v>28.42</v>
      </c>
      <c r="H395" s="16">
        <f t="shared" si="27"/>
        <v>711.75383356000009</v>
      </c>
    </row>
    <row r="396" spans="1:8" ht="12.6" thickBot="1">
      <c r="A396" s="10">
        <f t="shared" si="25"/>
        <v>117</v>
      </c>
      <c r="B396" s="15">
        <f t="shared" si="26"/>
        <v>11711</v>
      </c>
      <c r="C396" s="11">
        <v>44213.458333333336</v>
      </c>
      <c r="D396" s="12">
        <v>0</v>
      </c>
      <c r="E396" s="16">
        <v>21.802500000000002</v>
      </c>
      <c r="F396" s="17">
        <f t="shared" si="24"/>
        <v>0</v>
      </c>
      <c r="G396" s="14">
        <v>20.57</v>
      </c>
      <c r="H396" s="16">
        <f t="shared" si="27"/>
        <v>0</v>
      </c>
    </row>
    <row r="397" spans="1:8" ht="12.6" thickBot="1">
      <c r="A397" s="10">
        <f t="shared" si="25"/>
        <v>117</v>
      </c>
      <c r="B397" s="15">
        <f t="shared" si="26"/>
        <v>11712</v>
      </c>
      <c r="C397" s="11">
        <v>44213.5</v>
      </c>
      <c r="D397" s="12">
        <v>0</v>
      </c>
      <c r="E397" s="16">
        <v>18.232500000000002</v>
      </c>
      <c r="F397" s="17">
        <f t="shared" si="24"/>
        <v>0</v>
      </c>
      <c r="G397" s="14">
        <v>18.97</v>
      </c>
      <c r="H397" s="16">
        <f t="shared" si="27"/>
        <v>0</v>
      </c>
    </row>
    <row r="398" spans="1:8" ht="12.6" thickBot="1">
      <c r="A398" s="10">
        <f t="shared" si="25"/>
        <v>117</v>
      </c>
      <c r="B398" s="15">
        <f t="shared" si="26"/>
        <v>11713</v>
      </c>
      <c r="C398" s="11">
        <v>44213.541666666664</v>
      </c>
      <c r="D398" s="12">
        <v>0</v>
      </c>
      <c r="E398" s="16">
        <v>18.0975</v>
      </c>
      <c r="F398" s="17">
        <f t="shared" si="24"/>
        <v>0</v>
      </c>
      <c r="G398" s="14">
        <v>18.21</v>
      </c>
      <c r="H398" s="16">
        <f t="shared" si="27"/>
        <v>0</v>
      </c>
    </row>
    <row r="399" spans="1:8" ht="12.6" thickBot="1">
      <c r="A399" s="10">
        <f t="shared" si="25"/>
        <v>117</v>
      </c>
      <c r="B399" s="15">
        <f t="shared" si="26"/>
        <v>11714</v>
      </c>
      <c r="C399" s="11">
        <v>44213.583333333336</v>
      </c>
      <c r="D399" s="12">
        <v>0</v>
      </c>
      <c r="E399" s="16">
        <v>17.829999999999998</v>
      </c>
      <c r="F399" s="17">
        <f t="shared" si="24"/>
        <v>0</v>
      </c>
      <c r="G399" s="14">
        <v>17.88</v>
      </c>
      <c r="H399" s="16">
        <f t="shared" si="27"/>
        <v>0</v>
      </c>
    </row>
    <row r="400" spans="1:8" ht="12.6" thickBot="1">
      <c r="A400" s="10">
        <f t="shared" si="25"/>
        <v>117</v>
      </c>
      <c r="B400" s="15">
        <f t="shared" si="26"/>
        <v>11715</v>
      </c>
      <c r="C400" s="11">
        <v>44213.625</v>
      </c>
      <c r="D400" s="12">
        <v>0</v>
      </c>
      <c r="E400" s="16">
        <v>17.62</v>
      </c>
      <c r="F400" s="17">
        <f t="shared" si="24"/>
        <v>0</v>
      </c>
      <c r="G400" s="14">
        <v>17.350000000000001</v>
      </c>
      <c r="H400" s="16">
        <f t="shared" si="27"/>
        <v>0</v>
      </c>
    </row>
    <row r="401" spans="1:8" ht="12.6" thickBot="1">
      <c r="A401" s="10">
        <f t="shared" si="25"/>
        <v>117</v>
      </c>
      <c r="B401" s="15">
        <f t="shared" si="26"/>
        <v>11716</v>
      </c>
      <c r="C401" s="11">
        <v>44213.666666666664</v>
      </c>
      <c r="D401" s="12">
        <v>0</v>
      </c>
      <c r="E401" s="16">
        <v>17.48</v>
      </c>
      <c r="F401" s="17">
        <f t="shared" si="24"/>
        <v>0</v>
      </c>
      <c r="G401" s="14">
        <v>17.350000000000001</v>
      </c>
      <c r="H401" s="16">
        <f t="shared" si="27"/>
        <v>0</v>
      </c>
    </row>
    <row r="402" spans="1:8" ht="12.6" thickBot="1">
      <c r="A402" s="10">
        <f t="shared" si="25"/>
        <v>117</v>
      </c>
      <c r="B402" s="15">
        <f t="shared" si="26"/>
        <v>11717</v>
      </c>
      <c r="C402" s="11">
        <v>44213.708333333336</v>
      </c>
      <c r="D402" s="12">
        <v>0</v>
      </c>
      <c r="E402" s="16">
        <v>18.2225</v>
      </c>
      <c r="F402" s="17">
        <f t="shared" si="24"/>
        <v>0</v>
      </c>
      <c r="G402" s="14">
        <v>18.05</v>
      </c>
      <c r="H402" s="16">
        <f t="shared" si="27"/>
        <v>0</v>
      </c>
    </row>
    <row r="403" spans="1:8" ht="12.6" thickBot="1">
      <c r="A403" s="10">
        <f t="shared" si="25"/>
        <v>117</v>
      </c>
      <c r="B403" s="15">
        <f t="shared" si="26"/>
        <v>11718</v>
      </c>
      <c r="C403" s="11">
        <v>44213.75</v>
      </c>
      <c r="D403" s="12">
        <v>0</v>
      </c>
      <c r="E403" s="16">
        <v>34.772500000000001</v>
      </c>
      <c r="F403" s="17">
        <f t="shared" si="24"/>
        <v>0</v>
      </c>
      <c r="G403" s="14">
        <v>33.81</v>
      </c>
      <c r="H403" s="16">
        <f t="shared" si="27"/>
        <v>0</v>
      </c>
    </row>
    <row r="404" spans="1:8" ht="12.6" thickBot="1">
      <c r="A404" s="10">
        <f t="shared" si="25"/>
        <v>117</v>
      </c>
      <c r="B404" s="15">
        <f t="shared" si="26"/>
        <v>11719</v>
      </c>
      <c r="C404" s="11">
        <v>44213.791666666664</v>
      </c>
      <c r="D404" s="12">
        <v>-130.31884099999999</v>
      </c>
      <c r="E404" s="16">
        <v>29.1675</v>
      </c>
      <c r="F404" s="17">
        <f t="shared" si="24"/>
        <v>-3801.0747948674998</v>
      </c>
      <c r="G404" s="14">
        <v>35.28</v>
      </c>
      <c r="H404" s="16">
        <f t="shared" si="27"/>
        <v>4597.6487104799999</v>
      </c>
    </row>
    <row r="405" spans="1:8" ht="12.6" thickBot="1">
      <c r="A405" s="10">
        <f t="shared" si="25"/>
        <v>117</v>
      </c>
      <c r="B405" s="15">
        <f t="shared" si="26"/>
        <v>11720</v>
      </c>
      <c r="C405" s="11">
        <v>44213.833333333336</v>
      </c>
      <c r="D405" s="12">
        <v>-201.42253500000001</v>
      </c>
      <c r="E405" s="16">
        <v>25.887499999999999</v>
      </c>
      <c r="F405" s="17">
        <f t="shared" si="24"/>
        <v>-5214.3258748124999</v>
      </c>
      <c r="G405" s="14">
        <v>23.34</v>
      </c>
      <c r="H405" s="16">
        <f t="shared" si="27"/>
        <v>4701.2019669000001</v>
      </c>
    </row>
    <row r="406" spans="1:8" ht="12.6" thickBot="1">
      <c r="A406" s="10">
        <f t="shared" si="25"/>
        <v>117</v>
      </c>
      <c r="B406" s="15">
        <f t="shared" si="26"/>
        <v>11721</v>
      </c>
      <c r="C406" s="11">
        <v>44213.875</v>
      </c>
      <c r="D406" s="12">
        <v>-86.5</v>
      </c>
      <c r="E406" s="16">
        <v>24.9375</v>
      </c>
      <c r="F406" s="17">
        <f t="shared" si="24"/>
        <v>-2157.09375</v>
      </c>
      <c r="G406" s="14">
        <v>20.22</v>
      </c>
      <c r="H406" s="16">
        <f t="shared" si="27"/>
        <v>1749.03</v>
      </c>
    </row>
    <row r="407" spans="1:8" ht="12.6" thickBot="1">
      <c r="A407" s="10">
        <f t="shared" si="25"/>
        <v>117</v>
      </c>
      <c r="B407" s="15">
        <f t="shared" si="26"/>
        <v>11722</v>
      </c>
      <c r="C407" s="11">
        <v>44213.916666666664</v>
      </c>
      <c r="D407" s="12">
        <v>-13.676470999999999</v>
      </c>
      <c r="E407" s="16">
        <v>19.6875</v>
      </c>
      <c r="F407" s="17">
        <f t="shared" si="24"/>
        <v>-269.25552281249998</v>
      </c>
      <c r="G407" s="13">
        <v>19</v>
      </c>
      <c r="H407" s="16">
        <f t="shared" si="27"/>
        <v>259.85294899999997</v>
      </c>
    </row>
    <row r="408" spans="1:8" ht="12.6" thickBot="1">
      <c r="A408" s="10">
        <f t="shared" si="25"/>
        <v>117</v>
      </c>
      <c r="B408" s="15">
        <f t="shared" si="26"/>
        <v>11723</v>
      </c>
      <c r="C408" s="11">
        <v>44213.958333333336</v>
      </c>
      <c r="D408" s="12">
        <v>0</v>
      </c>
      <c r="E408" s="16">
        <v>17.677500000000002</v>
      </c>
      <c r="F408" s="17">
        <f t="shared" si="24"/>
        <v>0</v>
      </c>
      <c r="G408" s="14">
        <v>19.12</v>
      </c>
      <c r="H408" s="16">
        <f t="shared" si="27"/>
        <v>0</v>
      </c>
    </row>
    <row r="409" spans="1:8" ht="12.6" thickBot="1">
      <c r="A409" s="10">
        <f t="shared" si="25"/>
        <v>118</v>
      </c>
      <c r="B409" s="15">
        <f t="shared" si="26"/>
        <v>11724</v>
      </c>
      <c r="C409" s="11">
        <v>44214</v>
      </c>
      <c r="D409" s="12">
        <v>0</v>
      </c>
      <c r="E409" s="16">
        <v>15.950000000000001</v>
      </c>
      <c r="F409" s="17">
        <f t="shared" si="24"/>
        <v>0</v>
      </c>
      <c r="G409" s="14">
        <v>17.87</v>
      </c>
      <c r="H409" s="16">
        <f t="shared" si="27"/>
        <v>0</v>
      </c>
    </row>
    <row r="410" spans="1:8" ht="12.6" thickBot="1">
      <c r="A410" s="10">
        <f t="shared" si="25"/>
        <v>118</v>
      </c>
      <c r="B410" s="15">
        <f t="shared" si="26"/>
        <v>11801</v>
      </c>
      <c r="C410" s="11">
        <v>44214.041666666664</v>
      </c>
      <c r="D410" s="12">
        <v>0</v>
      </c>
      <c r="E410" s="16">
        <v>14.8325</v>
      </c>
      <c r="F410" s="17">
        <f t="shared" si="24"/>
        <v>0</v>
      </c>
      <c r="G410" s="14">
        <v>17.79</v>
      </c>
      <c r="H410" s="16">
        <f t="shared" si="27"/>
        <v>0</v>
      </c>
    </row>
    <row r="411" spans="1:8" ht="12.6" thickBot="1">
      <c r="A411" s="10">
        <f t="shared" si="25"/>
        <v>118</v>
      </c>
      <c r="B411" s="15">
        <f t="shared" si="26"/>
        <v>11802</v>
      </c>
      <c r="C411" s="11">
        <v>44214.083333333336</v>
      </c>
      <c r="D411" s="12">
        <v>0</v>
      </c>
      <c r="E411" s="16">
        <v>9.42</v>
      </c>
      <c r="F411" s="17">
        <f t="shared" si="24"/>
        <v>0</v>
      </c>
      <c r="G411" s="14">
        <v>16.61</v>
      </c>
      <c r="H411" s="16">
        <f t="shared" si="27"/>
        <v>0</v>
      </c>
    </row>
    <row r="412" spans="1:8" ht="12.6" thickBot="1">
      <c r="A412" s="10">
        <f t="shared" si="25"/>
        <v>118</v>
      </c>
      <c r="B412" s="15">
        <f t="shared" si="26"/>
        <v>11803</v>
      </c>
      <c r="C412" s="11">
        <v>44214.125</v>
      </c>
      <c r="D412" s="12">
        <v>0</v>
      </c>
      <c r="E412" s="16">
        <v>13.31</v>
      </c>
      <c r="F412" s="17">
        <f t="shared" si="24"/>
        <v>0</v>
      </c>
      <c r="G412" s="14">
        <v>16.329999999999998</v>
      </c>
      <c r="H412" s="16">
        <f t="shared" si="27"/>
        <v>0</v>
      </c>
    </row>
    <row r="413" spans="1:8" ht="12.6" thickBot="1">
      <c r="A413" s="10">
        <f t="shared" si="25"/>
        <v>118</v>
      </c>
      <c r="B413" s="15">
        <f t="shared" si="26"/>
        <v>11804</v>
      </c>
      <c r="C413" s="11">
        <v>44214.166666666664</v>
      </c>
      <c r="D413" s="12">
        <v>0</v>
      </c>
      <c r="E413" s="16">
        <v>12.567499999999999</v>
      </c>
      <c r="F413" s="17">
        <f t="shared" si="24"/>
        <v>0</v>
      </c>
      <c r="G413" s="14">
        <v>16.64</v>
      </c>
      <c r="H413" s="16">
        <f t="shared" si="27"/>
        <v>0</v>
      </c>
    </row>
    <row r="414" spans="1:8" ht="12.6" thickBot="1">
      <c r="A414" s="10">
        <f t="shared" si="25"/>
        <v>118</v>
      </c>
      <c r="B414" s="15">
        <f t="shared" si="26"/>
        <v>11805</v>
      </c>
      <c r="C414" s="11">
        <v>44214.208333333336</v>
      </c>
      <c r="D414" s="12">
        <v>0</v>
      </c>
      <c r="E414" s="16">
        <v>15.407500000000001</v>
      </c>
      <c r="F414" s="17">
        <f t="shared" si="24"/>
        <v>0</v>
      </c>
      <c r="G414" s="14">
        <v>16.760000000000002</v>
      </c>
      <c r="H414" s="16">
        <f t="shared" si="27"/>
        <v>0</v>
      </c>
    </row>
    <row r="415" spans="1:8" ht="12.6" thickBot="1">
      <c r="A415" s="10">
        <f t="shared" si="25"/>
        <v>118</v>
      </c>
      <c r="B415" s="15">
        <f t="shared" si="26"/>
        <v>11806</v>
      </c>
      <c r="C415" s="11">
        <v>44214.25</v>
      </c>
      <c r="D415" s="12">
        <v>0</v>
      </c>
      <c r="E415" s="16">
        <v>17.407499999999999</v>
      </c>
      <c r="F415" s="17">
        <f t="shared" si="24"/>
        <v>0</v>
      </c>
      <c r="G415" s="14">
        <v>19.43</v>
      </c>
      <c r="H415" s="16">
        <f t="shared" si="27"/>
        <v>0</v>
      </c>
    </row>
    <row r="416" spans="1:8" ht="12.6" thickBot="1">
      <c r="A416" s="10">
        <f t="shared" si="25"/>
        <v>118</v>
      </c>
      <c r="B416" s="15">
        <f t="shared" si="26"/>
        <v>11807</v>
      </c>
      <c r="C416" s="11">
        <v>44214.291666666664</v>
      </c>
      <c r="D416" s="12">
        <v>0</v>
      </c>
      <c r="E416" s="16">
        <v>17.377500000000001</v>
      </c>
      <c r="F416" s="17">
        <f t="shared" si="24"/>
        <v>0</v>
      </c>
      <c r="G416" s="14">
        <v>24.16</v>
      </c>
      <c r="H416" s="16">
        <f t="shared" si="27"/>
        <v>0</v>
      </c>
    </row>
    <row r="417" spans="1:8" ht="12.6" thickBot="1">
      <c r="A417" s="10">
        <f t="shared" si="25"/>
        <v>118</v>
      </c>
      <c r="B417" s="15">
        <f t="shared" si="26"/>
        <v>11808</v>
      </c>
      <c r="C417" s="11">
        <v>44214.333333333336</v>
      </c>
      <c r="D417" s="12">
        <v>0</v>
      </c>
      <c r="E417" s="16">
        <v>18.035</v>
      </c>
      <c r="F417" s="17">
        <f t="shared" si="24"/>
        <v>0</v>
      </c>
      <c r="G417" s="14">
        <v>29.11</v>
      </c>
      <c r="H417" s="16">
        <f t="shared" si="27"/>
        <v>0</v>
      </c>
    </row>
    <row r="418" spans="1:8" ht="12.6" thickBot="1">
      <c r="A418" s="10">
        <f t="shared" si="25"/>
        <v>118</v>
      </c>
      <c r="B418" s="15">
        <f t="shared" si="26"/>
        <v>11809</v>
      </c>
      <c r="C418" s="11">
        <v>44214.375</v>
      </c>
      <c r="D418" s="12">
        <v>0</v>
      </c>
      <c r="E418" s="16">
        <v>17.372499999999999</v>
      </c>
      <c r="F418" s="17">
        <f t="shared" si="24"/>
        <v>0</v>
      </c>
      <c r="G418" s="14">
        <v>25.82</v>
      </c>
      <c r="H418" s="16">
        <f t="shared" si="27"/>
        <v>0</v>
      </c>
    </row>
    <row r="419" spans="1:8" ht="12.6" thickBot="1">
      <c r="A419" s="10">
        <f t="shared" si="25"/>
        <v>118</v>
      </c>
      <c r="B419" s="15">
        <f t="shared" si="26"/>
        <v>11810</v>
      </c>
      <c r="C419" s="11">
        <v>44214.416666666664</v>
      </c>
      <c r="D419" s="12">
        <v>0</v>
      </c>
      <c r="E419" s="16">
        <v>16.872500000000002</v>
      </c>
      <c r="F419" s="17">
        <f t="shared" si="24"/>
        <v>0</v>
      </c>
      <c r="G419" s="14">
        <v>22.14</v>
      </c>
      <c r="H419" s="16">
        <f t="shared" si="27"/>
        <v>0</v>
      </c>
    </row>
    <row r="420" spans="1:8" ht="12.6" thickBot="1">
      <c r="A420" s="10">
        <f t="shared" si="25"/>
        <v>118</v>
      </c>
      <c r="B420" s="15">
        <f t="shared" si="26"/>
        <v>11811</v>
      </c>
      <c r="C420" s="11">
        <v>44214.458333333336</v>
      </c>
      <c r="D420" s="12">
        <v>0</v>
      </c>
      <c r="E420" s="16">
        <v>16.29</v>
      </c>
      <c r="F420" s="17">
        <f t="shared" si="24"/>
        <v>0</v>
      </c>
      <c r="G420" s="14">
        <v>18.12</v>
      </c>
      <c r="H420" s="16">
        <f t="shared" si="27"/>
        <v>0</v>
      </c>
    </row>
    <row r="421" spans="1:8" ht="12.6" thickBot="1">
      <c r="A421" s="10">
        <f t="shared" si="25"/>
        <v>118</v>
      </c>
      <c r="B421" s="15">
        <f t="shared" si="26"/>
        <v>11812</v>
      </c>
      <c r="C421" s="11">
        <v>44214.5</v>
      </c>
      <c r="D421" s="12">
        <v>0</v>
      </c>
      <c r="E421" s="16">
        <v>16.9175</v>
      </c>
      <c r="F421" s="17">
        <f t="shared" si="24"/>
        <v>0</v>
      </c>
      <c r="G421" s="14">
        <v>16.079999999999998</v>
      </c>
      <c r="H421" s="16">
        <f t="shared" si="27"/>
        <v>0</v>
      </c>
    </row>
    <row r="422" spans="1:8" ht="12.6" thickBot="1">
      <c r="A422" s="10">
        <f t="shared" si="25"/>
        <v>118</v>
      </c>
      <c r="B422" s="15">
        <f t="shared" si="26"/>
        <v>11813</v>
      </c>
      <c r="C422" s="11">
        <v>44214.541666666664</v>
      </c>
      <c r="D422" s="12">
        <v>0</v>
      </c>
      <c r="E422" s="16">
        <v>16.770000000000003</v>
      </c>
      <c r="F422" s="17">
        <f t="shared" si="24"/>
        <v>0</v>
      </c>
      <c r="G422" s="14">
        <v>16.37</v>
      </c>
      <c r="H422" s="16">
        <f t="shared" si="27"/>
        <v>0</v>
      </c>
    </row>
    <row r="423" spans="1:8" ht="12.6" thickBot="1">
      <c r="A423" s="10">
        <f t="shared" si="25"/>
        <v>118</v>
      </c>
      <c r="B423" s="15">
        <f t="shared" si="26"/>
        <v>11814</v>
      </c>
      <c r="C423" s="11">
        <v>44214.583333333336</v>
      </c>
      <c r="D423" s="12">
        <v>0</v>
      </c>
      <c r="E423" s="16">
        <v>71.582499999999996</v>
      </c>
      <c r="F423" s="17">
        <f t="shared" si="24"/>
        <v>0</v>
      </c>
      <c r="G423" s="14">
        <v>17.39</v>
      </c>
      <c r="H423" s="16">
        <f t="shared" si="27"/>
        <v>0</v>
      </c>
    </row>
    <row r="424" spans="1:8" ht="12.6" thickBot="1">
      <c r="A424" s="10">
        <f t="shared" si="25"/>
        <v>118</v>
      </c>
      <c r="B424" s="15">
        <f t="shared" si="26"/>
        <v>11815</v>
      </c>
      <c r="C424" s="11">
        <v>44214.625</v>
      </c>
      <c r="D424" s="12">
        <v>0</v>
      </c>
      <c r="E424" s="16">
        <v>18.314999999999998</v>
      </c>
      <c r="F424" s="17">
        <f t="shared" si="24"/>
        <v>0</v>
      </c>
      <c r="G424" s="14">
        <v>17.36</v>
      </c>
      <c r="H424" s="16">
        <f t="shared" si="27"/>
        <v>0</v>
      </c>
    </row>
    <row r="425" spans="1:8" ht="12.6" thickBot="1">
      <c r="A425" s="10">
        <f t="shared" si="25"/>
        <v>118</v>
      </c>
      <c r="B425" s="15">
        <f t="shared" si="26"/>
        <v>11816</v>
      </c>
      <c r="C425" s="11">
        <v>44214.666666666664</v>
      </c>
      <c r="D425" s="12">
        <v>0</v>
      </c>
      <c r="E425" s="16">
        <v>16.512499999999999</v>
      </c>
      <c r="F425" s="17">
        <f t="shared" si="24"/>
        <v>0</v>
      </c>
      <c r="G425" s="14">
        <v>18.12</v>
      </c>
      <c r="H425" s="16">
        <f t="shared" si="27"/>
        <v>0</v>
      </c>
    </row>
    <row r="426" spans="1:8" ht="12.6" thickBot="1">
      <c r="A426" s="10">
        <f t="shared" si="25"/>
        <v>118</v>
      </c>
      <c r="B426" s="15">
        <f t="shared" si="26"/>
        <v>11817</v>
      </c>
      <c r="C426" s="11">
        <v>44214.708333333336</v>
      </c>
      <c r="D426" s="12">
        <v>0</v>
      </c>
      <c r="E426" s="16">
        <v>16.572499999999998</v>
      </c>
      <c r="F426" s="17">
        <f t="shared" si="24"/>
        <v>0</v>
      </c>
      <c r="G426" s="14">
        <v>23.28</v>
      </c>
      <c r="H426" s="16">
        <f t="shared" si="27"/>
        <v>0</v>
      </c>
    </row>
    <row r="427" spans="1:8" ht="12.6" thickBot="1">
      <c r="A427" s="10">
        <f t="shared" si="25"/>
        <v>118</v>
      </c>
      <c r="B427" s="15">
        <f t="shared" si="26"/>
        <v>11818</v>
      </c>
      <c r="C427" s="11">
        <v>44214.75</v>
      </c>
      <c r="D427" s="12">
        <v>0</v>
      </c>
      <c r="E427" s="16">
        <v>16.939999999999998</v>
      </c>
      <c r="F427" s="17">
        <f t="shared" si="24"/>
        <v>0</v>
      </c>
      <c r="G427" s="14">
        <v>31.24</v>
      </c>
      <c r="H427" s="16">
        <f t="shared" si="27"/>
        <v>0</v>
      </c>
    </row>
    <row r="428" spans="1:8" ht="12.6" thickBot="1">
      <c r="A428" s="10">
        <f t="shared" si="25"/>
        <v>118</v>
      </c>
      <c r="B428" s="15">
        <f t="shared" si="26"/>
        <v>11819</v>
      </c>
      <c r="C428" s="11">
        <v>44214.791666666664</v>
      </c>
      <c r="D428" s="12">
        <v>0</v>
      </c>
      <c r="E428" s="16">
        <v>16.3</v>
      </c>
      <c r="F428" s="17">
        <f t="shared" si="24"/>
        <v>0</v>
      </c>
      <c r="G428" s="14">
        <v>23.06</v>
      </c>
      <c r="H428" s="16">
        <f t="shared" si="27"/>
        <v>0</v>
      </c>
    </row>
    <row r="429" spans="1:8" ht="12.6" thickBot="1">
      <c r="A429" s="10">
        <f t="shared" si="25"/>
        <v>118</v>
      </c>
      <c r="B429" s="15">
        <f t="shared" si="26"/>
        <v>11820</v>
      </c>
      <c r="C429" s="11">
        <v>44214.833333333336</v>
      </c>
      <c r="D429" s="12">
        <v>0</v>
      </c>
      <c r="E429" s="16">
        <v>15.225</v>
      </c>
      <c r="F429" s="17">
        <f t="shared" si="24"/>
        <v>0</v>
      </c>
      <c r="G429" s="14">
        <v>18.95</v>
      </c>
      <c r="H429" s="16">
        <f t="shared" si="27"/>
        <v>0</v>
      </c>
    </row>
    <row r="430" spans="1:8" ht="12.6" thickBot="1">
      <c r="A430" s="10">
        <f t="shared" si="25"/>
        <v>118</v>
      </c>
      <c r="B430" s="15">
        <f t="shared" si="26"/>
        <v>11821</v>
      </c>
      <c r="C430" s="11">
        <v>44214.875</v>
      </c>
      <c r="D430" s="12">
        <v>0</v>
      </c>
      <c r="E430" s="16">
        <v>15.1775</v>
      </c>
      <c r="F430" s="17">
        <f t="shared" si="24"/>
        <v>0</v>
      </c>
      <c r="G430" s="14">
        <v>18.25</v>
      </c>
      <c r="H430" s="16">
        <f t="shared" si="27"/>
        <v>0</v>
      </c>
    </row>
    <row r="431" spans="1:8" ht="12.6" thickBot="1">
      <c r="A431" s="10">
        <f t="shared" si="25"/>
        <v>118</v>
      </c>
      <c r="B431" s="15">
        <f t="shared" si="26"/>
        <v>11822</v>
      </c>
      <c r="C431" s="11">
        <v>44214.916666666664</v>
      </c>
      <c r="D431" s="12">
        <v>0</v>
      </c>
      <c r="E431" s="16">
        <v>8.82</v>
      </c>
      <c r="F431" s="17">
        <f t="shared" si="24"/>
        <v>0</v>
      </c>
      <c r="G431" s="14">
        <v>17.37</v>
      </c>
      <c r="H431" s="16">
        <f t="shared" si="27"/>
        <v>0</v>
      </c>
    </row>
    <row r="432" spans="1:8" ht="12.6" thickBot="1">
      <c r="A432" s="10">
        <f t="shared" si="25"/>
        <v>118</v>
      </c>
      <c r="B432" s="15">
        <f t="shared" si="26"/>
        <v>11823</v>
      </c>
      <c r="C432" s="11">
        <v>44214.958333333336</v>
      </c>
      <c r="D432" s="12">
        <v>0</v>
      </c>
      <c r="E432" s="16">
        <v>0.65999999999999992</v>
      </c>
      <c r="F432" s="17">
        <f t="shared" si="24"/>
        <v>0</v>
      </c>
      <c r="G432" s="14">
        <v>16.649999999999999</v>
      </c>
      <c r="H432" s="16">
        <f t="shared" si="27"/>
        <v>0</v>
      </c>
    </row>
    <row r="433" spans="1:8" ht="12.6" thickBot="1">
      <c r="A433" s="10">
        <f t="shared" si="25"/>
        <v>119</v>
      </c>
      <c r="B433" s="15">
        <f t="shared" si="26"/>
        <v>11824</v>
      </c>
      <c r="C433" s="11">
        <v>44215</v>
      </c>
      <c r="D433" s="12">
        <v>0</v>
      </c>
      <c r="E433" s="16">
        <v>0.44500000000000001</v>
      </c>
      <c r="F433" s="17">
        <f t="shared" si="24"/>
        <v>0</v>
      </c>
      <c r="G433" s="14">
        <v>15.41</v>
      </c>
      <c r="H433" s="16">
        <f t="shared" si="27"/>
        <v>0</v>
      </c>
    </row>
    <row r="434" spans="1:8" ht="12.6" thickBot="1">
      <c r="A434" s="10">
        <f t="shared" si="25"/>
        <v>119</v>
      </c>
      <c r="B434" s="15">
        <f t="shared" si="26"/>
        <v>11901</v>
      </c>
      <c r="C434" s="11">
        <v>44215.041666666664</v>
      </c>
      <c r="D434" s="12">
        <v>68.614286000000007</v>
      </c>
      <c r="E434" s="16">
        <v>-0.62</v>
      </c>
      <c r="F434" s="17">
        <f t="shared" si="24"/>
        <v>-42.540857320000001</v>
      </c>
      <c r="G434" s="14">
        <v>12.68</v>
      </c>
      <c r="H434" s="16">
        <f t="shared" si="27"/>
        <v>-870.02914648000012</v>
      </c>
    </row>
    <row r="435" spans="1:8" ht="12.6" thickBot="1">
      <c r="A435" s="10">
        <f t="shared" si="25"/>
        <v>119</v>
      </c>
      <c r="B435" s="15">
        <f t="shared" si="26"/>
        <v>11902</v>
      </c>
      <c r="C435" s="11">
        <v>44215.083333333336</v>
      </c>
      <c r="D435" s="12">
        <v>124.69696999999999</v>
      </c>
      <c r="E435" s="16">
        <v>-0.87250000000000005</v>
      </c>
      <c r="F435" s="17">
        <f t="shared" si="24"/>
        <v>-108.79810632500001</v>
      </c>
      <c r="G435" s="14">
        <v>10.57</v>
      </c>
      <c r="H435" s="16">
        <f t="shared" si="27"/>
        <v>-1318.0469728999999</v>
      </c>
    </row>
    <row r="436" spans="1:8" ht="12.6" thickBot="1">
      <c r="A436" s="10">
        <f t="shared" si="25"/>
        <v>119</v>
      </c>
      <c r="B436" s="15">
        <f t="shared" si="26"/>
        <v>11903</v>
      </c>
      <c r="C436" s="11">
        <v>44215.125</v>
      </c>
      <c r="D436" s="12">
        <v>80.492754000000005</v>
      </c>
      <c r="E436" s="16">
        <v>-0.9275000000000001</v>
      </c>
      <c r="F436" s="17">
        <f t="shared" si="24"/>
        <v>-74.657029335000018</v>
      </c>
      <c r="G436" s="14">
        <v>9.6999999999999993</v>
      </c>
      <c r="H436" s="16">
        <f t="shared" si="27"/>
        <v>-780.77971379999997</v>
      </c>
    </row>
    <row r="437" spans="1:8" ht="12.6" thickBot="1">
      <c r="A437" s="10">
        <f t="shared" si="25"/>
        <v>119</v>
      </c>
      <c r="B437" s="15">
        <f t="shared" si="26"/>
        <v>11904</v>
      </c>
      <c r="C437" s="11">
        <v>44215.166666666664</v>
      </c>
      <c r="D437" s="12">
        <v>0</v>
      </c>
      <c r="E437" s="16">
        <v>-0.91250000000000009</v>
      </c>
      <c r="F437" s="17">
        <f t="shared" si="24"/>
        <v>0</v>
      </c>
      <c r="G437" s="14">
        <v>10.050000000000001</v>
      </c>
      <c r="H437" s="16">
        <f t="shared" si="27"/>
        <v>0</v>
      </c>
    </row>
    <row r="438" spans="1:8" ht="12.6" thickBot="1">
      <c r="A438" s="10">
        <f t="shared" si="25"/>
        <v>119</v>
      </c>
      <c r="B438" s="15">
        <f t="shared" si="26"/>
        <v>11905</v>
      </c>
      <c r="C438" s="11">
        <v>44215.208333333336</v>
      </c>
      <c r="D438" s="12">
        <v>0</v>
      </c>
      <c r="E438" s="16">
        <v>-0.90500000000000003</v>
      </c>
      <c r="F438" s="17">
        <f t="shared" si="24"/>
        <v>0</v>
      </c>
      <c r="G438" s="13">
        <v>13</v>
      </c>
      <c r="H438" s="16">
        <f t="shared" si="27"/>
        <v>0</v>
      </c>
    </row>
    <row r="439" spans="1:8" ht="12.6" thickBot="1">
      <c r="A439" s="10">
        <f t="shared" si="25"/>
        <v>119</v>
      </c>
      <c r="B439" s="15">
        <f t="shared" si="26"/>
        <v>11906</v>
      </c>
      <c r="C439" s="11">
        <v>44215.25</v>
      </c>
      <c r="D439" s="12">
        <v>0</v>
      </c>
      <c r="E439" s="16">
        <v>5.0925000000000002</v>
      </c>
      <c r="F439" s="17">
        <f t="shared" si="24"/>
        <v>0</v>
      </c>
      <c r="G439" s="13">
        <v>16</v>
      </c>
      <c r="H439" s="16">
        <f t="shared" si="27"/>
        <v>0</v>
      </c>
    </row>
    <row r="440" spans="1:8" ht="12.6" thickBot="1">
      <c r="A440" s="10">
        <f t="shared" si="25"/>
        <v>119</v>
      </c>
      <c r="B440" s="15">
        <f t="shared" si="26"/>
        <v>11907</v>
      </c>
      <c r="C440" s="11">
        <v>44215.291666666664</v>
      </c>
      <c r="D440" s="12">
        <v>0</v>
      </c>
      <c r="E440" s="16">
        <v>17.1875</v>
      </c>
      <c r="F440" s="17">
        <f t="shared" si="24"/>
        <v>0</v>
      </c>
      <c r="G440" s="14">
        <v>19.8</v>
      </c>
      <c r="H440" s="16">
        <f t="shared" si="27"/>
        <v>0</v>
      </c>
    </row>
    <row r="441" spans="1:8" ht="12.6" thickBot="1">
      <c r="A441" s="10">
        <f t="shared" si="25"/>
        <v>119</v>
      </c>
      <c r="B441" s="15">
        <f t="shared" si="26"/>
        <v>11908</v>
      </c>
      <c r="C441" s="11">
        <v>44215.333333333336</v>
      </c>
      <c r="D441" s="12">
        <v>0</v>
      </c>
      <c r="E441" s="16">
        <v>17.387499999999999</v>
      </c>
      <c r="F441" s="17">
        <f t="shared" si="24"/>
        <v>0</v>
      </c>
      <c r="G441" s="14">
        <v>22.25</v>
      </c>
      <c r="H441" s="16">
        <f t="shared" si="27"/>
        <v>0</v>
      </c>
    </row>
    <row r="442" spans="1:8" ht="12.6" thickBot="1">
      <c r="A442" s="10">
        <f t="shared" si="25"/>
        <v>119</v>
      </c>
      <c r="B442" s="15">
        <f t="shared" si="26"/>
        <v>11909</v>
      </c>
      <c r="C442" s="11">
        <v>44215.375</v>
      </c>
      <c r="D442" s="12">
        <v>0</v>
      </c>
      <c r="E442" s="16">
        <v>18.034999999999997</v>
      </c>
      <c r="F442" s="17">
        <f t="shared" si="24"/>
        <v>0</v>
      </c>
      <c r="G442" s="14">
        <v>21.75</v>
      </c>
      <c r="H442" s="16">
        <f t="shared" si="27"/>
        <v>0</v>
      </c>
    </row>
    <row r="443" spans="1:8" ht="12.6" thickBot="1">
      <c r="A443" s="10">
        <f t="shared" si="25"/>
        <v>119</v>
      </c>
      <c r="B443" s="15">
        <f t="shared" si="26"/>
        <v>11910</v>
      </c>
      <c r="C443" s="11">
        <v>44215.416666666664</v>
      </c>
      <c r="D443" s="12">
        <v>0</v>
      </c>
      <c r="E443" s="16">
        <v>17.192499999999999</v>
      </c>
      <c r="F443" s="17">
        <f t="shared" si="24"/>
        <v>0</v>
      </c>
      <c r="G443" s="14">
        <v>22.13</v>
      </c>
      <c r="H443" s="16">
        <f t="shared" si="27"/>
        <v>0</v>
      </c>
    </row>
    <row r="444" spans="1:8" ht="12.6" thickBot="1">
      <c r="A444" s="10">
        <f t="shared" si="25"/>
        <v>119</v>
      </c>
      <c r="B444" s="15">
        <f t="shared" si="26"/>
        <v>11911</v>
      </c>
      <c r="C444" s="11">
        <v>44215.458333333336</v>
      </c>
      <c r="D444" s="12">
        <v>0</v>
      </c>
      <c r="E444" s="16">
        <v>16.68</v>
      </c>
      <c r="F444" s="17">
        <f t="shared" si="24"/>
        <v>0</v>
      </c>
      <c r="G444" s="14">
        <v>19.66</v>
      </c>
      <c r="H444" s="16">
        <f t="shared" si="27"/>
        <v>0</v>
      </c>
    </row>
    <row r="445" spans="1:8" ht="12.6" thickBot="1">
      <c r="A445" s="10">
        <f t="shared" si="25"/>
        <v>119</v>
      </c>
      <c r="B445" s="15">
        <f t="shared" si="26"/>
        <v>11912</v>
      </c>
      <c r="C445" s="11">
        <v>44215.5</v>
      </c>
      <c r="D445" s="12">
        <v>0</v>
      </c>
      <c r="E445" s="16">
        <v>17.130000000000003</v>
      </c>
      <c r="F445" s="17">
        <f t="shared" si="24"/>
        <v>0</v>
      </c>
      <c r="G445" s="14">
        <v>18.68</v>
      </c>
      <c r="H445" s="16">
        <f t="shared" si="27"/>
        <v>0</v>
      </c>
    </row>
    <row r="446" spans="1:8" ht="12.6" thickBot="1">
      <c r="A446" s="10">
        <f t="shared" si="25"/>
        <v>119</v>
      </c>
      <c r="B446" s="15">
        <f t="shared" si="26"/>
        <v>11913</v>
      </c>
      <c r="C446" s="11">
        <v>44215.541666666664</v>
      </c>
      <c r="D446" s="12">
        <v>0</v>
      </c>
      <c r="E446" s="16">
        <v>16.7075</v>
      </c>
      <c r="F446" s="17">
        <f t="shared" si="24"/>
        <v>0</v>
      </c>
      <c r="G446" s="14">
        <v>18.59</v>
      </c>
      <c r="H446" s="16">
        <f t="shared" si="27"/>
        <v>0</v>
      </c>
    </row>
    <row r="447" spans="1:8" ht="12.6" thickBot="1">
      <c r="A447" s="10">
        <f t="shared" si="25"/>
        <v>119</v>
      </c>
      <c r="B447" s="15">
        <f t="shared" si="26"/>
        <v>11914</v>
      </c>
      <c r="C447" s="11">
        <v>44215.583333333336</v>
      </c>
      <c r="D447" s="12">
        <v>0</v>
      </c>
      <c r="E447" s="16">
        <v>16.605</v>
      </c>
      <c r="F447" s="17">
        <f t="shared" si="24"/>
        <v>0</v>
      </c>
      <c r="G447" s="14">
        <v>18.760000000000002</v>
      </c>
      <c r="H447" s="16">
        <f t="shared" si="27"/>
        <v>0</v>
      </c>
    </row>
    <row r="448" spans="1:8" ht="12.6" thickBot="1">
      <c r="A448" s="10">
        <f t="shared" si="25"/>
        <v>119</v>
      </c>
      <c r="B448" s="15">
        <f t="shared" si="26"/>
        <v>11915</v>
      </c>
      <c r="C448" s="11">
        <v>44215.625</v>
      </c>
      <c r="D448" s="12">
        <v>0</v>
      </c>
      <c r="E448" s="16">
        <v>16.7225</v>
      </c>
      <c r="F448" s="17">
        <f t="shared" si="24"/>
        <v>0</v>
      </c>
      <c r="G448" s="13">
        <v>18</v>
      </c>
      <c r="H448" s="16">
        <f t="shared" si="27"/>
        <v>0</v>
      </c>
    </row>
    <row r="449" spans="1:8" ht="12.6" thickBot="1">
      <c r="A449" s="10">
        <f t="shared" si="25"/>
        <v>119</v>
      </c>
      <c r="B449" s="15">
        <f t="shared" si="26"/>
        <v>11916</v>
      </c>
      <c r="C449" s="11">
        <v>44215.666666666664</v>
      </c>
      <c r="D449" s="12">
        <v>0</v>
      </c>
      <c r="E449" s="16">
        <v>16.625000000000004</v>
      </c>
      <c r="F449" s="17">
        <f t="shared" si="24"/>
        <v>0</v>
      </c>
      <c r="G449" s="14">
        <v>17.989999999999998</v>
      </c>
      <c r="H449" s="16">
        <f t="shared" si="27"/>
        <v>0</v>
      </c>
    </row>
    <row r="450" spans="1:8" ht="12.6" thickBot="1">
      <c r="A450" s="10">
        <f t="shared" si="25"/>
        <v>119</v>
      </c>
      <c r="B450" s="15">
        <f t="shared" si="26"/>
        <v>11917</v>
      </c>
      <c r="C450" s="11">
        <v>44215.708333333336</v>
      </c>
      <c r="D450" s="12">
        <v>0</v>
      </c>
      <c r="E450" s="16">
        <v>16.875</v>
      </c>
      <c r="F450" s="17">
        <f t="shared" ref="F450:F513" si="28">D450*E450</f>
        <v>0</v>
      </c>
      <c r="G450" s="14">
        <v>19.75</v>
      </c>
      <c r="H450" s="16">
        <f t="shared" si="27"/>
        <v>0</v>
      </c>
    </row>
    <row r="451" spans="1:8" ht="12.6" thickBot="1">
      <c r="A451" s="10">
        <f t="shared" ref="A451:A514" si="29">DAY(C451)+MONTH(C451)*100</f>
        <v>119</v>
      </c>
      <c r="B451" s="15">
        <f t="shared" ref="B451:B514" si="30">IF(HOUR(C451)=0,-76,HOUR(C451))+DAY(C451)*100+MONTH(C451)*10000</f>
        <v>11918</v>
      </c>
      <c r="C451" s="11">
        <v>44215.75</v>
      </c>
      <c r="D451" s="12">
        <v>0</v>
      </c>
      <c r="E451" s="16">
        <v>17.965</v>
      </c>
      <c r="F451" s="17">
        <f t="shared" si="28"/>
        <v>0</v>
      </c>
      <c r="G451" s="14">
        <v>27.7</v>
      </c>
      <c r="H451" s="16">
        <f t="shared" ref="H451:H514" si="31">-D451*G451</f>
        <v>0</v>
      </c>
    </row>
    <row r="452" spans="1:8" ht="12.6" thickBot="1">
      <c r="A452" s="10">
        <f t="shared" si="29"/>
        <v>119</v>
      </c>
      <c r="B452" s="15">
        <f t="shared" si="30"/>
        <v>11919</v>
      </c>
      <c r="C452" s="11">
        <v>44215.791666666664</v>
      </c>
      <c r="D452" s="12">
        <v>138.25352100000001</v>
      </c>
      <c r="E452" s="16">
        <v>34.305</v>
      </c>
      <c r="F452" s="17">
        <f t="shared" si="28"/>
        <v>4742.787037905</v>
      </c>
      <c r="G452" s="14">
        <v>33.520000000000003</v>
      </c>
      <c r="H452" s="16">
        <f t="shared" si="31"/>
        <v>-4634.2580239200006</v>
      </c>
    </row>
    <row r="453" spans="1:8" ht="12.6" thickBot="1">
      <c r="A453" s="10">
        <f t="shared" si="29"/>
        <v>119</v>
      </c>
      <c r="B453" s="15">
        <f t="shared" si="30"/>
        <v>11920</v>
      </c>
      <c r="C453" s="11">
        <v>44215.833333333336</v>
      </c>
      <c r="D453" s="12">
        <v>137.07142899999999</v>
      </c>
      <c r="E453" s="16">
        <v>31.247500000000002</v>
      </c>
      <c r="F453" s="17">
        <f t="shared" si="28"/>
        <v>4283.1394776775005</v>
      </c>
      <c r="G453" s="14">
        <v>29.01</v>
      </c>
      <c r="H453" s="16">
        <f t="shared" si="31"/>
        <v>-3976.4421552899998</v>
      </c>
    </row>
    <row r="454" spans="1:8" ht="12.6" thickBot="1">
      <c r="A454" s="10">
        <f t="shared" si="29"/>
        <v>119</v>
      </c>
      <c r="B454" s="15">
        <f t="shared" si="30"/>
        <v>11921</v>
      </c>
      <c r="C454" s="11">
        <v>44215.875</v>
      </c>
      <c r="D454" s="12">
        <v>11.588234999999999</v>
      </c>
      <c r="E454" s="16">
        <v>47.752499999999998</v>
      </c>
      <c r="F454" s="17">
        <f t="shared" si="28"/>
        <v>553.36719183749994</v>
      </c>
      <c r="G454" s="14">
        <v>31.35</v>
      </c>
      <c r="H454" s="16">
        <f t="shared" si="31"/>
        <v>-363.29116725</v>
      </c>
    </row>
    <row r="455" spans="1:8" ht="12.6" thickBot="1">
      <c r="A455" s="10">
        <f t="shared" si="29"/>
        <v>119</v>
      </c>
      <c r="B455" s="15">
        <f t="shared" si="30"/>
        <v>11922</v>
      </c>
      <c r="C455" s="11">
        <v>44215.916666666664</v>
      </c>
      <c r="D455" s="12">
        <v>0</v>
      </c>
      <c r="E455" s="16">
        <v>29.217500000000001</v>
      </c>
      <c r="F455" s="17">
        <f t="shared" si="28"/>
        <v>0</v>
      </c>
      <c r="G455" s="13">
        <v>27</v>
      </c>
      <c r="H455" s="16">
        <f t="shared" si="31"/>
        <v>0</v>
      </c>
    </row>
    <row r="456" spans="1:8" ht="12.6" thickBot="1">
      <c r="A456" s="10">
        <f t="shared" si="29"/>
        <v>119</v>
      </c>
      <c r="B456" s="15">
        <f t="shared" si="30"/>
        <v>11923</v>
      </c>
      <c r="C456" s="11">
        <v>44215.958333333336</v>
      </c>
      <c r="D456" s="12">
        <v>0</v>
      </c>
      <c r="E456" s="16">
        <v>26.104999999999997</v>
      </c>
      <c r="F456" s="17">
        <f t="shared" si="28"/>
        <v>0</v>
      </c>
      <c r="G456" s="14">
        <v>23.36</v>
      </c>
      <c r="H456" s="16">
        <f t="shared" si="31"/>
        <v>0</v>
      </c>
    </row>
    <row r="457" spans="1:8" ht="12.6" thickBot="1">
      <c r="A457" s="10">
        <f t="shared" si="29"/>
        <v>120</v>
      </c>
      <c r="B457" s="15">
        <f t="shared" si="30"/>
        <v>11924</v>
      </c>
      <c r="C457" s="11">
        <v>44216</v>
      </c>
      <c r="D457" s="12">
        <v>0</v>
      </c>
      <c r="E457" s="16">
        <v>25.185000000000002</v>
      </c>
      <c r="F457" s="17">
        <f t="shared" si="28"/>
        <v>0</v>
      </c>
      <c r="G457" s="14">
        <v>21.63</v>
      </c>
      <c r="H457" s="16">
        <f t="shared" si="31"/>
        <v>0</v>
      </c>
    </row>
    <row r="458" spans="1:8" ht="12.6" thickBot="1">
      <c r="A458" s="10">
        <f t="shared" si="29"/>
        <v>120</v>
      </c>
      <c r="B458" s="15">
        <f t="shared" si="30"/>
        <v>12001</v>
      </c>
      <c r="C458" s="11">
        <v>44216.041666666664</v>
      </c>
      <c r="D458" s="12">
        <v>37.183098999999999</v>
      </c>
      <c r="E458" s="16">
        <v>70.184999999999988</v>
      </c>
      <c r="F458" s="17">
        <f t="shared" si="28"/>
        <v>2609.6958033149995</v>
      </c>
      <c r="G458" s="14">
        <v>21.55</v>
      </c>
      <c r="H458" s="16">
        <f t="shared" si="31"/>
        <v>-801.29578345000004</v>
      </c>
    </row>
    <row r="459" spans="1:8" ht="12.6" thickBot="1">
      <c r="A459" s="10">
        <f t="shared" si="29"/>
        <v>120</v>
      </c>
      <c r="B459" s="15">
        <f t="shared" si="30"/>
        <v>12002</v>
      </c>
      <c r="C459" s="11">
        <v>44216.083333333336</v>
      </c>
      <c r="D459" s="12">
        <v>-56.779412000000001</v>
      </c>
      <c r="E459" s="16">
        <v>26.217500000000001</v>
      </c>
      <c r="F459" s="17">
        <f t="shared" si="28"/>
        <v>-1488.6142341100001</v>
      </c>
      <c r="G459" s="14">
        <v>20.350000000000001</v>
      </c>
      <c r="H459" s="16">
        <f t="shared" si="31"/>
        <v>1155.4610342000001</v>
      </c>
    </row>
    <row r="460" spans="1:8" ht="12.6" thickBot="1">
      <c r="A460" s="10">
        <f t="shared" si="29"/>
        <v>120</v>
      </c>
      <c r="B460" s="15">
        <f t="shared" si="30"/>
        <v>12003</v>
      </c>
      <c r="C460" s="11">
        <v>44216.125</v>
      </c>
      <c r="D460" s="12">
        <v>-3.768116</v>
      </c>
      <c r="E460" s="16">
        <v>26.135000000000002</v>
      </c>
      <c r="F460" s="17">
        <f t="shared" si="28"/>
        <v>-98.479711660000007</v>
      </c>
      <c r="G460" s="14">
        <v>21.43</v>
      </c>
      <c r="H460" s="16">
        <f t="shared" si="31"/>
        <v>80.750725880000005</v>
      </c>
    </row>
    <row r="461" spans="1:8" ht="12.6" thickBot="1">
      <c r="A461" s="10">
        <f t="shared" si="29"/>
        <v>120</v>
      </c>
      <c r="B461" s="15">
        <f t="shared" si="30"/>
        <v>12004</v>
      </c>
      <c r="C461" s="11">
        <v>44216.166666666664</v>
      </c>
      <c r="D461" s="12">
        <v>0</v>
      </c>
      <c r="E461" s="16">
        <v>23.560000000000002</v>
      </c>
      <c r="F461" s="17">
        <f t="shared" si="28"/>
        <v>0</v>
      </c>
      <c r="G461" s="14">
        <v>20.65</v>
      </c>
      <c r="H461" s="16">
        <f t="shared" si="31"/>
        <v>0</v>
      </c>
    </row>
    <row r="462" spans="1:8" ht="12.6" thickBot="1">
      <c r="A462" s="10">
        <f t="shared" si="29"/>
        <v>120</v>
      </c>
      <c r="B462" s="15">
        <f t="shared" si="30"/>
        <v>12005</v>
      </c>
      <c r="C462" s="11">
        <v>44216.208333333336</v>
      </c>
      <c r="D462" s="12">
        <v>0</v>
      </c>
      <c r="E462" s="16">
        <v>22.34</v>
      </c>
      <c r="F462" s="17">
        <f t="shared" si="28"/>
        <v>0</v>
      </c>
      <c r="G462" s="14">
        <v>20.61</v>
      </c>
      <c r="H462" s="16">
        <f t="shared" si="31"/>
        <v>0</v>
      </c>
    </row>
    <row r="463" spans="1:8" ht="12.6" thickBot="1">
      <c r="A463" s="10">
        <f t="shared" si="29"/>
        <v>120</v>
      </c>
      <c r="B463" s="15">
        <f t="shared" si="30"/>
        <v>12006</v>
      </c>
      <c r="C463" s="11">
        <v>44216.25</v>
      </c>
      <c r="D463" s="12">
        <v>0</v>
      </c>
      <c r="E463" s="16">
        <v>21.922499999999999</v>
      </c>
      <c r="F463" s="17">
        <f t="shared" si="28"/>
        <v>0</v>
      </c>
      <c r="G463" s="14">
        <v>21.98</v>
      </c>
      <c r="H463" s="16">
        <f t="shared" si="31"/>
        <v>0</v>
      </c>
    </row>
    <row r="464" spans="1:8" ht="12.6" thickBot="1">
      <c r="A464" s="10">
        <f t="shared" si="29"/>
        <v>120</v>
      </c>
      <c r="B464" s="15">
        <f t="shared" si="30"/>
        <v>12007</v>
      </c>
      <c r="C464" s="11">
        <v>44216.291666666664</v>
      </c>
      <c r="D464" s="12">
        <v>0</v>
      </c>
      <c r="E464" s="16">
        <v>31.8475</v>
      </c>
      <c r="F464" s="17">
        <f t="shared" si="28"/>
        <v>0</v>
      </c>
      <c r="G464" s="14">
        <v>36.69</v>
      </c>
      <c r="H464" s="16">
        <f t="shared" si="31"/>
        <v>0</v>
      </c>
    </row>
    <row r="465" spans="1:8" ht="12.6" thickBot="1">
      <c r="A465" s="10">
        <f t="shared" si="29"/>
        <v>120</v>
      </c>
      <c r="B465" s="15">
        <f t="shared" si="30"/>
        <v>12008</v>
      </c>
      <c r="C465" s="11">
        <v>44216.333333333336</v>
      </c>
      <c r="D465" s="12">
        <v>-125.239437</v>
      </c>
      <c r="E465" s="16">
        <v>27.477499999999999</v>
      </c>
      <c r="F465" s="17">
        <f t="shared" si="28"/>
        <v>-3441.2666301674999</v>
      </c>
      <c r="G465" s="14">
        <v>39.31</v>
      </c>
      <c r="H465" s="16">
        <f t="shared" si="31"/>
        <v>4923.1622684700005</v>
      </c>
    </row>
    <row r="466" spans="1:8" ht="12.6" thickBot="1">
      <c r="A466" s="10">
        <f t="shared" si="29"/>
        <v>120</v>
      </c>
      <c r="B466" s="15">
        <f t="shared" si="30"/>
        <v>12009</v>
      </c>
      <c r="C466" s="11">
        <v>44216.375</v>
      </c>
      <c r="D466" s="12">
        <v>-80.130435000000006</v>
      </c>
      <c r="E466" s="16">
        <v>44.167500000000004</v>
      </c>
      <c r="F466" s="17">
        <f t="shared" si="28"/>
        <v>-3539.1609878625004</v>
      </c>
      <c r="G466" s="14">
        <v>34.21</v>
      </c>
      <c r="H466" s="16">
        <f t="shared" si="31"/>
        <v>2741.2621813500004</v>
      </c>
    </row>
    <row r="467" spans="1:8" ht="12.6" thickBot="1">
      <c r="A467" s="10">
        <f t="shared" si="29"/>
        <v>120</v>
      </c>
      <c r="B467" s="15">
        <f t="shared" si="30"/>
        <v>12010</v>
      </c>
      <c r="C467" s="11">
        <v>44216.416666666664</v>
      </c>
      <c r="D467" s="12">
        <v>-186.7</v>
      </c>
      <c r="E467" s="16">
        <v>71.822500000000005</v>
      </c>
      <c r="F467" s="17">
        <f t="shared" si="28"/>
        <v>-13409.260749999999</v>
      </c>
      <c r="G467" s="14">
        <v>32.94</v>
      </c>
      <c r="H467" s="16">
        <f t="shared" si="31"/>
        <v>6149.8979999999992</v>
      </c>
    </row>
    <row r="468" spans="1:8" ht="12.6" thickBot="1">
      <c r="A468" s="10">
        <f t="shared" si="29"/>
        <v>120</v>
      </c>
      <c r="B468" s="15">
        <f t="shared" si="30"/>
        <v>12011</v>
      </c>
      <c r="C468" s="11">
        <v>44216.458333333336</v>
      </c>
      <c r="D468" s="12">
        <v>-216.67647099999999</v>
      </c>
      <c r="E468" s="16">
        <v>30.169999999999998</v>
      </c>
      <c r="F468" s="17">
        <f t="shared" si="28"/>
        <v>-6537.1291300699995</v>
      </c>
      <c r="G468" s="14">
        <v>29.6</v>
      </c>
      <c r="H468" s="16">
        <f t="shared" si="31"/>
        <v>6413.6235416</v>
      </c>
    </row>
    <row r="469" spans="1:8" ht="12.6" thickBot="1">
      <c r="A469" s="10">
        <f t="shared" si="29"/>
        <v>120</v>
      </c>
      <c r="B469" s="15">
        <f t="shared" si="30"/>
        <v>12012</v>
      </c>
      <c r="C469" s="11">
        <v>44216.5</v>
      </c>
      <c r="D469" s="12">
        <v>-201</v>
      </c>
      <c r="E469" s="16">
        <v>21.787500000000001</v>
      </c>
      <c r="F469" s="17">
        <f t="shared" si="28"/>
        <v>-4379.2875000000004</v>
      </c>
      <c r="G469" s="14">
        <v>24.14</v>
      </c>
      <c r="H469" s="16">
        <f t="shared" si="31"/>
        <v>4852.1400000000003</v>
      </c>
    </row>
    <row r="470" spans="1:8" ht="12.6" thickBot="1">
      <c r="A470" s="10">
        <f t="shared" si="29"/>
        <v>120</v>
      </c>
      <c r="B470" s="15">
        <f t="shared" si="30"/>
        <v>12013</v>
      </c>
      <c r="C470" s="11">
        <v>44216.541666666664</v>
      </c>
      <c r="D470" s="12">
        <v>-92.070423000000005</v>
      </c>
      <c r="E470" s="16">
        <v>21.270000000000003</v>
      </c>
      <c r="F470" s="17">
        <f t="shared" si="28"/>
        <v>-1958.3378972100004</v>
      </c>
      <c r="G470" s="14">
        <v>20.48</v>
      </c>
      <c r="H470" s="16">
        <f t="shared" si="31"/>
        <v>1885.6022630400003</v>
      </c>
    </row>
    <row r="471" spans="1:8" ht="12.6" thickBot="1">
      <c r="A471" s="10">
        <f t="shared" si="29"/>
        <v>120</v>
      </c>
      <c r="B471" s="15">
        <f t="shared" si="30"/>
        <v>12014</v>
      </c>
      <c r="C471" s="11">
        <v>44216.583333333336</v>
      </c>
      <c r="D471" s="12">
        <v>-8.5633800000000004</v>
      </c>
      <c r="E471" s="16">
        <v>19.907499999999999</v>
      </c>
      <c r="F471" s="17">
        <f t="shared" si="28"/>
        <v>-170.47548735000001</v>
      </c>
      <c r="G471" s="14">
        <v>19.55</v>
      </c>
      <c r="H471" s="16">
        <f t="shared" si="31"/>
        <v>167.41407900000002</v>
      </c>
    </row>
    <row r="472" spans="1:8" ht="12.6" thickBot="1">
      <c r="A472" s="10">
        <f t="shared" si="29"/>
        <v>120</v>
      </c>
      <c r="B472" s="15">
        <f t="shared" si="30"/>
        <v>12015</v>
      </c>
      <c r="C472" s="11">
        <v>44216.625</v>
      </c>
      <c r="D472" s="12">
        <v>0</v>
      </c>
      <c r="E472" s="16">
        <v>19.920000000000002</v>
      </c>
      <c r="F472" s="17">
        <f t="shared" si="28"/>
        <v>0</v>
      </c>
      <c r="G472" s="14">
        <v>18.3</v>
      </c>
      <c r="H472" s="16">
        <f t="shared" si="31"/>
        <v>0</v>
      </c>
    </row>
    <row r="473" spans="1:8" ht="12.6" thickBot="1">
      <c r="A473" s="10">
        <f t="shared" si="29"/>
        <v>120</v>
      </c>
      <c r="B473" s="15">
        <f t="shared" si="30"/>
        <v>12016</v>
      </c>
      <c r="C473" s="11">
        <v>44216.666666666664</v>
      </c>
      <c r="D473" s="12">
        <v>32.183098999999999</v>
      </c>
      <c r="E473" s="16">
        <v>23.82</v>
      </c>
      <c r="F473" s="17">
        <f t="shared" si="28"/>
        <v>766.60141818</v>
      </c>
      <c r="G473" s="14">
        <v>18.07</v>
      </c>
      <c r="H473" s="16">
        <f t="shared" si="31"/>
        <v>-581.54859893000003</v>
      </c>
    </row>
    <row r="474" spans="1:8" ht="12.6" thickBot="1">
      <c r="A474" s="10">
        <f t="shared" si="29"/>
        <v>120</v>
      </c>
      <c r="B474" s="15">
        <f t="shared" si="30"/>
        <v>12017</v>
      </c>
      <c r="C474" s="11">
        <v>44216.708333333336</v>
      </c>
      <c r="D474" s="12">
        <v>0</v>
      </c>
      <c r="E474" s="16">
        <v>34.575000000000003</v>
      </c>
      <c r="F474" s="17">
        <f t="shared" si="28"/>
        <v>0</v>
      </c>
      <c r="G474" s="14">
        <v>19.68</v>
      </c>
      <c r="H474" s="16">
        <f t="shared" si="31"/>
        <v>0</v>
      </c>
    </row>
    <row r="475" spans="1:8" ht="12.6" thickBot="1">
      <c r="A475" s="10">
        <f t="shared" si="29"/>
        <v>120</v>
      </c>
      <c r="B475" s="15">
        <f t="shared" si="30"/>
        <v>12018</v>
      </c>
      <c r="C475" s="11">
        <v>44216.75</v>
      </c>
      <c r="D475" s="12">
        <v>-185.7</v>
      </c>
      <c r="E475" s="16">
        <v>53.637500000000003</v>
      </c>
      <c r="F475" s="17">
        <f t="shared" si="28"/>
        <v>-9960.4837499999994</v>
      </c>
      <c r="G475" s="14">
        <v>33.19</v>
      </c>
      <c r="H475" s="16">
        <f t="shared" si="31"/>
        <v>6163.3829999999989</v>
      </c>
    </row>
    <row r="476" spans="1:8" ht="12.6" thickBot="1">
      <c r="A476" s="10">
        <f t="shared" si="29"/>
        <v>120</v>
      </c>
      <c r="B476" s="15">
        <f t="shared" si="30"/>
        <v>12019</v>
      </c>
      <c r="C476" s="11">
        <v>44216.791666666664</v>
      </c>
      <c r="D476" s="12">
        <v>-214.41666699999999</v>
      </c>
      <c r="E476" s="16">
        <v>38.740000000000009</v>
      </c>
      <c r="F476" s="17">
        <f t="shared" si="28"/>
        <v>-8306.501679580002</v>
      </c>
      <c r="G476" s="13">
        <v>25</v>
      </c>
      <c r="H476" s="16">
        <f t="shared" si="31"/>
        <v>5360.4166749999995</v>
      </c>
    </row>
    <row r="477" spans="1:8" ht="12.6" thickBot="1">
      <c r="A477" s="10">
        <f t="shared" si="29"/>
        <v>120</v>
      </c>
      <c r="B477" s="15">
        <f t="shared" si="30"/>
        <v>12020</v>
      </c>
      <c r="C477" s="11">
        <v>44216.833333333336</v>
      </c>
      <c r="D477" s="12">
        <v>-197.25</v>
      </c>
      <c r="E477" s="16">
        <v>17.440000000000001</v>
      </c>
      <c r="F477" s="17">
        <f t="shared" si="28"/>
        <v>-3440.0400000000004</v>
      </c>
      <c r="G477" s="13">
        <v>22</v>
      </c>
      <c r="H477" s="16">
        <f t="shared" si="31"/>
        <v>4339.5</v>
      </c>
    </row>
    <row r="478" spans="1:8" ht="12.6" thickBot="1">
      <c r="A478" s="10">
        <f t="shared" si="29"/>
        <v>120</v>
      </c>
      <c r="B478" s="15">
        <f t="shared" si="30"/>
        <v>12021</v>
      </c>
      <c r="C478" s="11">
        <v>44216.875</v>
      </c>
      <c r="D478" s="12">
        <v>-19.600000000000001</v>
      </c>
      <c r="E478" s="16">
        <v>16.7075</v>
      </c>
      <c r="F478" s="17">
        <f t="shared" si="28"/>
        <v>-327.46700000000004</v>
      </c>
      <c r="G478" s="14">
        <v>21.76</v>
      </c>
      <c r="H478" s="16">
        <f t="shared" si="31"/>
        <v>426.49600000000004</v>
      </c>
    </row>
    <row r="479" spans="1:8" ht="12.6" thickBot="1">
      <c r="A479" s="10">
        <f t="shared" si="29"/>
        <v>120</v>
      </c>
      <c r="B479" s="15">
        <f t="shared" si="30"/>
        <v>12022</v>
      </c>
      <c r="C479" s="11">
        <v>44216.916666666664</v>
      </c>
      <c r="D479" s="12">
        <v>0</v>
      </c>
      <c r="E479" s="16">
        <v>16.315000000000001</v>
      </c>
      <c r="F479" s="17">
        <f t="shared" si="28"/>
        <v>0</v>
      </c>
      <c r="G479" s="14">
        <v>20.53</v>
      </c>
      <c r="H479" s="16">
        <f t="shared" si="31"/>
        <v>0</v>
      </c>
    </row>
    <row r="480" spans="1:8" ht="12.6" thickBot="1">
      <c r="A480" s="10">
        <f t="shared" si="29"/>
        <v>120</v>
      </c>
      <c r="B480" s="15">
        <f t="shared" si="30"/>
        <v>12023</v>
      </c>
      <c r="C480" s="11">
        <v>44216.958333333336</v>
      </c>
      <c r="D480" s="12">
        <v>0</v>
      </c>
      <c r="E480" s="16">
        <v>16.432500000000001</v>
      </c>
      <c r="F480" s="17">
        <f t="shared" si="28"/>
        <v>0</v>
      </c>
      <c r="G480" s="14">
        <v>18.23</v>
      </c>
      <c r="H480" s="16">
        <f t="shared" si="31"/>
        <v>0</v>
      </c>
    </row>
    <row r="481" spans="1:8" ht="12.6" thickBot="1">
      <c r="A481" s="10">
        <f t="shared" si="29"/>
        <v>121</v>
      </c>
      <c r="B481" s="15">
        <f t="shared" si="30"/>
        <v>12024</v>
      </c>
      <c r="C481" s="11">
        <v>44217</v>
      </c>
      <c r="D481" s="12">
        <v>0</v>
      </c>
      <c r="E481" s="16">
        <v>14.497499999999999</v>
      </c>
      <c r="F481" s="17">
        <f t="shared" si="28"/>
        <v>0</v>
      </c>
      <c r="G481" s="14">
        <v>16.47</v>
      </c>
      <c r="H481" s="16">
        <f t="shared" si="31"/>
        <v>0</v>
      </c>
    </row>
    <row r="482" spans="1:8" ht="12.6" thickBot="1">
      <c r="A482" s="10">
        <f t="shared" si="29"/>
        <v>121</v>
      </c>
      <c r="B482" s="15">
        <f t="shared" si="30"/>
        <v>12101</v>
      </c>
      <c r="C482" s="11">
        <v>44217.041666666664</v>
      </c>
      <c r="D482" s="12">
        <v>0</v>
      </c>
      <c r="E482" s="16">
        <v>13.632499999999999</v>
      </c>
      <c r="F482" s="17">
        <f t="shared" si="28"/>
        <v>0</v>
      </c>
      <c r="G482" s="14">
        <v>15.9</v>
      </c>
      <c r="H482" s="16">
        <f t="shared" si="31"/>
        <v>0</v>
      </c>
    </row>
    <row r="483" spans="1:8" ht="12.6" thickBot="1">
      <c r="A483" s="10">
        <f t="shared" si="29"/>
        <v>121</v>
      </c>
      <c r="B483" s="15">
        <f t="shared" si="30"/>
        <v>12102</v>
      </c>
      <c r="C483" s="11">
        <v>44217.083333333336</v>
      </c>
      <c r="D483" s="12">
        <v>0</v>
      </c>
      <c r="E483" s="16">
        <v>11.5525</v>
      </c>
      <c r="F483" s="17">
        <f t="shared" si="28"/>
        <v>0</v>
      </c>
      <c r="G483" s="14">
        <v>14.67</v>
      </c>
      <c r="H483" s="16">
        <f t="shared" si="31"/>
        <v>0</v>
      </c>
    </row>
    <row r="484" spans="1:8" ht="12.6" thickBot="1">
      <c r="A484" s="10">
        <f t="shared" si="29"/>
        <v>121</v>
      </c>
      <c r="B484" s="15">
        <f t="shared" si="30"/>
        <v>12103</v>
      </c>
      <c r="C484" s="11">
        <v>44217.125</v>
      </c>
      <c r="D484" s="12">
        <v>0</v>
      </c>
      <c r="E484" s="16">
        <v>11.4275</v>
      </c>
      <c r="F484" s="17">
        <f t="shared" si="28"/>
        <v>0</v>
      </c>
      <c r="G484" s="14">
        <v>14.24</v>
      </c>
      <c r="H484" s="16">
        <f t="shared" si="31"/>
        <v>0</v>
      </c>
    </row>
    <row r="485" spans="1:8" ht="12.6" thickBot="1">
      <c r="A485" s="10">
        <f t="shared" si="29"/>
        <v>121</v>
      </c>
      <c r="B485" s="15">
        <f t="shared" si="30"/>
        <v>12104</v>
      </c>
      <c r="C485" s="11">
        <v>44217.166666666664</v>
      </c>
      <c r="D485" s="12">
        <v>0</v>
      </c>
      <c r="E485" s="16">
        <v>10.772500000000001</v>
      </c>
      <c r="F485" s="17">
        <f t="shared" si="28"/>
        <v>0</v>
      </c>
      <c r="G485" s="14">
        <v>14.32</v>
      </c>
      <c r="H485" s="16">
        <f t="shared" si="31"/>
        <v>0</v>
      </c>
    </row>
    <row r="486" spans="1:8" ht="12.6" thickBot="1">
      <c r="A486" s="10">
        <f t="shared" si="29"/>
        <v>121</v>
      </c>
      <c r="B486" s="15">
        <f t="shared" si="30"/>
        <v>12105</v>
      </c>
      <c r="C486" s="11">
        <v>44217.208333333336</v>
      </c>
      <c r="D486" s="12">
        <v>3.5142859999999998</v>
      </c>
      <c r="E486" s="16">
        <v>8.5875000000000004</v>
      </c>
      <c r="F486" s="17">
        <f t="shared" si="28"/>
        <v>30.178931025000001</v>
      </c>
      <c r="G486" s="14">
        <v>14.95</v>
      </c>
      <c r="H486" s="16">
        <f t="shared" si="31"/>
        <v>-52.538575699999996</v>
      </c>
    </row>
    <row r="487" spans="1:8" ht="12.6" thickBot="1">
      <c r="A487" s="10">
        <f t="shared" si="29"/>
        <v>121</v>
      </c>
      <c r="B487" s="15">
        <f t="shared" si="30"/>
        <v>12106</v>
      </c>
      <c r="C487" s="11">
        <v>44217.25</v>
      </c>
      <c r="D487" s="12">
        <v>130</v>
      </c>
      <c r="E487" s="16">
        <v>12.795</v>
      </c>
      <c r="F487" s="17">
        <f t="shared" si="28"/>
        <v>1663.35</v>
      </c>
      <c r="G487" s="14">
        <v>15.92</v>
      </c>
      <c r="H487" s="16">
        <f t="shared" si="31"/>
        <v>-2069.6</v>
      </c>
    </row>
    <row r="488" spans="1:8" ht="12.6" thickBot="1">
      <c r="A488" s="10">
        <f t="shared" si="29"/>
        <v>121</v>
      </c>
      <c r="B488" s="15">
        <f t="shared" si="30"/>
        <v>12107</v>
      </c>
      <c r="C488" s="11">
        <v>44217.291666666664</v>
      </c>
      <c r="D488" s="12">
        <v>185.83333300000001</v>
      </c>
      <c r="E488" s="16">
        <v>14.855</v>
      </c>
      <c r="F488" s="17">
        <f t="shared" si="28"/>
        <v>2760.5541617150002</v>
      </c>
      <c r="G488" s="14">
        <v>19.309999999999999</v>
      </c>
      <c r="H488" s="16">
        <f t="shared" si="31"/>
        <v>-3588.4416602299998</v>
      </c>
    </row>
    <row r="489" spans="1:8" ht="12.6" thickBot="1">
      <c r="A489" s="10">
        <f t="shared" si="29"/>
        <v>121</v>
      </c>
      <c r="B489" s="15">
        <f t="shared" si="30"/>
        <v>12108</v>
      </c>
      <c r="C489" s="11">
        <v>44217.333333333336</v>
      </c>
      <c r="D489" s="12">
        <v>223</v>
      </c>
      <c r="E489" s="16">
        <v>17.2575</v>
      </c>
      <c r="F489" s="17">
        <f t="shared" si="28"/>
        <v>3848.4225000000001</v>
      </c>
      <c r="G489" s="14">
        <v>18.850000000000001</v>
      </c>
      <c r="H489" s="16">
        <f t="shared" si="31"/>
        <v>-4203.55</v>
      </c>
    </row>
    <row r="490" spans="1:8" ht="12.6" thickBot="1">
      <c r="A490" s="10">
        <f t="shared" si="29"/>
        <v>121</v>
      </c>
      <c r="B490" s="15">
        <f t="shared" si="30"/>
        <v>12109</v>
      </c>
      <c r="C490" s="11">
        <v>44217.375</v>
      </c>
      <c r="D490" s="12">
        <v>223</v>
      </c>
      <c r="E490" s="16">
        <v>19.169999999999998</v>
      </c>
      <c r="F490" s="17">
        <f t="shared" si="28"/>
        <v>4274.91</v>
      </c>
      <c r="G490" s="14">
        <v>19.52</v>
      </c>
      <c r="H490" s="16">
        <f t="shared" si="31"/>
        <v>-4352.96</v>
      </c>
    </row>
    <row r="491" spans="1:8" ht="12.6" thickBot="1">
      <c r="A491" s="10">
        <f t="shared" si="29"/>
        <v>121</v>
      </c>
      <c r="B491" s="15">
        <f t="shared" si="30"/>
        <v>12110</v>
      </c>
      <c r="C491" s="11">
        <v>44217.416666666664</v>
      </c>
      <c r="D491" s="12">
        <v>167.91666699999999</v>
      </c>
      <c r="E491" s="16">
        <v>20.64</v>
      </c>
      <c r="F491" s="17">
        <f t="shared" si="28"/>
        <v>3465.8000068799997</v>
      </c>
      <c r="G491" s="14">
        <v>24.4</v>
      </c>
      <c r="H491" s="16">
        <f t="shared" si="31"/>
        <v>-4097.1666747999998</v>
      </c>
    </row>
    <row r="492" spans="1:8" ht="12.6" thickBot="1">
      <c r="A492" s="10">
        <f t="shared" si="29"/>
        <v>121</v>
      </c>
      <c r="B492" s="15">
        <f t="shared" si="30"/>
        <v>12111</v>
      </c>
      <c r="C492" s="11">
        <v>44217.458333333336</v>
      </c>
      <c r="D492" s="12">
        <v>11.085713999999999</v>
      </c>
      <c r="E492" s="16">
        <v>105.36749999999999</v>
      </c>
      <c r="F492" s="17">
        <f t="shared" si="28"/>
        <v>1168.0739698949999</v>
      </c>
      <c r="G492" s="14">
        <v>26.55</v>
      </c>
      <c r="H492" s="16">
        <f t="shared" si="31"/>
        <v>-294.32570670000001</v>
      </c>
    </row>
    <row r="493" spans="1:8" ht="12.6" thickBot="1">
      <c r="A493" s="10">
        <f t="shared" si="29"/>
        <v>121</v>
      </c>
      <c r="B493" s="15">
        <f t="shared" si="30"/>
        <v>12112</v>
      </c>
      <c r="C493" s="11">
        <v>44217.5</v>
      </c>
      <c r="D493" s="12">
        <v>0</v>
      </c>
      <c r="E493" s="16">
        <v>31.494999999999997</v>
      </c>
      <c r="F493" s="17">
        <f t="shared" si="28"/>
        <v>0</v>
      </c>
      <c r="G493" s="14">
        <v>23.31</v>
      </c>
      <c r="H493" s="16">
        <f t="shared" si="31"/>
        <v>0</v>
      </c>
    </row>
    <row r="494" spans="1:8" ht="12.6" thickBot="1">
      <c r="A494" s="10">
        <f t="shared" si="29"/>
        <v>121</v>
      </c>
      <c r="B494" s="15">
        <f t="shared" si="30"/>
        <v>12113</v>
      </c>
      <c r="C494" s="11">
        <v>44217.541666666664</v>
      </c>
      <c r="D494" s="12">
        <v>0</v>
      </c>
      <c r="E494" s="16">
        <v>96.182500000000005</v>
      </c>
      <c r="F494" s="17">
        <f t="shared" si="28"/>
        <v>0</v>
      </c>
      <c r="G494" s="14">
        <v>21.49</v>
      </c>
      <c r="H494" s="16">
        <f t="shared" si="31"/>
        <v>0</v>
      </c>
    </row>
    <row r="495" spans="1:8" ht="12.6" thickBot="1">
      <c r="A495" s="10">
        <f t="shared" si="29"/>
        <v>121</v>
      </c>
      <c r="B495" s="15">
        <f t="shared" si="30"/>
        <v>12114</v>
      </c>
      <c r="C495" s="11">
        <v>44217.583333333336</v>
      </c>
      <c r="D495" s="12">
        <v>0</v>
      </c>
      <c r="E495" s="16">
        <v>26.012499999999996</v>
      </c>
      <c r="F495" s="17">
        <f t="shared" si="28"/>
        <v>0</v>
      </c>
      <c r="G495" s="14">
        <v>20.21</v>
      </c>
      <c r="H495" s="16">
        <f t="shared" si="31"/>
        <v>0</v>
      </c>
    </row>
    <row r="496" spans="1:8" ht="12.6" thickBot="1">
      <c r="A496" s="10">
        <f t="shared" si="29"/>
        <v>121</v>
      </c>
      <c r="B496" s="15">
        <f t="shared" si="30"/>
        <v>12115</v>
      </c>
      <c r="C496" s="11">
        <v>44217.625</v>
      </c>
      <c r="D496" s="12">
        <v>0</v>
      </c>
      <c r="E496" s="16">
        <v>22.660000000000004</v>
      </c>
      <c r="F496" s="17">
        <f t="shared" si="28"/>
        <v>0</v>
      </c>
      <c r="G496" s="14">
        <v>18.739999999999998</v>
      </c>
      <c r="H496" s="16">
        <f t="shared" si="31"/>
        <v>0</v>
      </c>
    </row>
    <row r="497" spans="1:8" ht="12.6" thickBot="1">
      <c r="A497" s="10">
        <f t="shared" si="29"/>
        <v>121</v>
      </c>
      <c r="B497" s="15">
        <f t="shared" si="30"/>
        <v>12116</v>
      </c>
      <c r="C497" s="11">
        <v>44217.666666666664</v>
      </c>
      <c r="D497" s="12">
        <v>44.583333000000003</v>
      </c>
      <c r="E497" s="16">
        <v>18.672499999999999</v>
      </c>
      <c r="F497" s="17">
        <f t="shared" si="28"/>
        <v>832.48228544250003</v>
      </c>
      <c r="G497" s="14">
        <v>17.71</v>
      </c>
      <c r="H497" s="16">
        <f t="shared" si="31"/>
        <v>-789.57082743000012</v>
      </c>
    </row>
    <row r="498" spans="1:8" ht="12.6" thickBot="1">
      <c r="A498" s="10">
        <f t="shared" si="29"/>
        <v>121</v>
      </c>
      <c r="B498" s="15">
        <f t="shared" si="30"/>
        <v>12117</v>
      </c>
      <c r="C498" s="11">
        <v>44217.708333333336</v>
      </c>
      <c r="D498" s="12">
        <v>223</v>
      </c>
      <c r="E498" s="16">
        <v>21.189999999999998</v>
      </c>
      <c r="F498" s="17">
        <f t="shared" si="28"/>
        <v>4725.37</v>
      </c>
      <c r="G498" s="14">
        <v>20.5</v>
      </c>
      <c r="H498" s="16">
        <f t="shared" si="31"/>
        <v>-4571.5</v>
      </c>
    </row>
    <row r="499" spans="1:8" ht="12.6" thickBot="1">
      <c r="A499" s="10">
        <f t="shared" si="29"/>
        <v>121</v>
      </c>
      <c r="B499" s="15">
        <f t="shared" si="30"/>
        <v>12118</v>
      </c>
      <c r="C499" s="11">
        <v>44217.75</v>
      </c>
      <c r="D499" s="12">
        <v>55.656716000000003</v>
      </c>
      <c r="E499" s="16">
        <v>188.13</v>
      </c>
      <c r="F499" s="17">
        <f t="shared" si="28"/>
        <v>10470.69798108</v>
      </c>
      <c r="G499" s="14">
        <v>35.6</v>
      </c>
      <c r="H499" s="16">
        <f t="shared" si="31"/>
        <v>-1981.3790896000003</v>
      </c>
    </row>
    <row r="500" spans="1:8" ht="12.6" thickBot="1">
      <c r="A500" s="10">
        <f t="shared" si="29"/>
        <v>121</v>
      </c>
      <c r="B500" s="15">
        <f t="shared" si="30"/>
        <v>12119</v>
      </c>
      <c r="C500" s="11">
        <v>44217.791666666664</v>
      </c>
      <c r="D500" s="12">
        <v>-37.666666999999997</v>
      </c>
      <c r="E500" s="16">
        <v>57.902500000000003</v>
      </c>
      <c r="F500" s="17">
        <f t="shared" si="28"/>
        <v>-2180.9941859675</v>
      </c>
      <c r="G500" s="14">
        <v>24.85</v>
      </c>
      <c r="H500" s="16">
        <f t="shared" si="31"/>
        <v>936.01667494999992</v>
      </c>
    </row>
    <row r="501" spans="1:8" ht="12.6" thickBot="1">
      <c r="A501" s="10">
        <f t="shared" si="29"/>
        <v>121</v>
      </c>
      <c r="B501" s="15">
        <f t="shared" si="30"/>
        <v>12120</v>
      </c>
      <c r="C501" s="11">
        <v>44217.833333333336</v>
      </c>
      <c r="D501" s="12">
        <v>-22.166667</v>
      </c>
      <c r="E501" s="16">
        <v>29.174999999999997</v>
      </c>
      <c r="F501" s="17">
        <f t="shared" si="28"/>
        <v>-646.7125097249999</v>
      </c>
      <c r="G501" s="14">
        <v>19.93</v>
      </c>
      <c r="H501" s="16">
        <f t="shared" si="31"/>
        <v>441.78167330999997</v>
      </c>
    </row>
    <row r="502" spans="1:8" ht="12.6" thickBot="1">
      <c r="A502" s="10">
        <f t="shared" si="29"/>
        <v>121</v>
      </c>
      <c r="B502" s="15">
        <f t="shared" si="30"/>
        <v>12121</v>
      </c>
      <c r="C502" s="11">
        <v>44217.875</v>
      </c>
      <c r="D502" s="12">
        <v>-5.6666670000000003</v>
      </c>
      <c r="E502" s="16">
        <v>26.352499999999999</v>
      </c>
      <c r="F502" s="17">
        <f t="shared" si="28"/>
        <v>-149.3308421175</v>
      </c>
      <c r="G502" s="14">
        <v>19.38</v>
      </c>
      <c r="H502" s="16">
        <f t="shared" si="31"/>
        <v>109.82000646</v>
      </c>
    </row>
    <row r="503" spans="1:8" ht="12.6" thickBot="1">
      <c r="A503" s="10">
        <f t="shared" si="29"/>
        <v>121</v>
      </c>
      <c r="B503" s="15">
        <f t="shared" si="30"/>
        <v>12122</v>
      </c>
      <c r="C503" s="11">
        <v>44217.916666666664</v>
      </c>
      <c r="D503" s="12">
        <v>0</v>
      </c>
      <c r="E503" s="16">
        <v>21.262499999999999</v>
      </c>
      <c r="F503" s="17">
        <f t="shared" si="28"/>
        <v>0</v>
      </c>
      <c r="G503" s="14">
        <v>19.27</v>
      </c>
      <c r="H503" s="16">
        <f t="shared" si="31"/>
        <v>0</v>
      </c>
    </row>
    <row r="504" spans="1:8" ht="12.6" thickBot="1">
      <c r="A504" s="10">
        <f t="shared" si="29"/>
        <v>121</v>
      </c>
      <c r="B504" s="15">
        <f t="shared" si="30"/>
        <v>12123</v>
      </c>
      <c r="C504" s="11">
        <v>44217.958333333336</v>
      </c>
      <c r="D504" s="12">
        <v>43.605634000000002</v>
      </c>
      <c r="E504" s="16">
        <v>17.477499999999999</v>
      </c>
      <c r="F504" s="17">
        <f t="shared" si="28"/>
        <v>762.11746823500005</v>
      </c>
      <c r="G504" s="14">
        <v>18.079999999999998</v>
      </c>
      <c r="H504" s="16">
        <f t="shared" si="31"/>
        <v>-788.38986272</v>
      </c>
    </row>
    <row r="505" spans="1:8" ht="12.6" thickBot="1">
      <c r="A505" s="10">
        <f t="shared" si="29"/>
        <v>122</v>
      </c>
      <c r="B505" s="15">
        <f t="shared" si="30"/>
        <v>12124</v>
      </c>
      <c r="C505" s="11">
        <v>44218</v>
      </c>
      <c r="D505" s="12">
        <v>38.535210999999997</v>
      </c>
      <c r="E505" s="16">
        <v>16.252499999999998</v>
      </c>
      <c r="F505" s="17">
        <f t="shared" si="28"/>
        <v>626.2935167774998</v>
      </c>
      <c r="G505" s="14">
        <v>17.14</v>
      </c>
      <c r="H505" s="16">
        <f t="shared" si="31"/>
        <v>-660.49351653999997</v>
      </c>
    </row>
    <row r="506" spans="1:8" ht="12.6" thickBot="1">
      <c r="A506" s="10">
        <f t="shared" si="29"/>
        <v>122</v>
      </c>
      <c r="B506" s="15">
        <f t="shared" si="30"/>
        <v>12201</v>
      </c>
      <c r="C506" s="11">
        <v>44218.041666666664</v>
      </c>
      <c r="D506" s="12">
        <v>0</v>
      </c>
      <c r="E506" s="16">
        <v>16.122500000000002</v>
      </c>
      <c r="F506" s="17">
        <f t="shared" si="28"/>
        <v>0</v>
      </c>
      <c r="G506" s="14">
        <v>17.440000000000001</v>
      </c>
      <c r="H506" s="16">
        <f t="shared" si="31"/>
        <v>0</v>
      </c>
    </row>
    <row r="507" spans="1:8" ht="12.6" thickBot="1">
      <c r="A507" s="10">
        <f t="shared" si="29"/>
        <v>122</v>
      </c>
      <c r="B507" s="15">
        <f t="shared" si="30"/>
        <v>12202</v>
      </c>
      <c r="C507" s="11">
        <v>44218.083333333336</v>
      </c>
      <c r="D507" s="12">
        <v>0</v>
      </c>
      <c r="E507" s="16">
        <v>16.564999999999998</v>
      </c>
      <c r="F507" s="17">
        <f t="shared" si="28"/>
        <v>0</v>
      </c>
      <c r="G507" s="14">
        <v>16.18</v>
      </c>
      <c r="H507" s="16">
        <f t="shared" si="31"/>
        <v>0</v>
      </c>
    </row>
    <row r="508" spans="1:8" ht="12.6" thickBot="1">
      <c r="A508" s="10">
        <f t="shared" si="29"/>
        <v>122</v>
      </c>
      <c r="B508" s="15">
        <f t="shared" si="30"/>
        <v>12203</v>
      </c>
      <c r="C508" s="11">
        <v>44218.125</v>
      </c>
      <c r="D508" s="12">
        <v>-105.464789</v>
      </c>
      <c r="E508" s="16">
        <v>16.8325</v>
      </c>
      <c r="F508" s="17">
        <f t="shared" si="28"/>
        <v>-1775.2360608424999</v>
      </c>
      <c r="G508" s="14">
        <v>16.04</v>
      </c>
      <c r="H508" s="16">
        <f t="shared" si="31"/>
        <v>1691.6552155599998</v>
      </c>
    </row>
    <row r="509" spans="1:8" ht="12.6" thickBot="1">
      <c r="A509" s="10">
        <f t="shared" si="29"/>
        <v>122</v>
      </c>
      <c r="B509" s="15">
        <f t="shared" si="30"/>
        <v>12204</v>
      </c>
      <c r="C509" s="11">
        <v>44218.166666666664</v>
      </c>
      <c r="D509" s="12">
        <v>-207.98591500000001</v>
      </c>
      <c r="E509" s="16">
        <v>16.887499999999999</v>
      </c>
      <c r="F509" s="17">
        <f t="shared" si="28"/>
        <v>-3512.3621395625</v>
      </c>
      <c r="G509" s="13">
        <v>16</v>
      </c>
      <c r="H509" s="16">
        <f t="shared" si="31"/>
        <v>3327.7746400000001</v>
      </c>
    </row>
    <row r="510" spans="1:8" ht="12.6" thickBot="1">
      <c r="A510" s="10">
        <f t="shared" si="29"/>
        <v>122</v>
      </c>
      <c r="B510" s="15">
        <f t="shared" si="30"/>
        <v>12205</v>
      </c>
      <c r="C510" s="11">
        <v>44218.208333333336</v>
      </c>
      <c r="D510" s="12">
        <v>-218.91666699999999</v>
      </c>
      <c r="E510" s="16">
        <v>16.977499999999999</v>
      </c>
      <c r="F510" s="17">
        <f t="shared" si="28"/>
        <v>-3716.6577139924998</v>
      </c>
      <c r="G510" s="14">
        <v>16.8</v>
      </c>
      <c r="H510" s="16">
        <f t="shared" si="31"/>
        <v>3677.8000056000001</v>
      </c>
    </row>
    <row r="511" spans="1:8" ht="12.6" thickBot="1">
      <c r="A511" s="10">
        <f t="shared" si="29"/>
        <v>122</v>
      </c>
      <c r="B511" s="15">
        <f t="shared" si="30"/>
        <v>12206</v>
      </c>
      <c r="C511" s="11">
        <v>44218.25</v>
      </c>
      <c r="D511" s="12">
        <v>-28</v>
      </c>
      <c r="E511" s="16">
        <v>17.079999999999998</v>
      </c>
      <c r="F511" s="17">
        <f t="shared" si="28"/>
        <v>-478.23999999999995</v>
      </c>
      <c r="G511" s="14">
        <v>19.53</v>
      </c>
      <c r="H511" s="16">
        <f t="shared" si="31"/>
        <v>546.84</v>
      </c>
    </row>
    <row r="512" spans="1:8" ht="12.6" thickBot="1">
      <c r="A512" s="10">
        <f t="shared" si="29"/>
        <v>122</v>
      </c>
      <c r="B512" s="15">
        <f t="shared" si="30"/>
        <v>12207</v>
      </c>
      <c r="C512" s="11">
        <v>44218.291666666664</v>
      </c>
      <c r="D512" s="12">
        <v>0</v>
      </c>
      <c r="E512" s="16">
        <v>17.762499999999999</v>
      </c>
      <c r="F512" s="17">
        <f t="shared" si="28"/>
        <v>0</v>
      </c>
      <c r="G512" s="14">
        <v>23.9</v>
      </c>
      <c r="H512" s="16">
        <f t="shared" si="31"/>
        <v>0</v>
      </c>
    </row>
    <row r="513" spans="1:8" ht="12.6" thickBot="1">
      <c r="A513" s="10">
        <f t="shared" si="29"/>
        <v>122</v>
      </c>
      <c r="B513" s="15">
        <f t="shared" si="30"/>
        <v>12208</v>
      </c>
      <c r="C513" s="11">
        <v>44218.333333333336</v>
      </c>
      <c r="D513" s="12">
        <v>0</v>
      </c>
      <c r="E513" s="16">
        <v>18.057500000000001</v>
      </c>
      <c r="F513" s="17">
        <f t="shared" si="28"/>
        <v>0</v>
      </c>
      <c r="G513" s="14">
        <v>23.86</v>
      </c>
      <c r="H513" s="16">
        <f t="shared" si="31"/>
        <v>0</v>
      </c>
    </row>
    <row r="514" spans="1:8" ht="12.6" thickBot="1">
      <c r="A514" s="10">
        <f t="shared" si="29"/>
        <v>122</v>
      </c>
      <c r="B514" s="15">
        <f t="shared" si="30"/>
        <v>12209</v>
      </c>
      <c r="C514" s="11">
        <v>44218.375</v>
      </c>
      <c r="D514" s="12">
        <v>0</v>
      </c>
      <c r="E514" s="16">
        <v>18.0075</v>
      </c>
      <c r="F514" s="17">
        <f t="shared" ref="F514:F577" si="32">D514*E514</f>
        <v>0</v>
      </c>
      <c r="G514" s="14">
        <v>23.83</v>
      </c>
      <c r="H514" s="16">
        <f t="shared" si="31"/>
        <v>0</v>
      </c>
    </row>
    <row r="515" spans="1:8" ht="12.6" thickBot="1">
      <c r="A515" s="10">
        <f t="shared" ref="A515:A578" si="33">DAY(C515)+MONTH(C515)*100</f>
        <v>122</v>
      </c>
      <c r="B515" s="15">
        <f t="shared" ref="B515:B578" si="34">IF(HOUR(C515)=0,-76,HOUR(C515))+DAY(C515)*100+MONTH(C515)*10000</f>
        <v>12210</v>
      </c>
      <c r="C515" s="11">
        <v>44218.416666666664</v>
      </c>
      <c r="D515" s="12">
        <v>0</v>
      </c>
      <c r="E515" s="16">
        <v>17.914999999999999</v>
      </c>
      <c r="F515" s="17">
        <f t="shared" si="32"/>
        <v>0</v>
      </c>
      <c r="G515" s="14">
        <v>24.74</v>
      </c>
      <c r="H515" s="16">
        <f t="shared" ref="H515:H578" si="35">-D515*G515</f>
        <v>0</v>
      </c>
    </row>
    <row r="516" spans="1:8" ht="12.6" thickBot="1">
      <c r="A516" s="10">
        <f t="shared" si="33"/>
        <v>122</v>
      </c>
      <c r="B516" s="15">
        <f t="shared" si="34"/>
        <v>12211</v>
      </c>
      <c r="C516" s="11">
        <v>44218.458333333336</v>
      </c>
      <c r="D516" s="12">
        <v>0</v>
      </c>
      <c r="E516" s="16">
        <v>18.364999999999998</v>
      </c>
      <c r="F516" s="17">
        <f t="shared" si="32"/>
        <v>0</v>
      </c>
      <c r="G516" s="14">
        <v>23.09</v>
      </c>
      <c r="H516" s="16">
        <f t="shared" si="35"/>
        <v>0</v>
      </c>
    </row>
    <row r="517" spans="1:8" ht="12.6" thickBot="1">
      <c r="A517" s="10">
        <f t="shared" si="33"/>
        <v>122</v>
      </c>
      <c r="B517" s="15">
        <f t="shared" si="34"/>
        <v>12212</v>
      </c>
      <c r="C517" s="11">
        <v>44218.5</v>
      </c>
      <c r="D517" s="12">
        <v>0</v>
      </c>
      <c r="E517" s="16">
        <v>19.1675</v>
      </c>
      <c r="F517" s="17">
        <f t="shared" si="32"/>
        <v>0</v>
      </c>
      <c r="G517" s="14">
        <v>21.02</v>
      </c>
      <c r="H517" s="16">
        <f t="shared" si="35"/>
        <v>0</v>
      </c>
    </row>
    <row r="518" spans="1:8" ht="12.6" thickBot="1">
      <c r="A518" s="10">
        <f t="shared" si="33"/>
        <v>122</v>
      </c>
      <c r="B518" s="15">
        <f t="shared" si="34"/>
        <v>12213</v>
      </c>
      <c r="C518" s="11">
        <v>44218.541666666664</v>
      </c>
      <c r="D518" s="12">
        <v>0</v>
      </c>
      <c r="E518" s="16">
        <v>20.202500000000001</v>
      </c>
      <c r="F518" s="17">
        <f t="shared" si="32"/>
        <v>0</v>
      </c>
      <c r="G518" s="13">
        <v>22</v>
      </c>
      <c r="H518" s="16">
        <f t="shared" si="35"/>
        <v>0</v>
      </c>
    </row>
    <row r="519" spans="1:8" ht="12.6" thickBot="1">
      <c r="A519" s="10">
        <f t="shared" si="33"/>
        <v>122</v>
      </c>
      <c r="B519" s="15">
        <f t="shared" si="34"/>
        <v>12214</v>
      </c>
      <c r="C519" s="11">
        <v>44218.583333333336</v>
      </c>
      <c r="D519" s="12">
        <v>97.166667000000004</v>
      </c>
      <c r="E519" s="16">
        <v>22.335000000000004</v>
      </c>
      <c r="F519" s="17">
        <f t="shared" si="32"/>
        <v>2170.2175074450006</v>
      </c>
      <c r="G519" s="14">
        <v>21.23</v>
      </c>
      <c r="H519" s="16">
        <f t="shared" si="35"/>
        <v>-2062.8483404100002</v>
      </c>
    </row>
    <row r="520" spans="1:8" ht="12.6" thickBot="1">
      <c r="A520" s="10">
        <f t="shared" si="33"/>
        <v>122</v>
      </c>
      <c r="B520" s="15">
        <f t="shared" si="34"/>
        <v>12215</v>
      </c>
      <c r="C520" s="11">
        <v>44218.625</v>
      </c>
      <c r="D520" s="12">
        <v>171.41666699999999</v>
      </c>
      <c r="E520" s="16">
        <v>20.07</v>
      </c>
      <c r="F520" s="17">
        <f t="shared" si="32"/>
        <v>3440.3325066899997</v>
      </c>
      <c r="G520" s="14">
        <v>20.13</v>
      </c>
      <c r="H520" s="16">
        <f t="shared" si="35"/>
        <v>-3450.6175067099998</v>
      </c>
    </row>
    <row r="521" spans="1:8" ht="12.6" thickBot="1">
      <c r="A521" s="10">
        <f t="shared" si="33"/>
        <v>122</v>
      </c>
      <c r="B521" s="15">
        <f t="shared" si="34"/>
        <v>12216</v>
      </c>
      <c r="C521" s="11">
        <v>44218.666666666664</v>
      </c>
      <c r="D521" s="12">
        <v>216.58333300000001</v>
      </c>
      <c r="E521" s="16">
        <v>19.747499999999999</v>
      </c>
      <c r="F521" s="17">
        <f t="shared" si="32"/>
        <v>4276.9793684175002</v>
      </c>
      <c r="G521" s="14">
        <v>19.829999999999998</v>
      </c>
      <c r="H521" s="16">
        <f t="shared" si="35"/>
        <v>-4294.8474933899997</v>
      </c>
    </row>
    <row r="522" spans="1:8" ht="12.6" thickBot="1">
      <c r="A522" s="10">
        <f t="shared" si="33"/>
        <v>122</v>
      </c>
      <c r="B522" s="15">
        <f t="shared" si="34"/>
        <v>12217</v>
      </c>
      <c r="C522" s="11">
        <v>44218.708333333336</v>
      </c>
      <c r="D522" s="12">
        <v>150.50704200000001</v>
      </c>
      <c r="E522" s="16">
        <v>19.645000000000003</v>
      </c>
      <c r="F522" s="17">
        <f t="shared" si="32"/>
        <v>2956.7108400900006</v>
      </c>
      <c r="G522" s="14">
        <v>23.02</v>
      </c>
      <c r="H522" s="16">
        <f t="shared" si="35"/>
        <v>-3464.6721068400002</v>
      </c>
    </row>
    <row r="523" spans="1:8" ht="12.6" thickBot="1">
      <c r="A523" s="10">
        <f t="shared" si="33"/>
        <v>122</v>
      </c>
      <c r="B523" s="15">
        <f t="shared" si="34"/>
        <v>12218</v>
      </c>
      <c r="C523" s="11">
        <v>44218.75</v>
      </c>
      <c r="D523" s="12">
        <v>65.605633999999995</v>
      </c>
      <c r="E523" s="16">
        <v>25.822499999999998</v>
      </c>
      <c r="F523" s="17">
        <f t="shared" si="32"/>
        <v>1694.1014839649997</v>
      </c>
      <c r="G523" s="14">
        <v>41.42</v>
      </c>
      <c r="H523" s="16">
        <f t="shared" si="35"/>
        <v>-2717.38536028</v>
      </c>
    </row>
    <row r="524" spans="1:8" ht="12.6" thickBot="1">
      <c r="A524" s="10">
        <f t="shared" si="33"/>
        <v>122</v>
      </c>
      <c r="B524" s="15">
        <f t="shared" si="34"/>
        <v>12219</v>
      </c>
      <c r="C524" s="11">
        <v>44218.791666666664</v>
      </c>
      <c r="D524" s="12">
        <v>0</v>
      </c>
      <c r="E524" s="16">
        <v>24.6525</v>
      </c>
      <c r="F524" s="17">
        <f t="shared" si="32"/>
        <v>0</v>
      </c>
      <c r="G524" s="14">
        <v>29.06</v>
      </c>
      <c r="H524" s="16">
        <f t="shared" si="35"/>
        <v>0</v>
      </c>
    </row>
    <row r="525" spans="1:8" ht="12.6" thickBot="1">
      <c r="A525" s="10">
        <f t="shared" si="33"/>
        <v>122</v>
      </c>
      <c r="B525" s="15">
        <f t="shared" si="34"/>
        <v>12220</v>
      </c>
      <c r="C525" s="11">
        <v>44218.833333333336</v>
      </c>
      <c r="D525" s="12">
        <v>0</v>
      </c>
      <c r="E525" s="16">
        <v>20.335000000000001</v>
      </c>
      <c r="F525" s="17">
        <f t="shared" si="32"/>
        <v>0</v>
      </c>
      <c r="G525" s="13">
        <v>21</v>
      </c>
      <c r="H525" s="16">
        <f t="shared" si="35"/>
        <v>0</v>
      </c>
    </row>
    <row r="526" spans="1:8" ht="12.6" thickBot="1">
      <c r="A526" s="10">
        <f t="shared" si="33"/>
        <v>122</v>
      </c>
      <c r="B526" s="15">
        <f t="shared" si="34"/>
        <v>12221</v>
      </c>
      <c r="C526" s="11">
        <v>44218.875</v>
      </c>
      <c r="D526" s="12">
        <v>0</v>
      </c>
      <c r="E526" s="16">
        <v>18.895</v>
      </c>
      <c r="F526" s="17">
        <f t="shared" si="32"/>
        <v>0</v>
      </c>
      <c r="G526" s="14">
        <v>19.989999999999998</v>
      </c>
      <c r="H526" s="16">
        <f t="shared" si="35"/>
        <v>0</v>
      </c>
    </row>
    <row r="527" spans="1:8" ht="12.6" thickBot="1">
      <c r="A527" s="10">
        <f t="shared" si="33"/>
        <v>122</v>
      </c>
      <c r="B527" s="15">
        <f t="shared" si="34"/>
        <v>12222</v>
      </c>
      <c r="C527" s="11">
        <v>44218.916666666664</v>
      </c>
      <c r="D527" s="12">
        <v>0</v>
      </c>
      <c r="E527" s="16">
        <v>18.564999999999998</v>
      </c>
      <c r="F527" s="17">
        <f t="shared" si="32"/>
        <v>0</v>
      </c>
      <c r="G527" s="14">
        <v>19.98</v>
      </c>
      <c r="H527" s="16">
        <f t="shared" si="35"/>
        <v>0</v>
      </c>
    </row>
    <row r="528" spans="1:8" ht="12.6" thickBot="1">
      <c r="A528" s="10">
        <f t="shared" si="33"/>
        <v>122</v>
      </c>
      <c r="B528" s="15">
        <f t="shared" si="34"/>
        <v>12223</v>
      </c>
      <c r="C528" s="11">
        <v>44218.958333333336</v>
      </c>
      <c r="D528" s="12">
        <v>0</v>
      </c>
      <c r="E528" s="16">
        <v>21.697500000000002</v>
      </c>
      <c r="F528" s="17">
        <f t="shared" si="32"/>
        <v>0</v>
      </c>
      <c r="G528" s="14">
        <v>19.79</v>
      </c>
      <c r="H528" s="16">
        <f t="shared" si="35"/>
        <v>0</v>
      </c>
    </row>
    <row r="529" spans="1:8" ht="12.6" thickBot="1">
      <c r="A529" s="10">
        <f t="shared" si="33"/>
        <v>123</v>
      </c>
      <c r="B529" s="15">
        <f t="shared" si="34"/>
        <v>12224</v>
      </c>
      <c r="C529" s="11">
        <v>44219</v>
      </c>
      <c r="D529" s="12">
        <v>0</v>
      </c>
      <c r="E529" s="16">
        <v>19.352499999999999</v>
      </c>
      <c r="F529" s="17">
        <f t="shared" si="32"/>
        <v>0</v>
      </c>
      <c r="G529" s="14">
        <v>18.809999999999999</v>
      </c>
      <c r="H529" s="16">
        <f t="shared" si="35"/>
        <v>0</v>
      </c>
    </row>
    <row r="530" spans="1:8" ht="12.6" thickBot="1">
      <c r="A530" s="10">
        <f t="shared" si="33"/>
        <v>123</v>
      </c>
      <c r="B530" s="15">
        <f t="shared" si="34"/>
        <v>12301</v>
      </c>
      <c r="C530" s="11">
        <v>44219.041666666664</v>
      </c>
      <c r="D530" s="12">
        <v>0</v>
      </c>
      <c r="E530" s="16">
        <v>19.1675</v>
      </c>
      <c r="F530" s="17">
        <f t="shared" si="32"/>
        <v>0</v>
      </c>
      <c r="G530" s="14">
        <v>21.17</v>
      </c>
      <c r="H530" s="16">
        <f t="shared" si="35"/>
        <v>0</v>
      </c>
    </row>
    <row r="531" spans="1:8" ht="12.6" thickBot="1">
      <c r="A531" s="10">
        <f t="shared" si="33"/>
        <v>123</v>
      </c>
      <c r="B531" s="15">
        <f t="shared" si="34"/>
        <v>12302</v>
      </c>
      <c r="C531" s="11">
        <v>44219.083333333336</v>
      </c>
      <c r="D531" s="12">
        <v>0</v>
      </c>
      <c r="E531" s="16">
        <v>18.542499999999997</v>
      </c>
      <c r="F531" s="17">
        <f t="shared" si="32"/>
        <v>0</v>
      </c>
      <c r="G531" s="14">
        <v>17.850000000000001</v>
      </c>
      <c r="H531" s="16">
        <f t="shared" si="35"/>
        <v>0</v>
      </c>
    </row>
    <row r="532" spans="1:8" ht="12.6" thickBot="1">
      <c r="A532" s="10">
        <f t="shared" si="33"/>
        <v>123</v>
      </c>
      <c r="B532" s="15">
        <f t="shared" si="34"/>
        <v>12303</v>
      </c>
      <c r="C532" s="11">
        <v>44219.125</v>
      </c>
      <c r="D532" s="12">
        <v>0</v>
      </c>
      <c r="E532" s="16">
        <v>17.97</v>
      </c>
      <c r="F532" s="17">
        <f t="shared" si="32"/>
        <v>0</v>
      </c>
      <c r="G532" s="14">
        <v>17.600000000000001</v>
      </c>
      <c r="H532" s="16">
        <f t="shared" si="35"/>
        <v>0</v>
      </c>
    </row>
    <row r="533" spans="1:8" ht="12.6" thickBot="1">
      <c r="A533" s="10">
        <f t="shared" si="33"/>
        <v>123</v>
      </c>
      <c r="B533" s="15">
        <f t="shared" si="34"/>
        <v>12304</v>
      </c>
      <c r="C533" s="11">
        <v>44219.166666666664</v>
      </c>
      <c r="D533" s="12">
        <v>0</v>
      </c>
      <c r="E533" s="16">
        <v>17.89</v>
      </c>
      <c r="F533" s="17">
        <f t="shared" si="32"/>
        <v>0</v>
      </c>
      <c r="G533" s="14">
        <v>17.39</v>
      </c>
      <c r="H533" s="16">
        <f t="shared" si="35"/>
        <v>0</v>
      </c>
    </row>
    <row r="534" spans="1:8" ht="12.6" thickBot="1">
      <c r="A534" s="10">
        <f t="shared" si="33"/>
        <v>123</v>
      </c>
      <c r="B534" s="15">
        <f t="shared" si="34"/>
        <v>12305</v>
      </c>
      <c r="C534" s="11">
        <v>44219.208333333336</v>
      </c>
      <c r="D534" s="12">
        <v>0</v>
      </c>
      <c r="E534" s="16">
        <v>17.552500000000002</v>
      </c>
      <c r="F534" s="17">
        <f t="shared" si="32"/>
        <v>0</v>
      </c>
      <c r="G534" s="14">
        <v>17.2</v>
      </c>
      <c r="H534" s="16">
        <f t="shared" si="35"/>
        <v>0</v>
      </c>
    </row>
    <row r="535" spans="1:8" ht="12.6" thickBot="1">
      <c r="A535" s="10">
        <f t="shared" si="33"/>
        <v>123</v>
      </c>
      <c r="B535" s="15">
        <f t="shared" si="34"/>
        <v>12306</v>
      </c>
      <c r="C535" s="11">
        <v>44219.25</v>
      </c>
      <c r="D535" s="12">
        <v>0</v>
      </c>
      <c r="E535" s="16">
        <v>17.542499999999997</v>
      </c>
      <c r="F535" s="17">
        <f t="shared" si="32"/>
        <v>0</v>
      </c>
      <c r="G535" s="14">
        <v>17.91</v>
      </c>
      <c r="H535" s="16">
        <f t="shared" si="35"/>
        <v>0</v>
      </c>
    </row>
    <row r="536" spans="1:8" ht="12.6" thickBot="1">
      <c r="A536" s="10">
        <f t="shared" si="33"/>
        <v>123</v>
      </c>
      <c r="B536" s="15">
        <f t="shared" si="34"/>
        <v>12307</v>
      </c>
      <c r="C536" s="11">
        <v>44219.291666666664</v>
      </c>
      <c r="D536" s="12">
        <v>134.485714</v>
      </c>
      <c r="E536" s="16">
        <v>18.375</v>
      </c>
      <c r="F536" s="17">
        <f t="shared" si="32"/>
        <v>2471.1749947500002</v>
      </c>
      <c r="G536" s="13">
        <v>20</v>
      </c>
      <c r="H536" s="16">
        <f t="shared" si="35"/>
        <v>-2689.7142800000001</v>
      </c>
    </row>
    <row r="537" spans="1:8" ht="12.6" thickBot="1">
      <c r="A537" s="10">
        <f t="shared" si="33"/>
        <v>123</v>
      </c>
      <c r="B537" s="15">
        <f t="shared" si="34"/>
        <v>12308</v>
      </c>
      <c r="C537" s="11">
        <v>44219.333333333336</v>
      </c>
      <c r="D537" s="12">
        <v>44.75</v>
      </c>
      <c r="E537" s="16">
        <v>18.6175</v>
      </c>
      <c r="F537" s="17">
        <f t="shared" si="32"/>
        <v>833.13312499999995</v>
      </c>
      <c r="G537" s="14">
        <v>20.36</v>
      </c>
      <c r="H537" s="16">
        <f t="shared" si="35"/>
        <v>-911.11</v>
      </c>
    </row>
    <row r="538" spans="1:8" ht="12.6" thickBot="1">
      <c r="A538" s="10">
        <f t="shared" si="33"/>
        <v>123</v>
      </c>
      <c r="B538" s="15">
        <f t="shared" si="34"/>
        <v>12309</v>
      </c>
      <c r="C538" s="11">
        <v>44219.375</v>
      </c>
      <c r="D538" s="12">
        <v>0</v>
      </c>
      <c r="E538" s="16">
        <v>19.465</v>
      </c>
      <c r="F538" s="17">
        <f t="shared" si="32"/>
        <v>0</v>
      </c>
      <c r="G538" s="14">
        <v>26.76</v>
      </c>
      <c r="H538" s="16">
        <f t="shared" si="35"/>
        <v>0</v>
      </c>
    </row>
    <row r="539" spans="1:8" ht="12.6" thickBot="1">
      <c r="A539" s="10">
        <f t="shared" si="33"/>
        <v>123</v>
      </c>
      <c r="B539" s="15">
        <f t="shared" si="34"/>
        <v>12310</v>
      </c>
      <c r="C539" s="11">
        <v>44219.416666666664</v>
      </c>
      <c r="D539" s="12">
        <v>69.75</v>
      </c>
      <c r="E539" s="16">
        <v>21.085000000000001</v>
      </c>
      <c r="F539" s="17">
        <f t="shared" si="32"/>
        <v>1470.67875</v>
      </c>
      <c r="G539" s="14">
        <v>31.43</v>
      </c>
      <c r="H539" s="16">
        <f t="shared" si="35"/>
        <v>-2192.2424999999998</v>
      </c>
    </row>
    <row r="540" spans="1:8" ht="12.6" thickBot="1">
      <c r="A540" s="10">
        <f t="shared" si="33"/>
        <v>123</v>
      </c>
      <c r="B540" s="15">
        <f t="shared" si="34"/>
        <v>12311</v>
      </c>
      <c r="C540" s="11">
        <v>44219.458333333336</v>
      </c>
      <c r="D540" s="12">
        <v>11.521127</v>
      </c>
      <c r="E540" s="16">
        <v>20.009999999999998</v>
      </c>
      <c r="F540" s="17">
        <f t="shared" si="32"/>
        <v>230.53775126999997</v>
      </c>
      <c r="G540" s="14">
        <v>23.33</v>
      </c>
      <c r="H540" s="16">
        <f t="shared" si="35"/>
        <v>-268.78789290999998</v>
      </c>
    </row>
    <row r="541" spans="1:8" ht="12.6" thickBot="1">
      <c r="A541" s="10">
        <f t="shared" si="33"/>
        <v>123</v>
      </c>
      <c r="B541" s="15">
        <f t="shared" si="34"/>
        <v>12312</v>
      </c>
      <c r="C541" s="11">
        <v>44219.5</v>
      </c>
      <c r="D541" s="12">
        <v>72.085713999999996</v>
      </c>
      <c r="E541" s="16">
        <v>19.272500000000001</v>
      </c>
      <c r="F541" s="17">
        <f t="shared" si="32"/>
        <v>1389.271923065</v>
      </c>
      <c r="G541" s="14">
        <v>21.02</v>
      </c>
      <c r="H541" s="16">
        <f t="shared" si="35"/>
        <v>-1515.2417082799998</v>
      </c>
    </row>
    <row r="542" spans="1:8" ht="12.6" thickBot="1">
      <c r="A542" s="10">
        <f t="shared" si="33"/>
        <v>123</v>
      </c>
      <c r="B542" s="15">
        <f t="shared" si="34"/>
        <v>12313</v>
      </c>
      <c r="C542" s="11">
        <v>44219.541666666664</v>
      </c>
      <c r="D542" s="12">
        <v>100</v>
      </c>
      <c r="E542" s="16">
        <v>20.5625</v>
      </c>
      <c r="F542" s="17">
        <f t="shared" si="32"/>
        <v>2056.25</v>
      </c>
      <c r="G542" s="14">
        <v>18.68</v>
      </c>
      <c r="H542" s="16">
        <f t="shared" si="35"/>
        <v>-1868</v>
      </c>
    </row>
    <row r="543" spans="1:8" ht="12.6" thickBot="1">
      <c r="A543" s="10">
        <f t="shared" si="33"/>
        <v>123</v>
      </c>
      <c r="B543" s="15">
        <f t="shared" si="34"/>
        <v>12314</v>
      </c>
      <c r="C543" s="11">
        <v>44219.583333333336</v>
      </c>
      <c r="D543" s="12">
        <v>12.666667</v>
      </c>
      <c r="E543" s="16">
        <v>18.785000000000004</v>
      </c>
      <c r="F543" s="17">
        <f t="shared" si="32"/>
        <v>237.94333959500005</v>
      </c>
      <c r="G543" s="14">
        <v>17.13</v>
      </c>
      <c r="H543" s="16">
        <f t="shared" si="35"/>
        <v>-216.98000571</v>
      </c>
    </row>
    <row r="544" spans="1:8" ht="12.6" thickBot="1">
      <c r="A544" s="10">
        <f t="shared" si="33"/>
        <v>123</v>
      </c>
      <c r="B544" s="15">
        <f t="shared" si="34"/>
        <v>12315</v>
      </c>
      <c r="C544" s="11">
        <v>44219.625</v>
      </c>
      <c r="D544" s="12">
        <v>0</v>
      </c>
      <c r="E544" s="16">
        <v>18.052499999999998</v>
      </c>
      <c r="F544" s="17">
        <f t="shared" si="32"/>
        <v>0</v>
      </c>
      <c r="G544" s="14">
        <v>15.77</v>
      </c>
      <c r="H544" s="16">
        <f t="shared" si="35"/>
        <v>0</v>
      </c>
    </row>
    <row r="545" spans="1:8" ht="12.6" thickBot="1">
      <c r="A545" s="10">
        <f t="shared" si="33"/>
        <v>123</v>
      </c>
      <c r="B545" s="15">
        <f t="shared" si="34"/>
        <v>12316</v>
      </c>
      <c r="C545" s="11">
        <v>44219.666666666664</v>
      </c>
      <c r="D545" s="12">
        <v>0</v>
      </c>
      <c r="E545" s="16">
        <v>18.087499999999999</v>
      </c>
      <c r="F545" s="17">
        <f t="shared" si="32"/>
        <v>0</v>
      </c>
      <c r="G545" s="14">
        <v>15.88</v>
      </c>
      <c r="H545" s="16">
        <f t="shared" si="35"/>
        <v>0</v>
      </c>
    </row>
    <row r="546" spans="1:8" ht="12.6" thickBot="1">
      <c r="A546" s="10">
        <f t="shared" si="33"/>
        <v>123</v>
      </c>
      <c r="B546" s="15">
        <f t="shared" si="34"/>
        <v>12317</v>
      </c>
      <c r="C546" s="11">
        <v>44219.708333333336</v>
      </c>
      <c r="D546" s="12">
        <v>0</v>
      </c>
      <c r="E546" s="16">
        <v>19.309999999999999</v>
      </c>
      <c r="F546" s="17">
        <f t="shared" si="32"/>
        <v>0</v>
      </c>
      <c r="G546" s="14">
        <v>17.32</v>
      </c>
      <c r="H546" s="16">
        <f t="shared" si="35"/>
        <v>0</v>
      </c>
    </row>
    <row r="547" spans="1:8" ht="12.6" thickBot="1">
      <c r="A547" s="10">
        <f t="shared" si="33"/>
        <v>123</v>
      </c>
      <c r="B547" s="15">
        <f t="shared" si="34"/>
        <v>12318</v>
      </c>
      <c r="C547" s="11">
        <v>44219.75</v>
      </c>
      <c r="D547" s="12">
        <v>-159.25</v>
      </c>
      <c r="E547" s="16">
        <v>28.107499999999998</v>
      </c>
      <c r="F547" s="17">
        <f t="shared" si="32"/>
        <v>-4476.1193749999993</v>
      </c>
      <c r="G547" s="14">
        <v>28.43</v>
      </c>
      <c r="H547" s="16">
        <f t="shared" si="35"/>
        <v>4527.4775</v>
      </c>
    </row>
    <row r="548" spans="1:8" ht="12.6" thickBot="1">
      <c r="A548" s="10">
        <f t="shared" si="33"/>
        <v>123</v>
      </c>
      <c r="B548" s="15">
        <f t="shared" si="34"/>
        <v>12319</v>
      </c>
      <c r="C548" s="11">
        <v>44219.791666666664</v>
      </c>
      <c r="D548" s="12">
        <v>-219</v>
      </c>
      <c r="E548" s="16">
        <v>22.375</v>
      </c>
      <c r="F548" s="17">
        <f t="shared" si="32"/>
        <v>-4900.125</v>
      </c>
      <c r="G548" s="14">
        <v>22.45</v>
      </c>
      <c r="H548" s="16">
        <f t="shared" si="35"/>
        <v>4916.55</v>
      </c>
    </row>
    <row r="549" spans="1:8" ht="12.6" thickBot="1">
      <c r="A549" s="10">
        <f t="shared" si="33"/>
        <v>123</v>
      </c>
      <c r="B549" s="15">
        <f t="shared" si="34"/>
        <v>12320</v>
      </c>
      <c r="C549" s="11">
        <v>44219.833333333336</v>
      </c>
      <c r="D549" s="12">
        <v>-177.81159400000001</v>
      </c>
      <c r="E549" s="16">
        <v>26.502499999999998</v>
      </c>
      <c r="F549" s="17">
        <f t="shared" si="32"/>
        <v>-4712.4517699850003</v>
      </c>
      <c r="G549" s="14">
        <v>18.62</v>
      </c>
      <c r="H549" s="16">
        <f t="shared" si="35"/>
        <v>3310.8518802800004</v>
      </c>
    </row>
    <row r="550" spans="1:8" ht="12.6" thickBot="1">
      <c r="A550" s="10">
        <f t="shared" si="33"/>
        <v>123</v>
      </c>
      <c r="B550" s="15">
        <f t="shared" si="34"/>
        <v>12321</v>
      </c>
      <c r="C550" s="11">
        <v>44219.875</v>
      </c>
      <c r="D550" s="12">
        <v>-151.65714299999999</v>
      </c>
      <c r="E550" s="16">
        <v>18.274999999999999</v>
      </c>
      <c r="F550" s="17">
        <f t="shared" si="32"/>
        <v>-2771.5342883249996</v>
      </c>
      <c r="G550" s="14">
        <v>17.54</v>
      </c>
      <c r="H550" s="16">
        <f t="shared" si="35"/>
        <v>2660.0662882199999</v>
      </c>
    </row>
    <row r="551" spans="1:8" ht="12.6" thickBot="1">
      <c r="A551" s="10">
        <f t="shared" si="33"/>
        <v>123</v>
      </c>
      <c r="B551" s="15">
        <f t="shared" si="34"/>
        <v>12322</v>
      </c>
      <c r="C551" s="11">
        <v>44219.916666666664</v>
      </c>
      <c r="D551" s="12">
        <v>-109.25</v>
      </c>
      <c r="E551" s="16">
        <v>18.162500000000001</v>
      </c>
      <c r="F551" s="17">
        <f t="shared" si="32"/>
        <v>-1984.2531250000002</v>
      </c>
      <c r="G551" s="14">
        <v>18.420000000000002</v>
      </c>
      <c r="H551" s="16">
        <f t="shared" si="35"/>
        <v>2012.3850000000002</v>
      </c>
    </row>
    <row r="552" spans="1:8" ht="12.6" thickBot="1">
      <c r="A552" s="10">
        <f t="shared" si="33"/>
        <v>123</v>
      </c>
      <c r="B552" s="15">
        <f t="shared" si="34"/>
        <v>12323</v>
      </c>
      <c r="C552" s="11">
        <v>44219.958333333336</v>
      </c>
      <c r="D552" s="12">
        <v>-200.34375</v>
      </c>
      <c r="E552" s="16">
        <v>17.650000000000002</v>
      </c>
      <c r="F552" s="17">
        <f t="shared" si="32"/>
        <v>-3536.0671875000003</v>
      </c>
      <c r="G552" s="14">
        <v>17.52</v>
      </c>
      <c r="H552" s="16">
        <f t="shared" si="35"/>
        <v>3510.0225</v>
      </c>
    </row>
    <row r="553" spans="1:8" ht="12.6" thickBot="1">
      <c r="A553" s="10">
        <f t="shared" si="33"/>
        <v>124</v>
      </c>
      <c r="B553" s="15">
        <f t="shared" si="34"/>
        <v>12324</v>
      </c>
      <c r="C553" s="11">
        <v>44220</v>
      </c>
      <c r="D553" s="12">
        <v>-196.82857100000001</v>
      </c>
      <c r="E553" s="16">
        <v>16.824999999999999</v>
      </c>
      <c r="F553" s="17">
        <f t="shared" si="32"/>
        <v>-3311.6407070750001</v>
      </c>
      <c r="G553" s="14">
        <v>14.77</v>
      </c>
      <c r="H553" s="16">
        <f t="shared" si="35"/>
        <v>2907.15799367</v>
      </c>
    </row>
    <row r="554" spans="1:8" ht="12.6" thickBot="1">
      <c r="A554" s="10">
        <f t="shared" si="33"/>
        <v>124</v>
      </c>
      <c r="B554" s="15">
        <f t="shared" si="34"/>
        <v>12401</v>
      </c>
      <c r="C554" s="11">
        <v>44220.041666666664</v>
      </c>
      <c r="D554" s="12">
        <v>-92.25</v>
      </c>
      <c r="E554" s="16">
        <v>16.877500000000001</v>
      </c>
      <c r="F554" s="17">
        <f t="shared" si="32"/>
        <v>-1556.9493750000001</v>
      </c>
      <c r="G554" s="14">
        <v>16.850000000000001</v>
      </c>
      <c r="H554" s="16">
        <f t="shared" si="35"/>
        <v>1554.4125000000001</v>
      </c>
    </row>
    <row r="555" spans="1:8" ht="12.6" thickBot="1">
      <c r="A555" s="10">
        <f t="shared" si="33"/>
        <v>124</v>
      </c>
      <c r="B555" s="15">
        <f t="shared" si="34"/>
        <v>12402</v>
      </c>
      <c r="C555" s="11">
        <v>44220.083333333336</v>
      </c>
      <c r="D555" s="12">
        <v>-76</v>
      </c>
      <c r="E555" s="16">
        <v>17.015000000000001</v>
      </c>
      <c r="F555" s="17">
        <f t="shared" si="32"/>
        <v>-1293.1400000000001</v>
      </c>
      <c r="G555" s="14">
        <v>15.55</v>
      </c>
      <c r="H555" s="16">
        <f t="shared" si="35"/>
        <v>1181.8</v>
      </c>
    </row>
    <row r="556" spans="1:8" ht="12.6" thickBot="1">
      <c r="A556" s="10">
        <f t="shared" si="33"/>
        <v>124</v>
      </c>
      <c r="B556" s="15">
        <f t="shared" si="34"/>
        <v>12403</v>
      </c>
      <c r="C556" s="11">
        <v>44220.125</v>
      </c>
      <c r="D556" s="12">
        <v>-46.225805999999999</v>
      </c>
      <c r="E556" s="16">
        <v>17.020000000000003</v>
      </c>
      <c r="F556" s="17">
        <f t="shared" si="32"/>
        <v>-786.76321812000015</v>
      </c>
      <c r="G556" s="14">
        <v>16.010000000000002</v>
      </c>
      <c r="H556" s="16">
        <f t="shared" si="35"/>
        <v>740.07515406000005</v>
      </c>
    </row>
    <row r="557" spans="1:8" ht="12.6" thickBot="1">
      <c r="A557" s="10">
        <f t="shared" si="33"/>
        <v>124</v>
      </c>
      <c r="B557" s="15">
        <f t="shared" si="34"/>
        <v>12404</v>
      </c>
      <c r="C557" s="11">
        <v>44220.166666666664</v>
      </c>
      <c r="D557" s="12">
        <v>-186.97183100000001</v>
      </c>
      <c r="E557" s="16">
        <v>16.9375</v>
      </c>
      <c r="F557" s="17">
        <f t="shared" si="32"/>
        <v>-3166.8353875625003</v>
      </c>
      <c r="G557" s="14">
        <v>17.059999999999999</v>
      </c>
      <c r="H557" s="16">
        <f t="shared" si="35"/>
        <v>3189.7394368599998</v>
      </c>
    </row>
    <row r="558" spans="1:8" ht="12.6" thickBot="1">
      <c r="A558" s="10">
        <f t="shared" si="33"/>
        <v>124</v>
      </c>
      <c r="B558" s="15">
        <f t="shared" si="34"/>
        <v>12405</v>
      </c>
      <c r="C558" s="11">
        <v>44220.208333333336</v>
      </c>
      <c r="D558" s="12">
        <v>-15.171429</v>
      </c>
      <c r="E558" s="16">
        <v>17.177500000000002</v>
      </c>
      <c r="F558" s="17">
        <f t="shared" si="32"/>
        <v>-260.60722164750001</v>
      </c>
      <c r="G558" s="14">
        <v>17.36</v>
      </c>
      <c r="H558" s="16">
        <f t="shared" si="35"/>
        <v>263.37600743999997</v>
      </c>
    </row>
    <row r="559" spans="1:8" ht="12.6" thickBot="1">
      <c r="A559" s="10">
        <f t="shared" si="33"/>
        <v>124</v>
      </c>
      <c r="B559" s="15">
        <f t="shared" si="34"/>
        <v>12406</v>
      </c>
      <c r="C559" s="11">
        <v>44220.25</v>
      </c>
      <c r="D559" s="12">
        <v>0</v>
      </c>
      <c r="E559" s="16">
        <v>16.995000000000001</v>
      </c>
      <c r="F559" s="17">
        <f t="shared" si="32"/>
        <v>0</v>
      </c>
      <c r="G559" s="14">
        <v>17.850000000000001</v>
      </c>
      <c r="H559" s="16">
        <f t="shared" si="35"/>
        <v>0</v>
      </c>
    </row>
    <row r="560" spans="1:8" ht="12.6" thickBot="1">
      <c r="A560" s="10">
        <f t="shared" si="33"/>
        <v>124</v>
      </c>
      <c r="B560" s="15">
        <f t="shared" si="34"/>
        <v>12407</v>
      </c>
      <c r="C560" s="11">
        <v>44220.291666666664</v>
      </c>
      <c r="D560" s="12">
        <v>63.6</v>
      </c>
      <c r="E560" s="16">
        <v>17.135000000000002</v>
      </c>
      <c r="F560" s="17">
        <f t="shared" si="32"/>
        <v>1089.7860000000001</v>
      </c>
      <c r="G560" s="13">
        <v>19</v>
      </c>
      <c r="H560" s="16">
        <f t="shared" si="35"/>
        <v>-1208.4000000000001</v>
      </c>
    </row>
    <row r="561" spans="1:8" ht="12.6" thickBot="1">
      <c r="A561" s="10">
        <f t="shared" si="33"/>
        <v>124</v>
      </c>
      <c r="B561" s="15">
        <f t="shared" si="34"/>
        <v>12408</v>
      </c>
      <c r="C561" s="11">
        <v>44220.333333333336</v>
      </c>
      <c r="D561" s="12">
        <v>46.333333000000003</v>
      </c>
      <c r="E561" s="16">
        <v>19.337500000000002</v>
      </c>
      <c r="F561" s="17">
        <f t="shared" si="32"/>
        <v>895.97082688750015</v>
      </c>
      <c r="G561" s="13">
        <v>20</v>
      </c>
      <c r="H561" s="16">
        <f t="shared" si="35"/>
        <v>-926.66666000000009</v>
      </c>
    </row>
    <row r="562" spans="1:8" ht="12.6" thickBot="1">
      <c r="A562" s="10">
        <f t="shared" si="33"/>
        <v>124</v>
      </c>
      <c r="B562" s="15">
        <f t="shared" si="34"/>
        <v>12409</v>
      </c>
      <c r="C562" s="11">
        <v>44220.375</v>
      </c>
      <c r="D562" s="12">
        <v>0</v>
      </c>
      <c r="E562" s="16">
        <v>19.46</v>
      </c>
      <c r="F562" s="17">
        <f t="shared" si="32"/>
        <v>0</v>
      </c>
      <c r="G562" s="14">
        <v>20.350000000000001</v>
      </c>
      <c r="H562" s="16">
        <f t="shared" si="35"/>
        <v>0</v>
      </c>
    </row>
    <row r="563" spans="1:8" ht="12.6" thickBot="1">
      <c r="A563" s="10">
        <f t="shared" si="33"/>
        <v>124</v>
      </c>
      <c r="B563" s="15">
        <f t="shared" si="34"/>
        <v>12410</v>
      </c>
      <c r="C563" s="11">
        <v>44220.416666666664</v>
      </c>
      <c r="D563" s="12">
        <v>0</v>
      </c>
      <c r="E563" s="16">
        <v>21.094999999999999</v>
      </c>
      <c r="F563" s="17">
        <f t="shared" si="32"/>
        <v>0</v>
      </c>
      <c r="G563" s="14">
        <v>21.83</v>
      </c>
      <c r="H563" s="16">
        <f t="shared" si="35"/>
        <v>0</v>
      </c>
    </row>
    <row r="564" spans="1:8" ht="12.6" thickBot="1">
      <c r="A564" s="10">
        <f t="shared" si="33"/>
        <v>124</v>
      </c>
      <c r="B564" s="15">
        <f t="shared" si="34"/>
        <v>12411</v>
      </c>
      <c r="C564" s="11">
        <v>44220.458333333336</v>
      </c>
      <c r="D564" s="12">
        <v>0</v>
      </c>
      <c r="E564" s="16">
        <v>18.505000000000003</v>
      </c>
      <c r="F564" s="17">
        <f t="shared" si="32"/>
        <v>0</v>
      </c>
      <c r="G564" s="14">
        <v>22.02</v>
      </c>
      <c r="H564" s="16">
        <f t="shared" si="35"/>
        <v>0</v>
      </c>
    </row>
    <row r="565" spans="1:8" ht="12.6" thickBot="1">
      <c r="A565" s="10">
        <f t="shared" si="33"/>
        <v>124</v>
      </c>
      <c r="B565" s="15">
        <f t="shared" si="34"/>
        <v>12412</v>
      </c>
      <c r="C565" s="11">
        <v>44220.5</v>
      </c>
      <c r="D565" s="12">
        <v>0</v>
      </c>
      <c r="E565" s="16">
        <v>17.02</v>
      </c>
      <c r="F565" s="17">
        <f t="shared" si="32"/>
        <v>0</v>
      </c>
      <c r="G565" s="14">
        <v>22.11</v>
      </c>
      <c r="H565" s="16">
        <f t="shared" si="35"/>
        <v>0</v>
      </c>
    </row>
    <row r="566" spans="1:8" ht="12.6" thickBot="1">
      <c r="A566" s="10">
        <f t="shared" si="33"/>
        <v>124</v>
      </c>
      <c r="B566" s="15">
        <f t="shared" si="34"/>
        <v>12413</v>
      </c>
      <c r="C566" s="11">
        <v>44220.541666666664</v>
      </c>
      <c r="D566" s="12">
        <v>0</v>
      </c>
      <c r="E566" s="16">
        <v>16.970000000000002</v>
      </c>
      <c r="F566" s="17">
        <f t="shared" si="32"/>
        <v>0</v>
      </c>
      <c r="G566" s="14">
        <v>20.72</v>
      </c>
      <c r="H566" s="16">
        <f t="shared" si="35"/>
        <v>0</v>
      </c>
    </row>
    <row r="567" spans="1:8" ht="12.6" thickBot="1">
      <c r="A567" s="10">
        <f t="shared" si="33"/>
        <v>124</v>
      </c>
      <c r="B567" s="15">
        <f t="shared" si="34"/>
        <v>12414</v>
      </c>
      <c r="C567" s="11">
        <v>44220.583333333336</v>
      </c>
      <c r="D567" s="12">
        <v>0</v>
      </c>
      <c r="E567" s="16">
        <v>17.212499999999999</v>
      </c>
      <c r="F567" s="17">
        <f t="shared" si="32"/>
        <v>0</v>
      </c>
      <c r="G567" s="14">
        <v>18.55</v>
      </c>
      <c r="H567" s="16">
        <f t="shared" si="35"/>
        <v>0</v>
      </c>
    </row>
    <row r="568" spans="1:8" ht="12.6" thickBot="1">
      <c r="A568" s="10">
        <f t="shared" si="33"/>
        <v>124</v>
      </c>
      <c r="B568" s="15">
        <f t="shared" si="34"/>
        <v>12415</v>
      </c>
      <c r="C568" s="11">
        <v>44220.625</v>
      </c>
      <c r="D568" s="12">
        <v>0</v>
      </c>
      <c r="E568" s="16">
        <v>16.634999999999998</v>
      </c>
      <c r="F568" s="17">
        <f t="shared" si="32"/>
        <v>0</v>
      </c>
      <c r="G568" s="14">
        <v>17.87</v>
      </c>
      <c r="H568" s="16">
        <f t="shared" si="35"/>
        <v>0</v>
      </c>
    </row>
    <row r="569" spans="1:8" ht="12.6" thickBot="1">
      <c r="A569" s="10">
        <f t="shared" si="33"/>
        <v>124</v>
      </c>
      <c r="B569" s="15">
        <f t="shared" si="34"/>
        <v>12416</v>
      </c>
      <c r="C569" s="11">
        <v>44220.666666666664</v>
      </c>
      <c r="D569" s="12">
        <v>0</v>
      </c>
      <c r="E569" s="16">
        <v>16.085000000000001</v>
      </c>
      <c r="F569" s="17">
        <f t="shared" si="32"/>
        <v>0</v>
      </c>
      <c r="G569" s="14">
        <v>17.739999999999998</v>
      </c>
      <c r="H569" s="16">
        <f t="shared" si="35"/>
        <v>0</v>
      </c>
    </row>
    <row r="570" spans="1:8" ht="12.6" thickBot="1">
      <c r="A570" s="10">
        <f t="shared" si="33"/>
        <v>124</v>
      </c>
      <c r="B570" s="15">
        <f t="shared" si="34"/>
        <v>12417</v>
      </c>
      <c r="C570" s="11">
        <v>44220.708333333336</v>
      </c>
      <c r="D570" s="12">
        <v>36.416666999999997</v>
      </c>
      <c r="E570" s="16">
        <v>16.72</v>
      </c>
      <c r="F570" s="17">
        <f t="shared" si="32"/>
        <v>608.88667223999994</v>
      </c>
      <c r="G570" s="14">
        <v>18.78</v>
      </c>
      <c r="H570" s="16">
        <f t="shared" si="35"/>
        <v>-683.90500625999994</v>
      </c>
    </row>
    <row r="571" spans="1:8" ht="12.6" thickBot="1">
      <c r="A571" s="10">
        <f t="shared" si="33"/>
        <v>124</v>
      </c>
      <c r="B571" s="15">
        <f t="shared" si="34"/>
        <v>12418</v>
      </c>
      <c r="C571" s="11">
        <v>44220.75</v>
      </c>
      <c r="D571" s="12">
        <v>100</v>
      </c>
      <c r="E571" s="16">
        <v>17.96</v>
      </c>
      <c r="F571" s="17">
        <f t="shared" si="32"/>
        <v>1796</v>
      </c>
      <c r="G571" s="14">
        <v>26.36</v>
      </c>
      <c r="H571" s="16">
        <f t="shared" si="35"/>
        <v>-2636</v>
      </c>
    </row>
    <row r="572" spans="1:8" ht="12.6" thickBot="1">
      <c r="A572" s="10">
        <f t="shared" si="33"/>
        <v>124</v>
      </c>
      <c r="B572" s="15">
        <f t="shared" si="34"/>
        <v>12419</v>
      </c>
      <c r="C572" s="11">
        <v>44220.791666666664</v>
      </c>
      <c r="D572" s="12">
        <v>100</v>
      </c>
      <c r="E572" s="16">
        <v>17.442500000000003</v>
      </c>
      <c r="F572" s="17">
        <f t="shared" si="32"/>
        <v>1744.2500000000002</v>
      </c>
      <c r="G572" s="14">
        <v>25.43</v>
      </c>
      <c r="H572" s="16">
        <f t="shared" si="35"/>
        <v>-2543</v>
      </c>
    </row>
    <row r="573" spans="1:8" ht="12.6" thickBot="1">
      <c r="A573" s="10">
        <f t="shared" si="33"/>
        <v>124</v>
      </c>
      <c r="B573" s="15">
        <f t="shared" si="34"/>
        <v>12420</v>
      </c>
      <c r="C573" s="11">
        <v>44220.833333333336</v>
      </c>
      <c r="D573" s="12">
        <v>12.323943999999999</v>
      </c>
      <c r="E573" s="16">
        <v>17.04</v>
      </c>
      <c r="F573" s="17">
        <f t="shared" si="32"/>
        <v>210.00000575999996</v>
      </c>
      <c r="G573" s="14">
        <v>20.91</v>
      </c>
      <c r="H573" s="16">
        <f t="shared" si="35"/>
        <v>-257.69366903999997</v>
      </c>
    </row>
    <row r="574" spans="1:8" ht="12.6" thickBot="1">
      <c r="A574" s="10">
        <f t="shared" si="33"/>
        <v>124</v>
      </c>
      <c r="B574" s="15">
        <f t="shared" si="34"/>
        <v>12421</v>
      </c>
      <c r="C574" s="11">
        <v>44220.875</v>
      </c>
      <c r="D574" s="12">
        <v>0</v>
      </c>
      <c r="E574" s="16">
        <v>18.125</v>
      </c>
      <c r="F574" s="17">
        <f t="shared" si="32"/>
        <v>0</v>
      </c>
      <c r="G574" s="14">
        <v>21.49</v>
      </c>
      <c r="H574" s="16">
        <f t="shared" si="35"/>
        <v>0</v>
      </c>
    </row>
    <row r="575" spans="1:8" ht="12.6" thickBot="1">
      <c r="A575" s="10">
        <f t="shared" si="33"/>
        <v>124</v>
      </c>
      <c r="B575" s="15">
        <f t="shared" si="34"/>
        <v>12422</v>
      </c>
      <c r="C575" s="11">
        <v>44220.916666666664</v>
      </c>
      <c r="D575" s="12">
        <v>0</v>
      </c>
      <c r="E575" s="16">
        <v>20.732500000000002</v>
      </c>
      <c r="F575" s="17">
        <f t="shared" si="32"/>
        <v>0</v>
      </c>
      <c r="G575" s="14">
        <v>19.22</v>
      </c>
      <c r="H575" s="16">
        <f t="shared" si="35"/>
        <v>0</v>
      </c>
    </row>
    <row r="576" spans="1:8" ht="12.6" thickBot="1">
      <c r="A576" s="10">
        <f t="shared" si="33"/>
        <v>124</v>
      </c>
      <c r="B576" s="15">
        <f t="shared" si="34"/>
        <v>12423</v>
      </c>
      <c r="C576" s="11">
        <v>44220.958333333336</v>
      </c>
      <c r="D576" s="12">
        <v>71.828570999999997</v>
      </c>
      <c r="E576" s="16">
        <v>30.522500000000001</v>
      </c>
      <c r="F576" s="17">
        <f t="shared" si="32"/>
        <v>2192.3875583475001</v>
      </c>
      <c r="G576" s="14">
        <v>18.510000000000002</v>
      </c>
      <c r="H576" s="16">
        <f t="shared" si="35"/>
        <v>-1329.5468492100001</v>
      </c>
    </row>
    <row r="577" spans="1:8" ht="12.6" thickBot="1">
      <c r="A577" s="10">
        <f t="shared" si="33"/>
        <v>125</v>
      </c>
      <c r="B577" s="15">
        <f t="shared" si="34"/>
        <v>12424</v>
      </c>
      <c r="C577" s="11">
        <v>44221</v>
      </c>
      <c r="D577" s="12">
        <v>100</v>
      </c>
      <c r="E577" s="16">
        <v>17.57</v>
      </c>
      <c r="F577" s="17">
        <f t="shared" si="32"/>
        <v>1757</v>
      </c>
      <c r="G577" s="14">
        <v>14.74</v>
      </c>
      <c r="H577" s="16">
        <f t="shared" si="35"/>
        <v>-1474</v>
      </c>
    </row>
    <row r="578" spans="1:8" ht="12.6" thickBot="1">
      <c r="A578" s="10">
        <f t="shared" si="33"/>
        <v>125</v>
      </c>
      <c r="B578" s="15">
        <f t="shared" si="34"/>
        <v>12501</v>
      </c>
      <c r="C578" s="11">
        <v>44221.041666666664</v>
      </c>
      <c r="D578" s="12">
        <v>-25.828571</v>
      </c>
      <c r="E578" s="16">
        <v>13.942500000000001</v>
      </c>
      <c r="F578" s="17">
        <f t="shared" ref="F578:F641" si="36">D578*E578</f>
        <v>-360.11485116750003</v>
      </c>
      <c r="G578" s="14">
        <v>11.07</v>
      </c>
      <c r="H578" s="16">
        <f t="shared" si="35"/>
        <v>285.92228097000003</v>
      </c>
    </row>
    <row r="579" spans="1:8" ht="12.6" thickBot="1">
      <c r="A579" s="10">
        <f t="shared" ref="A579:A642" si="37">DAY(C579)+MONTH(C579)*100</f>
        <v>125</v>
      </c>
      <c r="B579" s="15">
        <f t="shared" ref="B579:B642" si="38">IF(HOUR(C579)=0,-76,HOUR(C579))+DAY(C579)*100+MONTH(C579)*10000</f>
        <v>12502</v>
      </c>
      <c r="C579" s="11">
        <v>44221.083333333336</v>
      </c>
      <c r="D579" s="12">
        <v>0</v>
      </c>
      <c r="E579" s="16">
        <v>12.112500000000001</v>
      </c>
      <c r="F579" s="17">
        <f t="shared" si="36"/>
        <v>0</v>
      </c>
      <c r="G579" s="14">
        <v>5.32</v>
      </c>
      <c r="H579" s="16">
        <f t="shared" ref="H579:H642" si="39">-D579*G579</f>
        <v>0</v>
      </c>
    </row>
    <row r="580" spans="1:8" ht="12.6" thickBot="1">
      <c r="A580" s="10">
        <f t="shared" si="37"/>
        <v>125</v>
      </c>
      <c r="B580" s="15">
        <f t="shared" si="38"/>
        <v>12503</v>
      </c>
      <c r="C580" s="11">
        <v>44221.125</v>
      </c>
      <c r="D580" s="12">
        <v>0</v>
      </c>
      <c r="E580" s="16">
        <v>14.545</v>
      </c>
      <c r="F580" s="17">
        <f t="shared" si="36"/>
        <v>0</v>
      </c>
      <c r="G580" s="14">
        <v>4.95</v>
      </c>
      <c r="H580" s="16">
        <f t="shared" si="39"/>
        <v>0</v>
      </c>
    </row>
    <row r="581" spans="1:8" ht="12.6" thickBot="1">
      <c r="A581" s="10">
        <f t="shared" si="37"/>
        <v>125</v>
      </c>
      <c r="B581" s="15">
        <f t="shared" si="38"/>
        <v>12504</v>
      </c>
      <c r="C581" s="11">
        <v>44221.166666666664</v>
      </c>
      <c r="D581" s="12">
        <v>0</v>
      </c>
      <c r="E581" s="16">
        <v>13.467499999999999</v>
      </c>
      <c r="F581" s="17">
        <f t="shared" si="36"/>
        <v>0</v>
      </c>
      <c r="G581" s="13">
        <v>5</v>
      </c>
      <c r="H581" s="16">
        <f t="shared" si="39"/>
        <v>0</v>
      </c>
    </row>
    <row r="582" spans="1:8" ht="12.6" thickBot="1">
      <c r="A582" s="10">
        <f t="shared" si="37"/>
        <v>125</v>
      </c>
      <c r="B582" s="15">
        <f t="shared" si="38"/>
        <v>12505</v>
      </c>
      <c r="C582" s="11">
        <v>44221.208333333336</v>
      </c>
      <c r="D582" s="12">
        <v>0</v>
      </c>
      <c r="E582" s="16">
        <v>10.484999999999999</v>
      </c>
      <c r="F582" s="17">
        <f t="shared" si="36"/>
        <v>0</v>
      </c>
      <c r="G582" s="14">
        <v>7.02</v>
      </c>
      <c r="H582" s="16">
        <f t="shared" si="39"/>
        <v>0</v>
      </c>
    </row>
    <row r="583" spans="1:8" ht="12.6" thickBot="1">
      <c r="A583" s="10">
        <f t="shared" si="37"/>
        <v>125</v>
      </c>
      <c r="B583" s="15">
        <f t="shared" si="38"/>
        <v>12506</v>
      </c>
      <c r="C583" s="11">
        <v>44221.25</v>
      </c>
      <c r="D583" s="12">
        <v>0</v>
      </c>
      <c r="E583" s="16">
        <v>14.3675</v>
      </c>
      <c r="F583" s="17">
        <f t="shared" si="36"/>
        <v>0</v>
      </c>
      <c r="G583" s="13">
        <v>11</v>
      </c>
      <c r="H583" s="16">
        <f t="shared" si="39"/>
        <v>0</v>
      </c>
    </row>
    <row r="584" spans="1:8" ht="12.6" thickBot="1">
      <c r="A584" s="10">
        <f t="shared" si="37"/>
        <v>125</v>
      </c>
      <c r="B584" s="15">
        <f t="shared" si="38"/>
        <v>12507</v>
      </c>
      <c r="C584" s="11">
        <v>44221.291666666664</v>
      </c>
      <c r="D584" s="12">
        <v>7.098592</v>
      </c>
      <c r="E584" s="16">
        <v>15.832500000000001</v>
      </c>
      <c r="F584" s="17">
        <f t="shared" si="36"/>
        <v>112.38845784000002</v>
      </c>
      <c r="G584" s="13">
        <v>18</v>
      </c>
      <c r="H584" s="16">
        <f t="shared" si="39"/>
        <v>-127.77465599999999</v>
      </c>
    </row>
    <row r="585" spans="1:8" ht="12.6" thickBot="1">
      <c r="A585" s="10">
        <f t="shared" si="37"/>
        <v>125</v>
      </c>
      <c r="B585" s="15">
        <f t="shared" si="38"/>
        <v>12508</v>
      </c>
      <c r="C585" s="11">
        <v>44221.333333333336</v>
      </c>
      <c r="D585" s="12">
        <v>38.916666999999997</v>
      </c>
      <c r="E585" s="16">
        <v>16.552499999999998</v>
      </c>
      <c r="F585" s="17">
        <f t="shared" si="36"/>
        <v>644.16813051749989</v>
      </c>
      <c r="G585" s="13">
        <v>22</v>
      </c>
      <c r="H585" s="16">
        <f t="shared" si="39"/>
        <v>-856.16667399999994</v>
      </c>
    </row>
    <row r="586" spans="1:8" ht="12.6" thickBot="1">
      <c r="A586" s="10">
        <f t="shared" si="37"/>
        <v>125</v>
      </c>
      <c r="B586" s="15">
        <f t="shared" si="38"/>
        <v>12509</v>
      </c>
      <c r="C586" s="11">
        <v>44221.375</v>
      </c>
      <c r="D586" s="12">
        <v>78.720588000000006</v>
      </c>
      <c r="E586" s="16">
        <v>16.7</v>
      </c>
      <c r="F586" s="17">
        <f t="shared" si="36"/>
        <v>1314.6338196000002</v>
      </c>
      <c r="G586" s="13">
        <v>19</v>
      </c>
      <c r="H586" s="16">
        <f t="shared" si="39"/>
        <v>-1495.6911720000001</v>
      </c>
    </row>
    <row r="587" spans="1:8" ht="12.6" thickBot="1">
      <c r="A587" s="10">
        <f t="shared" si="37"/>
        <v>125</v>
      </c>
      <c r="B587" s="15">
        <f t="shared" si="38"/>
        <v>12510</v>
      </c>
      <c r="C587" s="11">
        <v>44221.416666666664</v>
      </c>
      <c r="D587" s="12">
        <v>83.507041999999998</v>
      </c>
      <c r="E587" s="16">
        <v>14.445</v>
      </c>
      <c r="F587" s="17">
        <f t="shared" si="36"/>
        <v>1206.25922169</v>
      </c>
      <c r="G587" s="13">
        <v>17</v>
      </c>
      <c r="H587" s="16">
        <f t="shared" si="39"/>
        <v>-1419.6197139999999</v>
      </c>
    </row>
    <row r="588" spans="1:8" ht="12.6" thickBot="1">
      <c r="A588" s="10">
        <f t="shared" si="37"/>
        <v>125</v>
      </c>
      <c r="B588" s="15">
        <f t="shared" si="38"/>
        <v>12511</v>
      </c>
      <c r="C588" s="11">
        <v>44221.458333333336</v>
      </c>
      <c r="D588" s="12">
        <v>95</v>
      </c>
      <c r="E588" s="16">
        <v>14.93</v>
      </c>
      <c r="F588" s="17">
        <f t="shared" si="36"/>
        <v>1418.35</v>
      </c>
      <c r="G588" s="14">
        <v>17.7</v>
      </c>
      <c r="H588" s="16">
        <f t="shared" si="39"/>
        <v>-1681.5</v>
      </c>
    </row>
    <row r="589" spans="1:8" ht="12.6" thickBot="1">
      <c r="A589" s="10">
        <f t="shared" si="37"/>
        <v>125</v>
      </c>
      <c r="B589" s="15">
        <f t="shared" si="38"/>
        <v>12512</v>
      </c>
      <c r="C589" s="11">
        <v>44221.5</v>
      </c>
      <c r="D589" s="12">
        <v>99.833332999999996</v>
      </c>
      <c r="E589" s="16">
        <v>15.147499999999999</v>
      </c>
      <c r="F589" s="17">
        <f t="shared" si="36"/>
        <v>1512.2254116175</v>
      </c>
      <c r="G589" s="14">
        <v>16.18</v>
      </c>
      <c r="H589" s="16">
        <f t="shared" si="39"/>
        <v>-1615.3033279399999</v>
      </c>
    </row>
    <row r="590" spans="1:8" ht="12.6" thickBot="1">
      <c r="A590" s="10">
        <f t="shared" si="37"/>
        <v>125</v>
      </c>
      <c r="B590" s="15">
        <f t="shared" si="38"/>
        <v>12513</v>
      </c>
      <c r="C590" s="11">
        <v>44221.541666666664</v>
      </c>
      <c r="D590" s="12">
        <v>127.802817</v>
      </c>
      <c r="E590" s="16">
        <v>13.98</v>
      </c>
      <c r="F590" s="17">
        <f t="shared" si="36"/>
        <v>1786.6833816600001</v>
      </c>
      <c r="G590" s="14">
        <v>15.8</v>
      </c>
      <c r="H590" s="16">
        <f t="shared" si="39"/>
        <v>-2019.2845086000002</v>
      </c>
    </row>
    <row r="591" spans="1:8" ht="12.6" thickBot="1">
      <c r="A591" s="10">
        <f t="shared" si="37"/>
        <v>125</v>
      </c>
      <c r="B591" s="15">
        <f t="shared" si="38"/>
        <v>12514</v>
      </c>
      <c r="C591" s="11">
        <v>44221.583333333336</v>
      </c>
      <c r="D591" s="12">
        <v>151.83333300000001</v>
      </c>
      <c r="E591" s="16">
        <v>11.900000000000002</v>
      </c>
      <c r="F591" s="17">
        <f t="shared" si="36"/>
        <v>1806.8166627000005</v>
      </c>
      <c r="G591" s="14">
        <v>15.51</v>
      </c>
      <c r="H591" s="16">
        <f t="shared" si="39"/>
        <v>-2354.9349948300001</v>
      </c>
    </row>
    <row r="592" spans="1:8" ht="12.6" thickBot="1">
      <c r="A592" s="10">
        <f t="shared" si="37"/>
        <v>125</v>
      </c>
      <c r="B592" s="15">
        <f t="shared" si="38"/>
        <v>12515</v>
      </c>
      <c r="C592" s="11">
        <v>44221.625</v>
      </c>
      <c r="D592" s="12">
        <v>94.295775000000006</v>
      </c>
      <c r="E592" s="16">
        <v>9.6900000000000013</v>
      </c>
      <c r="F592" s="17">
        <f t="shared" si="36"/>
        <v>913.72605975000022</v>
      </c>
      <c r="G592" s="14">
        <v>15.16</v>
      </c>
      <c r="H592" s="16">
        <f t="shared" si="39"/>
        <v>-1429.5239490000001</v>
      </c>
    </row>
    <row r="593" spans="1:8" ht="12.6" thickBot="1">
      <c r="A593" s="10">
        <f t="shared" si="37"/>
        <v>125</v>
      </c>
      <c r="B593" s="15">
        <f t="shared" si="38"/>
        <v>12516</v>
      </c>
      <c r="C593" s="11">
        <v>44221.666666666664</v>
      </c>
      <c r="D593" s="12">
        <v>0</v>
      </c>
      <c r="E593" s="16">
        <v>7.3375000000000004</v>
      </c>
      <c r="F593" s="17">
        <f t="shared" si="36"/>
        <v>0</v>
      </c>
      <c r="G593" s="14">
        <v>14.29</v>
      </c>
      <c r="H593" s="16">
        <f t="shared" si="39"/>
        <v>0</v>
      </c>
    </row>
    <row r="594" spans="1:8" ht="12.6" thickBot="1">
      <c r="A594" s="10">
        <f t="shared" si="37"/>
        <v>125</v>
      </c>
      <c r="B594" s="15">
        <f t="shared" si="38"/>
        <v>12517</v>
      </c>
      <c r="C594" s="11">
        <v>44221.708333333336</v>
      </c>
      <c r="D594" s="12">
        <v>0</v>
      </c>
      <c r="E594" s="16">
        <v>7.8475000000000001</v>
      </c>
      <c r="F594" s="17">
        <f t="shared" si="36"/>
        <v>0</v>
      </c>
      <c r="G594" s="14">
        <v>15.9</v>
      </c>
      <c r="H594" s="16">
        <f t="shared" si="39"/>
        <v>0</v>
      </c>
    </row>
    <row r="595" spans="1:8" ht="12.6" thickBot="1">
      <c r="A595" s="10">
        <f t="shared" si="37"/>
        <v>125</v>
      </c>
      <c r="B595" s="15">
        <f t="shared" si="38"/>
        <v>12518</v>
      </c>
      <c r="C595" s="11">
        <v>44221.75</v>
      </c>
      <c r="D595" s="12">
        <v>0</v>
      </c>
      <c r="E595" s="16">
        <v>13.870000000000001</v>
      </c>
      <c r="F595" s="17">
        <f t="shared" si="36"/>
        <v>0</v>
      </c>
      <c r="G595" s="14">
        <v>25.75</v>
      </c>
      <c r="H595" s="16">
        <f t="shared" si="39"/>
        <v>0</v>
      </c>
    </row>
    <row r="596" spans="1:8" ht="12.6" thickBot="1">
      <c r="A596" s="10">
        <f t="shared" si="37"/>
        <v>125</v>
      </c>
      <c r="B596" s="15">
        <f t="shared" si="38"/>
        <v>12519</v>
      </c>
      <c r="C596" s="11">
        <v>44221.791666666664</v>
      </c>
      <c r="D596" s="12">
        <v>0</v>
      </c>
      <c r="E596" s="16">
        <v>23.087500000000002</v>
      </c>
      <c r="F596" s="17">
        <f t="shared" si="36"/>
        <v>0</v>
      </c>
      <c r="G596" s="14">
        <v>31.35</v>
      </c>
      <c r="H596" s="16">
        <f t="shared" si="39"/>
        <v>0</v>
      </c>
    </row>
    <row r="597" spans="1:8" ht="12.6" thickBot="1">
      <c r="A597" s="10">
        <f t="shared" si="37"/>
        <v>125</v>
      </c>
      <c r="B597" s="15">
        <f t="shared" si="38"/>
        <v>12520</v>
      </c>
      <c r="C597" s="11">
        <v>44221.833333333336</v>
      </c>
      <c r="D597" s="12">
        <v>-66.830985999999996</v>
      </c>
      <c r="E597" s="16">
        <v>18.912499999999998</v>
      </c>
      <c r="F597" s="17">
        <f t="shared" si="36"/>
        <v>-1263.9410227249998</v>
      </c>
      <c r="G597" s="14">
        <v>22.09</v>
      </c>
      <c r="H597" s="16">
        <f t="shared" si="39"/>
        <v>1476.2964807399999</v>
      </c>
    </row>
    <row r="598" spans="1:8" ht="12.6" thickBot="1">
      <c r="A598" s="10">
        <f t="shared" si="37"/>
        <v>125</v>
      </c>
      <c r="B598" s="15">
        <f t="shared" si="38"/>
        <v>12521</v>
      </c>
      <c r="C598" s="11">
        <v>44221.875</v>
      </c>
      <c r="D598" s="12">
        <v>-9.7183100000000007</v>
      </c>
      <c r="E598" s="16">
        <v>18.574999999999999</v>
      </c>
      <c r="F598" s="17">
        <f t="shared" si="36"/>
        <v>-180.51760824999999</v>
      </c>
      <c r="G598" s="13">
        <v>20</v>
      </c>
      <c r="H598" s="16">
        <f t="shared" si="39"/>
        <v>194.36620000000002</v>
      </c>
    </row>
    <row r="599" spans="1:8" ht="12.6" thickBot="1">
      <c r="A599" s="10">
        <f t="shared" si="37"/>
        <v>125</v>
      </c>
      <c r="B599" s="15">
        <f t="shared" si="38"/>
        <v>12522</v>
      </c>
      <c r="C599" s="11">
        <v>44221.916666666664</v>
      </c>
      <c r="D599" s="12">
        <v>0</v>
      </c>
      <c r="E599" s="16">
        <v>23.8825</v>
      </c>
      <c r="F599" s="17">
        <f t="shared" si="36"/>
        <v>0</v>
      </c>
      <c r="G599" s="13">
        <v>20</v>
      </c>
      <c r="H599" s="16">
        <f t="shared" si="39"/>
        <v>0</v>
      </c>
    </row>
    <row r="600" spans="1:8" ht="12.6" thickBot="1">
      <c r="A600" s="10">
        <f t="shared" si="37"/>
        <v>125</v>
      </c>
      <c r="B600" s="15">
        <f t="shared" si="38"/>
        <v>12523</v>
      </c>
      <c r="C600" s="11">
        <v>44221.958333333336</v>
      </c>
      <c r="D600" s="12">
        <v>0</v>
      </c>
      <c r="E600" s="16">
        <v>24.520000000000003</v>
      </c>
      <c r="F600" s="17">
        <f t="shared" si="36"/>
        <v>0</v>
      </c>
      <c r="G600" s="14">
        <v>17.39</v>
      </c>
      <c r="H600" s="16">
        <f t="shared" si="39"/>
        <v>0</v>
      </c>
    </row>
    <row r="601" spans="1:8" ht="12.6" thickBot="1">
      <c r="A601" s="10">
        <f t="shared" si="37"/>
        <v>126</v>
      </c>
      <c r="B601" s="15">
        <f t="shared" si="38"/>
        <v>12524</v>
      </c>
      <c r="C601" s="11">
        <v>44222</v>
      </c>
      <c r="D601" s="12">
        <v>0</v>
      </c>
      <c r="E601" s="16">
        <v>19.844999999999999</v>
      </c>
      <c r="F601" s="17">
        <f t="shared" si="36"/>
        <v>0</v>
      </c>
      <c r="G601" s="14">
        <v>17.13</v>
      </c>
      <c r="H601" s="16">
        <f t="shared" si="39"/>
        <v>0</v>
      </c>
    </row>
    <row r="602" spans="1:8" ht="12.6" thickBot="1">
      <c r="A602" s="10">
        <f t="shared" si="37"/>
        <v>126</v>
      </c>
      <c r="B602" s="15">
        <f t="shared" si="38"/>
        <v>12601</v>
      </c>
      <c r="C602" s="11">
        <v>44222.041666666664</v>
      </c>
      <c r="D602" s="12">
        <v>0</v>
      </c>
      <c r="E602" s="16">
        <v>18.91</v>
      </c>
      <c r="F602" s="17">
        <f t="shared" si="36"/>
        <v>0</v>
      </c>
      <c r="G602" s="14">
        <v>18.32</v>
      </c>
      <c r="H602" s="16">
        <f t="shared" si="39"/>
        <v>0</v>
      </c>
    </row>
    <row r="603" spans="1:8" ht="12.6" thickBot="1">
      <c r="A603" s="10">
        <f t="shared" si="37"/>
        <v>126</v>
      </c>
      <c r="B603" s="15">
        <f t="shared" si="38"/>
        <v>12602</v>
      </c>
      <c r="C603" s="11">
        <v>44222.083333333336</v>
      </c>
      <c r="D603" s="12">
        <v>0</v>
      </c>
      <c r="E603" s="16">
        <v>17.79</v>
      </c>
      <c r="F603" s="17">
        <f t="shared" si="36"/>
        <v>0</v>
      </c>
      <c r="G603" s="14">
        <v>18.07</v>
      </c>
      <c r="H603" s="16">
        <f t="shared" si="39"/>
        <v>0</v>
      </c>
    </row>
    <row r="604" spans="1:8" ht="12.6" thickBot="1">
      <c r="A604" s="10">
        <f t="shared" si="37"/>
        <v>126</v>
      </c>
      <c r="B604" s="15">
        <f t="shared" si="38"/>
        <v>12603</v>
      </c>
      <c r="C604" s="11">
        <v>44222.125</v>
      </c>
      <c r="D604" s="12">
        <v>0</v>
      </c>
      <c r="E604" s="16">
        <v>16.922499999999999</v>
      </c>
      <c r="F604" s="17">
        <f t="shared" si="36"/>
        <v>0</v>
      </c>
      <c r="G604" s="14">
        <v>18.149999999999999</v>
      </c>
      <c r="H604" s="16">
        <f t="shared" si="39"/>
        <v>0</v>
      </c>
    </row>
    <row r="605" spans="1:8" ht="12.6" thickBot="1">
      <c r="A605" s="10">
        <f t="shared" si="37"/>
        <v>126</v>
      </c>
      <c r="B605" s="15">
        <f t="shared" si="38"/>
        <v>12604</v>
      </c>
      <c r="C605" s="11">
        <v>44222.166666666664</v>
      </c>
      <c r="D605" s="12">
        <v>0</v>
      </c>
      <c r="E605" s="16">
        <v>16.844999999999999</v>
      </c>
      <c r="F605" s="17">
        <f t="shared" si="36"/>
        <v>0</v>
      </c>
      <c r="G605" s="14">
        <v>17.75</v>
      </c>
      <c r="H605" s="16">
        <f t="shared" si="39"/>
        <v>0</v>
      </c>
    </row>
    <row r="606" spans="1:8" ht="12.6" thickBot="1">
      <c r="A606" s="10">
        <f t="shared" si="37"/>
        <v>126</v>
      </c>
      <c r="B606" s="15">
        <f t="shared" si="38"/>
        <v>12605</v>
      </c>
      <c r="C606" s="11">
        <v>44222.208333333336</v>
      </c>
      <c r="D606" s="12">
        <v>0</v>
      </c>
      <c r="E606" s="16">
        <v>17.914999999999999</v>
      </c>
      <c r="F606" s="17">
        <f t="shared" si="36"/>
        <v>0</v>
      </c>
      <c r="G606" s="14">
        <v>18.489999999999998</v>
      </c>
      <c r="H606" s="16">
        <f t="shared" si="39"/>
        <v>0</v>
      </c>
    </row>
    <row r="607" spans="1:8" ht="12.6" thickBot="1">
      <c r="A607" s="10">
        <f t="shared" si="37"/>
        <v>126</v>
      </c>
      <c r="B607" s="15">
        <f t="shared" si="38"/>
        <v>12606</v>
      </c>
      <c r="C607" s="11">
        <v>44222.25</v>
      </c>
      <c r="D607" s="12">
        <v>0</v>
      </c>
      <c r="E607" s="16">
        <v>18.147500000000001</v>
      </c>
      <c r="F607" s="17">
        <f t="shared" si="36"/>
        <v>0</v>
      </c>
      <c r="G607" s="14">
        <v>20.21</v>
      </c>
      <c r="H607" s="16">
        <f t="shared" si="39"/>
        <v>0</v>
      </c>
    </row>
    <row r="608" spans="1:8" ht="12.6" thickBot="1">
      <c r="A608" s="10">
        <f t="shared" si="37"/>
        <v>126</v>
      </c>
      <c r="B608" s="15">
        <f t="shared" si="38"/>
        <v>12607</v>
      </c>
      <c r="C608" s="11">
        <v>44222.291666666664</v>
      </c>
      <c r="D608" s="12">
        <v>17.15493</v>
      </c>
      <c r="E608" s="16">
        <v>18.649999999999999</v>
      </c>
      <c r="F608" s="17">
        <f t="shared" si="36"/>
        <v>319.93944449999998</v>
      </c>
      <c r="G608" s="14">
        <v>35.090000000000003</v>
      </c>
      <c r="H608" s="16">
        <f t="shared" si="39"/>
        <v>-601.96649370000011</v>
      </c>
    </row>
    <row r="609" spans="1:8" ht="12.6" thickBot="1">
      <c r="A609" s="10">
        <f t="shared" si="37"/>
        <v>126</v>
      </c>
      <c r="B609" s="15">
        <f t="shared" si="38"/>
        <v>12608</v>
      </c>
      <c r="C609" s="11">
        <v>44222.333333333336</v>
      </c>
      <c r="D609" s="12">
        <v>151.169014</v>
      </c>
      <c r="E609" s="16">
        <v>21.017499999999998</v>
      </c>
      <c r="F609" s="17">
        <f t="shared" si="36"/>
        <v>3177.1947517449998</v>
      </c>
      <c r="G609" s="14">
        <v>34.31</v>
      </c>
      <c r="H609" s="16">
        <f t="shared" si="39"/>
        <v>-5186.6088703400001</v>
      </c>
    </row>
    <row r="610" spans="1:8" ht="12.6" thickBot="1">
      <c r="A610" s="10">
        <f t="shared" si="37"/>
        <v>126</v>
      </c>
      <c r="B610" s="15">
        <f t="shared" si="38"/>
        <v>12609</v>
      </c>
      <c r="C610" s="11">
        <v>44222.375</v>
      </c>
      <c r="D610" s="12">
        <v>213.33333300000001</v>
      </c>
      <c r="E610" s="16">
        <v>22.212499999999999</v>
      </c>
      <c r="F610" s="17">
        <f t="shared" si="36"/>
        <v>4738.6666592624997</v>
      </c>
      <c r="G610" s="14">
        <v>26.64</v>
      </c>
      <c r="H610" s="16">
        <f t="shared" si="39"/>
        <v>-5683.19999112</v>
      </c>
    </row>
    <row r="611" spans="1:8" ht="12.6" thickBot="1">
      <c r="A611" s="10">
        <f t="shared" si="37"/>
        <v>126</v>
      </c>
      <c r="B611" s="15">
        <f t="shared" si="38"/>
        <v>12610</v>
      </c>
      <c r="C611" s="11">
        <v>44222.416666666664</v>
      </c>
      <c r="D611" s="12">
        <v>223</v>
      </c>
      <c r="E611" s="16">
        <v>19.262499999999999</v>
      </c>
      <c r="F611" s="17">
        <f t="shared" si="36"/>
        <v>4295.5374999999995</v>
      </c>
      <c r="G611" s="14">
        <v>25.7</v>
      </c>
      <c r="H611" s="16">
        <f t="shared" si="39"/>
        <v>-5731.0999999999995</v>
      </c>
    </row>
    <row r="612" spans="1:8" ht="12.6" thickBot="1">
      <c r="A612" s="10">
        <f t="shared" si="37"/>
        <v>126</v>
      </c>
      <c r="B612" s="15">
        <f t="shared" si="38"/>
        <v>12611</v>
      </c>
      <c r="C612" s="11">
        <v>44222.458333333336</v>
      </c>
      <c r="D612" s="12">
        <v>222.830986</v>
      </c>
      <c r="E612" s="16">
        <v>18.914999999999999</v>
      </c>
      <c r="F612" s="17">
        <f t="shared" si="36"/>
        <v>4214.84810019</v>
      </c>
      <c r="G612" s="14">
        <v>24.75</v>
      </c>
      <c r="H612" s="16">
        <f t="shared" si="39"/>
        <v>-5515.0669035000001</v>
      </c>
    </row>
    <row r="613" spans="1:8" ht="12.6" thickBot="1">
      <c r="A613" s="10">
        <f t="shared" si="37"/>
        <v>126</v>
      </c>
      <c r="B613" s="15">
        <f t="shared" si="38"/>
        <v>12612</v>
      </c>
      <c r="C613" s="11">
        <v>44222.5</v>
      </c>
      <c r="D613" s="12">
        <v>198.084507</v>
      </c>
      <c r="E613" s="16">
        <v>20.754999999999999</v>
      </c>
      <c r="F613" s="17">
        <f t="shared" si="36"/>
        <v>4111.2439427849995</v>
      </c>
      <c r="G613" s="14">
        <v>18.850000000000001</v>
      </c>
      <c r="H613" s="16">
        <f t="shared" si="39"/>
        <v>-3733.8929569500001</v>
      </c>
    </row>
    <row r="614" spans="1:8" ht="12.6" thickBot="1">
      <c r="A614" s="10">
        <f t="shared" si="37"/>
        <v>126</v>
      </c>
      <c r="B614" s="15">
        <f t="shared" si="38"/>
        <v>12613</v>
      </c>
      <c r="C614" s="11">
        <v>44222.541666666664</v>
      </c>
      <c r="D614" s="12">
        <v>100</v>
      </c>
      <c r="E614" s="16">
        <v>34.814999999999998</v>
      </c>
      <c r="F614" s="17">
        <f t="shared" si="36"/>
        <v>3481.5</v>
      </c>
      <c r="G614" s="14">
        <v>18.829999999999998</v>
      </c>
      <c r="H614" s="16">
        <f t="shared" si="39"/>
        <v>-1882.9999999999998</v>
      </c>
    </row>
    <row r="615" spans="1:8" ht="12.6" thickBot="1">
      <c r="A615" s="10">
        <f t="shared" si="37"/>
        <v>126</v>
      </c>
      <c r="B615" s="15">
        <f t="shared" si="38"/>
        <v>12614</v>
      </c>
      <c r="C615" s="11">
        <v>44222.583333333336</v>
      </c>
      <c r="D615" s="12">
        <v>100</v>
      </c>
      <c r="E615" s="16">
        <v>22.545000000000002</v>
      </c>
      <c r="F615" s="17">
        <f t="shared" si="36"/>
        <v>2254.5</v>
      </c>
      <c r="G615" s="14">
        <v>17.23</v>
      </c>
      <c r="H615" s="16">
        <f t="shared" si="39"/>
        <v>-1723</v>
      </c>
    </row>
    <row r="616" spans="1:8" ht="12.6" thickBot="1">
      <c r="A616" s="10">
        <f t="shared" si="37"/>
        <v>126</v>
      </c>
      <c r="B616" s="15">
        <f t="shared" si="38"/>
        <v>12615</v>
      </c>
      <c r="C616" s="11">
        <v>44222.625</v>
      </c>
      <c r="D616" s="12">
        <v>61.718310000000002</v>
      </c>
      <c r="E616" s="16">
        <v>24.627500000000001</v>
      </c>
      <c r="F616" s="17">
        <f t="shared" si="36"/>
        <v>1519.9676795250002</v>
      </c>
      <c r="G616" s="14">
        <v>16.97</v>
      </c>
      <c r="H616" s="16">
        <f t="shared" si="39"/>
        <v>-1047.3597207</v>
      </c>
    </row>
    <row r="617" spans="1:8" ht="12.6" thickBot="1">
      <c r="A617" s="10">
        <f t="shared" si="37"/>
        <v>126</v>
      </c>
      <c r="B617" s="15">
        <f t="shared" si="38"/>
        <v>12616</v>
      </c>
      <c r="C617" s="11">
        <v>44222.666666666664</v>
      </c>
      <c r="D617" s="12">
        <v>0</v>
      </c>
      <c r="E617" s="16">
        <v>23.44</v>
      </c>
      <c r="F617" s="17">
        <f t="shared" si="36"/>
        <v>0</v>
      </c>
      <c r="G617" s="14">
        <v>16.7</v>
      </c>
      <c r="H617" s="16">
        <f t="shared" si="39"/>
        <v>0</v>
      </c>
    </row>
    <row r="618" spans="1:8" ht="12.6" thickBot="1">
      <c r="A618" s="10">
        <f t="shared" si="37"/>
        <v>126</v>
      </c>
      <c r="B618" s="15">
        <f t="shared" si="38"/>
        <v>12617</v>
      </c>
      <c r="C618" s="11">
        <v>44222.708333333336</v>
      </c>
      <c r="D618" s="12">
        <v>0</v>
      </c>
      <c r="E618" s="16">
        <v>18.772500000000001</v>
      </c>
      <c r="F618" s="17">
        <f t="shared" si="36"/>
        <v>0</v>
      </c>
      <c r="G618" s="14">
        <v>18.11</v>
      </c>
      <c r="H618" s="16">
        <f t="shared" si="39"/>
        <v>0</v>
      </c>
    </row>
    <row r="619" spans="1:8" ht="12.6" thickBot="1">
      <c r="A619" s="10">
        <f t="shared" si="37"/>
        <v>126</v>
      </c>
      <c r="B619" s="15">
        <f t="shared" si="38"/>
        <v>12618</v>
      </c>
      <c r="C619" s="11">
        <v>44222.75</v>
      </c>
      <c r="D619" s="12">
        <v>0</v>
      </c>
      <c r="E619" s="16">
        <v>19.3325</v>
      </c>
      <c r="F619" s="17">
        <f t="shared" si="36"/>
        <v>0</v>
      </c>
      <c r="G619" s="14">
        <v>27.89</v>
      </c>
      <c r="H619" s="16">
        <f t="shared" si="39"/>
        <v>0</v>
      </c>
    </row>
    <row r="620" spans="1:8" ht="12.6" thickBot="1">
      <c r="A620" s="10">
        <f t="shared" si="37"/>
        <v>126</v>
      </c>
      <c r="B620" s="15">
        <f t="shared" si="38"/>
        <v>12619</v>
      </c>
      <c r="C620" s="11">
        <v>44222.791666666664</v>
      </c>
      <c r="D620" s="12">
        <v>134.28169</v>
      </c>
      <c r="E620" s="16">
        <v>20.982500000000002</v>
      </c>
      <c r="F620" s="17">
        <f t="shared" si="36"/>
        <v>2817.5655604250001</v>
      </c>
      <c r="G620" s="14">
        <v>25.35</v>
      </c>
      <c r="H620" s="16">
        <f t="shared" si="39"/>
        <v>-3404.0408415000002</v>
      </c>
    </row>
    <row r="621" spans="1:8" ht="12.6" thickBot="1">
      <c r="A621" s="10">
        <f t="shared" si="37"/>
        <v>126</v>
      </c>
      <c r="B621" s="15">
        <f t="shared" si="38"/>
        <v>12620</v>
      </c>
      <c r="C621" s="11">
        <v>44222.833333333336</v>
      </c>
      <c r="D621" s="12">
        <v>222.58333300000001</v>
      </c>
      <c r="E621" s="16">
        <v>18.91</v>
      </c>
      <c r="F621" s="17">
        <f t="shared" si="36"/>
        <v>4209.0508270300006</v>
      </c>
      <c r="G621" s="14">
        <v>20.37</v>
      </c>
      <c r="H621" s="16">
        <f t="shared" si="39"/>
        <v>-4534.02249321</v>
      </c>
    </row>
    <row r="622" spans="1:8" ht="12.6" thickBot="1">
      <c r="A622" s="10">
        <f t="shared" si="37"/>
        <v>126</v>
      </c>
      <c r="B622" s="15">
        <f t="shared" si="38"/>
        <v>12621</v>
      </c>
      <c r="C622" s="11">
        <v>44222.875</v>
      </c>
      <c r="D622" s="12">
        <v>43.285713999999999</v>
      </c>
      <c r="E622" s="16">
        <v>37.83</v>
      </c>
      <c r="F622" s="17">
        <f t="shared" si="36"/>
        <v>1637.4985606199998</v>
      </c>
      <c r="G622" s="14">
        <v>21.36</v>
      </c>
      <c r="H622" s="16">
        <f t="shared" si="39"/>
        <v>-924.58285103999992</v>
      </c>
    </row>
    <row r="623" spans="1:8" ht="12.6" thickBot="1">
      <c r="A623" s="10">
        <f t="shared" si="37"/>
        <v>126</v>
      </c>
      <c r="B623" s="15">
        <f t="shared" si="38"/>
        <v>12622</v>
      </c>
      <c r="C623" s="11">
        <v>44222.916666666664</v>
      </c>
      <c r="D623" s="12">
        <v>129.88732400000001</v>
      </c>
      <c r="E623" s="16">
        <v>40.407499999999999</v>
      </c>
      <c r="F623" s="17">
        <f t="shared" si="36"/>
        <v>5248.4220445299998</v>
      </c>
      <c r="G623" s="14">
        <v>19.86</v>
      </c>
      <c r="H623" s="16">
        <f t="shared" si="39"/>
        <v>-2579.56225464</v>
      </c>
    </row>
    <row r="624" spans="1:8" ht="12.6" thickBot="1">
      <c r="A624" s="10">
        <f t="shared" si="37"/>
        <v>126</v>
      </c>
      <c r="B624" s="15">
        <f t="shared" si="38"/>
        <v>12623</v>
      </c>
      <c r="C624" s="11">
        <v>44222.958333333336</v>
      </c>
      <c r="D624" s="12">
        <v>0</v>
      </c>
      <c r="E624" s="16">
        <v>41.802500000000002</v>
      </c>
      <c r="F624" s="17">
        <f t="shared" si="36"/>
        <v>0</v>
      </c>
      <c r="G624" s="14">
        <v>19.59</v>
      </c>
      <c r="H624" s="16">
        <f t="shared" si="39"/>
        <v>0</v>
      </c>
    </row>
    <row r="625" spans="1:8" ht="12.6" thickBot="1">
      <c r="A625" s="10">
        <f t="shared" si="37"/>
        <v>127</v>
      </c>
      <c r="B625" s="15">
        <f t="shared" si="38"/>
        <v>12624</v>
      </c>
      <c r="C625" s="11">
        <v>44223</v>
      </c>
      <c r="D625" s="12">
        <v>0</v>
      </c>
      <c r="E625" s="16">
        <v>103.58000000000001</v>
      </c>
      <c r="F625" s="17">
        <f t="shared" si="36"/>
        <v>0</v>
      </c>
      <c r="G625" s="14">
        <v>17.989999999999998</v>
      </c>
      <c r="H625" s="16">
        <f t="shared" si="39"/>
        <v>0</v>
      </c>
    </row>
    <row r="626" spans="1:8" ht="12.6" thickBot="1">
      <c r="A626" s="10">
        <f t="shared" si="37"/>
        <v>127</v>
      </c>
      <c r="B626" s="15">
        <f t="shared" si="38"/>
        <v>12701</v>
      </c>
      <c r="C626" s="11">
        <v>44223.041666666664</v>
      </c>
      <c r="D626" s="12">
        <v>0</v>
      </c>
      <c r="E626" s="16">
        <v>29.477499999999999</v>
      </c>
      <c r="F626" s="17">
        <f t="shared" si="36"/>
        <v>0</v>
      </c>
      <c r="G626" s="14">
        <v>21.29</v>
      </c>
      <c r="H626" s="16">
        <f t="shared" si="39"/>
        <v>0</v>
      </c>
    </row>
    <row r="627" spans="1:8" ht="12.6" thickBot="1">
      <c r="A627" s="10">
        <f t="shared" si="37"/>
        <v>127</v>
      </c>
      <c r="B627" s="15">
        <f t="shared" si="38"/>
        <v>12702</v>
      </c>
      <c r="C627" s="11">
        <v>44223.083333333336</v>
      </c>
      <c r="D627" s="12">
        <v>0</v>
      </c>
      <c r="E627" s="16">
        <v>34.880000000000003</v>
      </c>
      <c r="F627" s="17">
        <f t="shared" si="36"/>
        <v>0</v>
      </c>
      <c r="G627" s="14">
        <v>17.71</v>
      </c>
      <c r="H627" s="16">
        <f t="shared" si="39"/>
        <v>0</v>
      </c>
    </row>
    <row r="628" spans="1:8" ht="12.6" thickBot="1">
      <c r="A628" s="10">
        <f t="shared" si="37"/>
        <v>127</v>
      </c>
      <c r="B628" s="15">
        <f t="shared" si="38"/>
        <v>12703</v>
      </c>
      <c r="C628" s="11">
        <v>44223.125</v>
      </c>
      <c r="D628" s="12">
        <v>0</v>
      </c>
      <c r="E628" s="16">
        <v>21.160000000000004</v>
      </c>
      <c r="F628" s="17">
        <f t="shared" si="36"/>
        <v>0</v>
      </c>
      <c r="G628" s="14">
        <v>17.23</v>
      </c>
      <c r="H628" s="16">
        <f t="shared" si="39"/>
        <v>0</v>
      </c>
    </row>
    <row r="629" spans="1:8" ht="12.6" thickBot="1">
      <c r="A629" s="10">
        <f t="shared" si="37"/>
        <v>127</v>
      </c>
      <c r="B629" s="15">
        <f t="shared" si="38"/>
        <v>12704</v>
      </c>
      <c r="C629" s="11">
        <v>44223.166666666664</v>
      </c>
      <c r="D629" s="12">
        <v>0</v>
      </c>
      <c r="E629" s="16">
        <v>16.734999999999999</v>
      </c>
      <c r="F629" s="17">
        <f t="shared" si="36"/>
        <v>0</v>
      </c>
      <c r="G629" s="14">
        <v>16.23</v>
      </c>
      <c r="H629" s="16">
        <f t="shared" si="39"/>
        <v>0</v>
      </c>
    </row>
    <row r="630" spans="1:8" ht="12.6" thickBot="1">
      <c r="A630" s="10">
        <f t="shared" si="37"/>
        <v>127</v>
      </c>
      <c r="B630" s="15">
        <f t="shared" si="38"/>
        <v>12705</v>
      </c>
      <c r="C630" s="11">
        <v>44223.208333333336</v>
      </c>
      <c r="D630" s="12">
        <v>95.115942000000004</v>
      </c>
      <c r="E630" s="16">
        <v>14.512499999999999</v>
      </c>
      <c r="F630" s="17">
        <f t="shared" si="36"/>
        <v>1380.3701082749999</v>
      </c>
      <c r="G630" s="14">
        <v>16.54</v>
      </c>
      <c r="H630" s="16">
        <f t="shared" si="39"/>
        <v>-1573.2176806800001</v>
      </c>
    </row>
    <row r="631" spans="1:8" ht="12.6" thickBot="1">
      <c r="A631" s="10">
        <f t="shared" si="37"/>
        <v>127</v>
      </c>
      <c r="B631" s="15">
        <f t="shared" si="38"/>
        <v>12706</v>
      </c>
      <c r="C631" s="11">
        <v>44223.25</v>
      </c>
      <c r="D631" s="12">
        <v>213.61971800000001</v>
      </c>
      <c r="E631" s="16">
        <v>15.664999999999999</v>
      </c>
      <c r="F631" s="17">
        <f t="shared" si="36"/>
        <v>3346.3528824699997</v>
      </c>
      <c r="G631" s="14">
        <v>18.829999999999998</v>
      </c>
      <c r="H631" s="16">
        <f t="shared" si="39"/>
        <v>-4022.45928994</v>
      </c>
    </row>
    <row r="632" spans="1:8" ht="12.6" thickBot="1">
      <c r="A632" s="10">
        <f t="shared" si="37"/>
        <v>127</v>
      </c>
      <c r="B632" s="15">
        <f t="shared" si="38"/>
        <v>12707</v>
      </c>
      <c r="C632" s="11">
        <v>44223.291666666664</v>
      </c>
      <c r="D632" s="12">
        <v>222</v>
      </c>
      <c r="E632" s="16">
        <v>16.760000000000002</v>
      </c>
      <c r="F632" s="17">
        <f t="shared" si="36"/>
        <v>3720.7200000000003</v>
      </c>
      <c r="G632" s="14">
        <v>23.24</v>
      </c>
      <c r="H632" s="16">
        <f t="shared" si="39"/>
        <v>-5159.28</v>
      </c>
    </row>
    <row r="633" spans="1:8" ht="12.6" thickBot="1">
      <c r="A633" s="10">
        <f t="shared" si="37"/>
        <v>127</v>
      </c>
      <c r="B633" s="15">
        <f t="shared" si="38"/>
        <v>12708</v>
      </c>
      <c r="C633" s="11">
        <v>44223.333333333336</v>
      </c>
      <c r="D633" s="12">
        <v>159.28571400000001</v>
      </c>
      <c r="E633" s="16">
        <v>17.442500000000003</v>
      </c>
      <c r="F633" s="17">
        <f t="shared" si="36"/>
        <v>2778.3410664450007</v>
      </c>
      <c r="G633" s="14">
        <v>26.04</v>
      </c>
      <c r="H633" s="16">
        <f t="shared" si="39"/>
        <v>-4147.7999925600006</v>
      </c>
    </row>
    <row r="634" spans="1:8" ht="12.6" thickBot="1">
      <c r="A634" s="10">
        <f t="shared" si="37"/>
        <v>127</v>
      </c>
      <c r="B634" s="15">
        <f t="shared" si="38"/>
        <v>12709</v>
      </c>
      <c r="C634" s="11">
        <v>44223.375</v>
      </c>
      <c r="D634" s="12">
        <v>19.5</v>
      </c>
      <c r="E634" s="16">
        <v>17.377499999999998</v>
      </c>
      <c r="F634" s="17">
        <f t="shared" si="36"/>
        <v>338.86124999999993</v>
      </c>
      <c r="G634" s="14">
        <v>25.18</v>
      </c>
      <c r="H634" s="16">
        <f t="shared" si="39"/>
        <v>-491.01</v>
      </c>
    </row>
    <row r="635" spans="1:8" ht="12.6" thickBot="1">
      <c r="A635" s="10">
        <f t="shared" si="37"/>
        <v>127</v>
      </c>
      <c r="B635" s="15">
        <f t="shared" si="38"/>
        <v>12710</v>
      </c>
      <c r="C635" s="11">
        <v>44223.416666666664</v>
      </c>
      <c r="D635" s="12">
        <v>0</v>
      </c>
      <c r="E635" s="16">
        <v>16.190000000000001</v>
      </c>
      <c r="F635" s="17">
        <f t="shared" si="36"/>
        <v>0</v>
      </c>
      <c r="G635" s="14">
        <v>22.65</v>
      </c>
      <c r="H635" s="16">
        <f t="shared" si="39"/>
        <v>0</v>
      </c>
    </row>
    <row r="636" spans="1:8" ht="12.6" thickBot="1">
      <c r="A636" s="10">
        <f t="shared" si="37"/>
        <v>127</v>
      </c>
      <c r="B636" s="15">
        <f t="shared" si="38"/>
        <v>12711</v>
      </c>
      <c r="C636" s="11">
        <v>44223.458333333336</v>
      </c>
      <c r="D636" s="12">
        <v>0</v>
      </c>
      <c r="E636" s="16">
        <v>15.297499999999999</v>
      </c>
      <c r="F636" s="17">
        <f t="shared" si="36"/>
        <v>0</v>
      </c>
      <c r="G636" s="14">
        <v>21.81</v>
      </c>
      <c r="H636" s="16">
        <f t="shared" si="39"/>
        <v>0</v>
      </c>
    </row>
    <row r="637" spans="1:8" ht="12.6" thickBot="1">
      <c r="A637" s="10">
        <f t="shared" si="37"/>
        <v>127</v>
      </c>
      <c r="B637" s="15">
        <f t="shared" si="38"/>
        <v>12712</v>
      </c>
      <c r="C637" s="11">
        <v>44223.5</v>
      </c>
      <c r="D637" s="12">
        <v>0</v>
      </c>
      <c r="E637" s="16">
        <v>14.4025</v>
      </c>
      <c r="F637" s="17">
        <f t="shared" si="36"/>
        <v>0</v>
      </c>
      <c r="G637" s="14">
        <v>19.3</v>
      </c>
      <c r="H637" s="16">
        <f t="shared" si="39"/>
        <v>0</v>
      </c>
    </row>
    <row r="638" spans="1:8" ht="12.6" thickBot="1">
      <c r="A638" s="10">
        <f t="shared" si="37"/>
        <v>127</v>
      </c>
      <c r="B638" s="15">
        <f t="shared" si="38"/>
        <v>12713</v>
      </c>
      <c r="C638" s="11">
        <v>44223.541666666664</v>
      </c>
      <c r="D638" s="12">
        <v>18.084506999999999</v>
      </c>
      <c r="E638" s="16">
        <v>15.07</v>
      </c>
      <c r="F638" s="17">
        <f t="shared" si="36"/>
        <v>272.53352049</v>
      </c>
      <c r="G638" s="14">
        <v>19.63</v>
      </c>
      <c r="H638" s="16">
        <f t="shared" si="39"/>
        <v>-354.99887240999993</v>
      </c>
    </row>
    <row r="639" spans="1:8" ht="12.6" thickBot="1">
      <c r="A639" s="10">
        <f t="shared" si="37"/>
        <v>127</v>
      </c>
      <c r="B639" s="15">
        <f t="shared" si="38"/>
        <v>12714</v>
      </c>
      <c r="C639" s="11">
        <v>44223.583333333336</v>
      </c>
      <c r="D639" s="12">
        <v>49</v>
      </c>
      <c r="E639" s="16">
        <v>16.102499999999999</v>
      </c>
      <c r="F639" s="17">
        <f t="shared" si="36"/>
        <v>789.02249999999992</v>
      </c>
      <c r="G639" s="14">
        <v>18.23</v>
      </c>
      <c r="H639" s="16">
        <f t="shared" si="39"/>
        <v>-893.27</v>
      </c>
    </row>
    <row r="640" spans="1:8" ht="12.6" thickBot="1">
      <c r="A640" s="10">
        <f t="shared" si="37"/>
        <v>127</v>
      </c>
      <c r="B640" s="15">
        <f t="shared" si="38"/>
        <v>12715</v>
      </c>
      <c r="C640" s="11">
        <v>44223.625</v>
      </c>
      <c r="D640" s="12">
        <v>5.9</v>
      </c>
      <c r="E640" s="16">
        <v>15.7075</v>
      </c>
      <c r="F640" s="17">
        <f t="shared" si="36"/>
        <v>92.674250000000001</v>
      </c>
      <c r="G640" s="14">
        <v>18.47</v>
      </c>
      <c r="H640" s="16">
        <f t="shared" si="39"/>
        <v>-108.973</v>
      </c>
    </row>
    <row r="641" spans="1:8" ht="12.6" thickBot="1">
      <c r="A641" s="10">
        <f t="shared" si="37"/>
        <v>127</v>
      </c>
      <c r="B641" s="15">
        <f t="shared" si="38"/>
        <v>12716</v>
      </c>
      <c r="C641" s="11">
        <v>44223.666666666664</v>
      </c>
      <c r="D641" s="12">
        <v>0</v>
      </c>
      <c r="E641" s="16">
        <v>15.840000000000002</v>
      </c>
      <c r="F641" s="17">
        <f t="shared" si="36"/>
        <v>0</v>
      </c>
      <c r="G641" s="14">
        <v>18.670000000000002</v>
      </c>
      <c r="H641" s="16">
        <f t="shared" si="39"/>
        <v>0</v>
      </c>
    </row>
    <row r="642" spans="1:8" ht="12.6" thickBot="1">
      <c r="A642" s="10">
        <f t="shared" si="37"/>
        <v>127</v>
      </c>
      <c r="B642" s="15">
        <f t="shared" si="38"/>
        <v>12717</v>
      </c>
      <c r="C642" s="11">
        <v>44223.708333333336</v>
      </c>
      <c r="D642" s="12">
        <v>0</v>
      </c>
      <c r="E642" s="16">
        <v>16.567499999999999</v>
      </c>
      <c r="F642" s="17">
        <f t="shared" ref="F642:F705" si="40">D642*E642</f>
        <v>0</v>
      </c>
      <c r="G642" s="14">
        <v>20.84</v>
      </c>
      <c r="H642" s="16">
        <f t="shared" si="39"/>
        <v>0</v>
      </c>
    </row>
    <row r="643" spans="1:8" ht="12.6" thickBot="1">
      <c r="A643" s="10">
        <f t="shared" ref="A643:A706" si="41">DAY(C643)+MONTH(C643)*100</f>
        <v>127</v>
      </c>
      <c r="B643" s="15">
        <f t="shared" ref="B643:B706" si="42">IF(HOUR(C643)=0,-76,HOUR(C643))+DAY(C643)*100+MONTH(C643)*10000</f>
        <v>12718</v>
      </c>
      <c r="C643" s="11">
        <v>44223.75</v>
      </c>
      <c r="D643" s="12">
        <v>0</v>
      </c>
      <c r="E643" s="16">
        <v>19.8675</v>
      </c>
      <c r="F643" s="17">
        <f t="shared" si="40"/>
        <v>0</v>
      </c>
      <c r="G643" s="14">
        <v>46.77</v>
      </c>
      <c r="H643" s="16">
        <f t="shared" ref="H643:H706" si="43">-D643*G643</f>
        <v>0</v>
      </c>
    </row>
    <row r="644" spans="1:8" ht="12.6" thickBot="1">
      <c r="A644" s="10">
        <f t="shared" si="41"/>
        <v>127</v>
      </c>
      <c r="B644" s="15">
        <f t="shared" si="42"/>
        <v>12719</v>
      </c>
      <c r="C644" s="11">
        <v>44223.791666666664</v>
      </c>
      <c r="D644" s="12">
        <v>0</v>
      </c>
      <c r="E644" s="16">
        <v>24.874999999999996</v>
      </c>
      <c r="F644" s="17">
        <f t="shared" si="40"/>
        <v>0</v>
      </c>
      <c r="G644" s="14">
        <v>44.95</v>
      </c>
      <c r="H644" s="16">
        <f t="shared" si="43"/>
        <v>0</v>
      </c>
    </row>
    <row r="645" spans="1:8" ht="12.6" thickBot="1">
      <c r="A645" s="10">
        <f t="shared" si="41"/>
        <v>127</v>
      </c>
      <c r="B645" s="15">
        <f t="shared" si="42"/>
        <v>12720</v>
      </c>
      <c r="C645" s="11">
        <v>44223.833333333336</v>
      </c>
      <c r="D645" s="12">
        <v>0</v>
      </c>
      <c r="E645" s="16">
        <v>20.864999999999998</v>
      </c>
      <c r="F645" s="17">
        <f t="shared" si="40"/>
        <v>0</v>
      </c>
      <c r="G645" s="14">
        <v>31.14</v>
      </c>
      <c r="H645" s="16">
        <f t="shared" si="43"/>
        <v>0</v>
      </c>
    </row>
    <row r="646" spans="1:8" ht="12.6" thickBot="1">
      <c r="A646" s="10">
        <f t="shared" si="41"/>
        <v>127</v>
      </c>
      <c r="B646" s="15">
        <f t="shared" si="42"/>
        <v>12721</v>
      </c>
      <c r="C646" s="11">
        <v>44223.875</v>
      </c>
      <c r="D646" s="12">
        <v>0</v>
      </c>
      <c r="E646" s="16">
        <v>18.802500000000002</v>
      </c>
      <c r="F646" s="17">
        <f t="shared" si="40"/>
        <v>0</v>
      </c>
      <c r="G646" s="14">
        <v>29.17</v>
      </c>
      <c r="H646" s="16">
        <f t="shared" si="43"/>
        <v>0</v>
      </c>
    </row>
    <row r="647" spans="1:8" ht="12.6" thickBot="1">
      <c r="A647" s="10">
        <f t="shared" si="41"/>
        <v>127</v>
      </c>
      <c r="B647" s="15">
        <f t="shared" si="42"/>
        <v>12722</v>
      </c>
      <c r="C647" s="11">
        <v>44223.916666666664</v>
      </c>
      <c r="D647" s="12">
        <v>23.916667</v>
      </c>
      <c r="E647" s="16">
        <v>18.102499999999999</v>
      </c>
      <c r="F647" s="17">
        <f t="shared" si="40"/>
        <v>432.95146436749997</v>
      </c>
      <c r="G647" s="14">
        <v>22.77</v>
      </c>
      <c r="H647" s="16">
        <f t="shared" si="43"/>
        <v>-544.58250758999998</v>
      </c>
    </row>
    <row r="648" spans="1:8" ht="12.6" thickBot="1">
      <c r="A648" s="10">
        <f t="shared" si="41"/>
        <v>127</v>
      </c>
      <c r="B648" s="15">
        <f t="shared" si="42"/>
        <v>12723</v>
      </c>
      <c r="C648" s="11">
        <v>44223.958333333336</v>
      </c>
      <c r="D648" s="12">
        <v>10.545455</v>
      </c>
      <c r="E648" s="16">
        <v>17.204999999999998</v>
      </c>
      <c r="F648" s="17">
        <f t="shared" si="40"/>
        <v>181.43455327499998</v>
      </c>
      <c r="G648" s="14">
        <v>20.63</v>
      </c>
      <c r="H648" s="16">
        <f t="shared" si="43"/>
        <v>-217.55273664999999</v>
      </c>
    </row>
    <row r="649" spans="1:8" ht="12.6" thickBot="1">
      <c r="A649" s="10">
        <f t="shared" si="41"/>
        <v>128</v>
      </c>
      <c r="B649" s="15">
        <f t="shared" si="42"/>
        <v>12724</v>
      </c>
      <c r="C649" s="11">
        <v>44224</v>
      </c>
      <c r="D649" s="12">
        <v>62.043478</v>
      </c>
      <c r="E649" s="16">
        <v>16.459999999999997</v>
      </c>
      <c r="F649" s="17">
        <f t="shared" si="40"/>
        <v>1021.2356478799999</v>
      </c>
      <c r="G649" s="14">
        <v>19.36</v>
      </c>
      <c r="H649" s="16">
        <f t="shared" si="43"/>
        <v>-1201.1617340799999</v>
      </c>
    </row>
    <row r="650" spans="1:8" ht="12.6" thickBot="1">
      <c r="A650" s="10">
        <f t="shared" si="41"/>
        <v>128</v>
      </c>
      <c r="B650" s="15">
        <f t="shared" si="42"/>
        <v>12801</v>
      </c>
      <c r="C650" s="11">
        <v>44224.041666666664</v>
      </c>
      <c r="D650" s="12">
        <v>161.72</v>
      </c>
      <c r="E650" s="16">
        <v>16.494999999999997</v>
      </c>
      <c r="F650" s="17">
        <f t="shared" si="40"/>
        <v>2667.5713999999994</v>
      </c>
      <c r="G650" s="14">
        <v>18.8</v>
      </c>
      <c r="H650" s="16">
        <f t="shared" si="43"/>
        <v>-3040.3360000000002</v>
      </c>
    </row>
    <row r="651" spans="1:8" ht="12.6" thickBot="1">
      <c r="A651" s="10">
        <f t="shared" si="41"/>
        <v>128</v>
      </c>
      <c r="B651" s="15">
        <f t="shared" si="42"/>
        <v>12802</v>
      </c>
      <c r="C651" s="11">
        <v>44224.083333333336</v>
      </c>
      <c r="D651" s="12">
        <v>171</v>
      </c>
      <c r="E651" s="16">
        <v>16.060000000000002</v>
      </c>
      <c r="F651" s="17">
        <f t="shared" si="40"/>
        <v>2746.26</v>
      </c>
      <c r="G651" s="14">
        <v>18.32</v>
      </c>
      <c r="H651" s="16">
        <f t="shared" si="43"/>
        <v>-3132.7200000000003</v>
      </c>
    </row>
    <row r="652" spans="1:8" ht="12.6" thickBot="1">
      <c r="A652" s="10">
        <f t="shared" si="41"/>
        <v>128</v>
      </c>
      <c r="B652" s="15">
        <f t="shared" si="42"/>
        <v>12803</v>
      </c>
      <c r="C652" s="11">
        <v>44224.125</v>
      </c>
      <c r="D652" s="12">
        <v>158.74285699999999</v>
      </c>
      <c r="E652" s="16">
        <v>15.7075</v>
      </c>
      <c r="F652" s="17">
        <f t="shared" si="40"/>
        <v>2493.4534263274995</v>
      </c>
      <c r="G652" s="14">
        <v>18.22</v>
      </c>
      <c r="H652" s="16">
        <f t="shared" si="43"/>
        <v>-2892.2948545399995</v>
      </c>
    </row>
    <row r="653" spans="1:8" ht="12.6" thickBot="1">
      <c r="A653" s="10">
        <f t="shared" si="41"/>
        <v>128</v>
      </c>
      <c r="B653" s="15">
        <f t="shared" si="42"/>
        <v>12804</v>
      </c>
      <c r="C653" s="11">
        <v>44224.166666666664</v>
      </c>
      <c r="D653" s="12">
        <v>171</v>
      </c>
      <c r="E653" s="16">
        <v>16.2925</v>
      </c>
      <c r="F653" s="17">
        <f t="shared" si="40"/>
        <v>2786.0174999999999</v>
      </c>
      <c r="G653" s="14">
        <v>18.68</v>
      </c>
      <c r="H653" s="16">
        <f t="shared" si="43"/>
        <v>-3194.2799999999997</v>
      </c>
    </row>
    <row r="654" spans="1:8" ht="12.6" thickBot="1">
      <c r="A654" s="10">
        <f t="shared" si="41"/>
        <v>128</v>
      </c>
      <c r="B654" s="15">
        <f t="shared" si="42"/>
        <v>12805</v>
      </c>
      <c r="C654" s="11">
        <v>44224.208333333336</v>
      </c>
      <c r="D654" s="12">
        <v>17.399999999999999</v>
      </c>
      <c r="E654" s="16">
        <v>16.925000000000001</v>
      </c>
      <c r="F654" s="17">
        <f t="shared" si="40"/>
        <v>294.495</v>
      </c>
      <c r="G654" s="14">
        <v>20.3</v>
      </c>
      <c r="H654" s="16">
        <f t="shared" si="43"/>
        <v>-353.21999999999997</v>
      </c>
    </row>
    <row r="655" spans="1:8" ht="12.6" thickBot="1">
      <c r="A655" s="10">
        <f t="shared" si="41"/>
        <v>128</v>
      </c>
      <c r="B655" s="15">
        <f t="shared" si="42"/>
        <v>12806</v>
      </c>
      <c r="C655" s="11">
        <v>44224.25</v>
      </c>
      <c r="D655" s="12">
        <v>0</v>
      </c>
      <c r="E655" s="16">
        <v>18.072499999999998</v>
      </c>
      <c r="F655" s="17">
        <f t="shared" si="40"/>
        <v>0</v>
      </c>
      <c r="G655" s="14">
        <v>26.34</v>
      </c>
      <c r="H655" s="16">
        <f t="shared" si="43"/>
        <v>0</v>
      </c>
    </row>
    <row r="656" spans="1:8" ht="12.6" thickBot="1">
      <c r="A656" s="10">
        <f t="shared" si="41"/>
        <v>128</v>
      </c>
      <c r="B656" s="15">
        <f t="shared" si="42"/>
        <v>12807</v>
      </c>
      <c r="C656" s="11">
        <v>44224.291666666664</v>
      </c>
      <c r="D656" s="12">
        <v>26.366197</v>
      </c>
      <c r="E656" s="16">
        <v>19.977499999999999</v>
      </c>
      <c r="F656" s="17">
        <f t="shared" si="40"/>
        <v>526.73070056749998</v>
      </c>
      <c r="G656" s="14">
        <v>53.02</v>
      </c>
      <c r="H656" s="16">
        <f t="shared" si="43"/>
        <v>-1397.9357649400001</v>
      </c>
    </row>
    <row r="657" spans="1:8" ht="12.6" thickBot="1">
      <c r="A657" s="10">
        <f t="shared" si="41"/>
        <v>128</v>
      </c>
      <c r="B657" s="15">
        <f t="shared" si="42"/>
        <v>12808</v>
      </c>
      <c r="C657" s="11">
        <v>44224.333333333336</v>
      </c>
      <c r="D657" s="12">
        <v>49</v>
      </c>
      <c r="E657" s="16">
        <v>22.422499999999999</v>
      </c>
      <c r="F657" s="17">
        <f t="shared" si="40"/>
        <v>1098.7024999999999</v>
      </c>
      <c r="G657" s="14">
        <v>53.66</v>
      </c>
      <c r="H657" s="16">
        <f t="shared" si="43"/>
        <v>-2629.3399999999997</v>
      </c>
    </row>
    <row r="658" spans="1:8" ht="12.6" thickBot="1">
      <c r="A658" s="10">
        <f t="shared" si="41"/>
        <v>128</v>
      </c>
      <c r="B658" s="15">
        <f t="shared" si="42"/>
        <v>12809</v>
      </c>
      <c r="C658" s="11">
        <v>44224.375</v>
      </c>
      <c r="D658" s="12">
        <v>49</v>
      </c>
      <c r="E658" s="16">
        <v>23.142499999999998</v>
      </c>
      <c r="F658" s="17">
        <f t="shared" si="40"/>
        <v>1133.9824999999998</v>
      </c>
      <c r="G658" s="14">
        <v>36.21</v>
      </c>
      <c r="H658" s="16">
        <f t="shared" si="43"/>
        <v>-1774.29</v>
      </c>
    </row>
    <row r="659" spans="1:8" ht="12.6" thickBot="1">
      <c r="A659" s="10">
        <f t="shared" si="41"/>
        <v>128</v>
      </c>
      <c r="B659" s="15">
        <f t="shared" si="42"/>
        <v>12810</v>
      </c>
      <c r="C659" s="11">
        <v>44224.416666666664</v>
      </c>
      <c r="D659" s="12">
        <v>93.927536000000003</v>
      </c>
      <c r="E659" s="16">
        <v>24.122500000000002</v>
      </c>
      <c r="F659" s="17">
        <f t="shared" si="40"/>
        <v>2265.7669871600001</v>
      </c>
      <c r="G659" s="14">
        <v>30.7</v>
      </c>
      <c r="H659" s="16">
        <f t="shared" si="43"/>
        <v>-2883.5753552000001</v>
      </c>
    </row>
    <row r="660" spans="1:8" ht="12.6" thickBot="1">
      <c r="A660" s="10">
        <f t="shared" si="41"/>
        <v>128</v>
      </c>
      <c r="B660" s="15">
        <f t="shared" si="42"/>
        <v>12811</v>
      </c>
      <c r="C660" s="11">
        <v>44224.458333333336</v>
      </c>
      <c r="D660" s="12">
        <v>188.47887299999999</v>
      </c>
      <c r="E660" s="16">
        <v>21.2575</v>
      </c>
      <c r="F660" s="17">
        <f t="shared" si="40"/>
        <v>4006.5896427974999</v>
      </c>
      <c r="G660" s="14">
        <v>26.5</v>
      </c>
      <c r="H660" s="16">
        <f t="shared" si="43"/>
        <v>-4994.6901344999997</v>
      </c>
    </row>
    <row r="661" spans="1:8" ht="12.6" thickBot="1">
      <c r="A661" s="10">
        <f t="shared" si="41"/>
        <v>128</v>
      </c>
      <c r="B661" s="15">
        <f t="shared" si="42"/>
        <v>12812</v>
      </c>
      <c r="C661" s="11">
        <v>44224.5</v>
      </c>
      <c r="D661" s="12">
        <v>93.830985999999996</v>
      </c>
      <c r="E661" s="16">
        <v>20.202500000000001</v>
      </c>
      <c r="F661" s="17">
        <f t="shared" si="40"/>
        <v>1895.620494665</v>
      </c>
      <c r="G661" s="14">
        <v>21.27</v>
      </c>
      <c r="H661" s="16">
        <f t="shared" si="43"/>
        <v>-1995.7850722199998</v>
      </c>
    </row>
    <row r="662" spans="1:8" ht="12.6" thickBot="1">
      <c r="A662" s="10">
        <f t="shared" si="41"/>
        <v>128</v>
      </c>
      <c r="B662" s="15">
        <f t="shared" si="42"/>
        <v>12813</v>
      </c>
      <c r="C662" s="11">
        <v>44224.541666666664</v>
      </c>
      <c r="D662" s="12">
        <v>0</v>
      </c>
      <c r="E662" s="16">
        <v>18.957500000000003</v>
      </c>
      <c r="F662" s="17">
        <f t="shared" si="40"/>
        <v>0</v>
      </c>
      <c r="G662" s="14">
        <v>20.84</v>
      </c>
      <c r="H662" s="16">
        <f t="shared" si="43"/>
        <v>0</v>
      </c>
    </row>
    <row r="663" spans="1:8" ht="12.6" thickBot="1">
      <c r="A663" s="10">
        <f t="shared" si="41"/>
        <v>128</v>
      </c>
      <c r="B663" s="15">
        <f t="shared" si="42"/>
        <v>12814</v>
      </c>
      <c r="C663" s="11">
        <v>44224.583333333336</v>
      </c>
      <c r="D663" s="12">
        <v>0</v>
      </c>
      <c r="E663" s="16">
        <v>17.880000000000003</v>
      </c>
      <c r="F663" s="17">
        <f t="shared" si="40"/>
        <v>0</v>
      </c>
      <c r="G663" s="14">
        <v>18.510000000000002</v>
      </c>
      <c r="H663" s="16">
        <f t="shared" si="43"/>
        <v>0</v>
      </c>
    </row>
    <row r="664" spans="1:8" ht="12.6" thickBot="1">
      <c r="A664" s="10">
        <f t="shared" si="41"/>
        <v>128</v>
      </c>
      <c r="B664" s="15">
        <f t="shared" si="42"/>
        <v>12815</v>
      </c>
      <c r="C664" s="11">
        <v>44224.625</v>
      </c>
      <c r="D664" s="12">
        <v>0</v>
      </c>
      <c r="E664" s="16">
        <v>16.439999999999998</v>
      </c>
      <c r="F664" s="17">
        <f t="shared" si="40"/>
        <v>0</v>
      </c>
      <c r="G664" s="14">
        <v>18.23</v>
      </c>
      <c r="H664" s="16">
        <f t="shared" si="43"/>
        <v>0</v>
      </c>
    </row>
    <row r="665" spans="1:8" ht="12.6" thickBot="1">
      <c r="A665" s="10">
        <f t="shared" si="41"/>
        <v>128</v>
      </c>
      <c r="B665" s="15">
        <f t="shared" si="42"/>
        <v>12816</v>
      </c>
      <c r="C665" s="11">
        <v>44224.666666666664</v>
      </c>
      <c r="D665" s="12">
        <v>0</v>
      </c>
      <c r="E665" s="16">
        <v>16.522500000000001</v>
      </c>
      <c r="F665" s="17">
        <f t="shared" si="40"/>
        <v>0</v>
      </c>
      <c r="G665" s="14">
        <v>17.82</v>
      </c>
      <c r="H665" s="16">
        <f t="shared" si="43"/>
        <v>0</v>
      </c>
    </row>
    <row r="666" spans="1:8" ht="12.6" thickBot="1">
      <c r="A666" s="10">
        <f t="shared" si="41"/>
        <v>128</v>
      </c>
      <c r="B666" s="15">
        <f t="shared" si="42"/>
        <v>12817</v>
      </c>
      <c r="C666" s="11">
        <v>44224.708333333336</v>
      </c>
      <c r="D666" s="12">
        <v>33.380282000000001</v>
      </c>
      <c r="E666" s="16">
        <v>17.547499999999999</v>
      </c>
      <c r="F666" s="17">
        <f t="shared" si="40"/>
        <v>585.74049839500003</v>
      </c>
      <c r="G666" s="14">
        <v>18.7</v>
      </c>
      <c r="H666" s="16">
        <f t="shared" si="43"/>
        <v>-624.21127339999998</v>
      </c>
    </row>
    <row r="667" spans="1:8" ht="12.6" thickBot="1">
      <c r="A667" s="10">
        <f t="shared" si="41"/>
        <v>128</v>
      </c>
      <c r="B667" s="15">
        <f t="shared" si="42"/>
        <v>12818</v>
      </c>
      <c r="C667" s="11">
        <v>44224.75</v>
      </c>
      <c r="D667" s="12">
        <v>0</v>
      </c>
      <c r="E667" s="16">
        <v>19.727499999999999</v>
      </c>
      <c r="F667" s="17">
        <f t="shared" si="40"/>
        <v>0</v>
      </c>
      <c r="G667" s="14">
        <v>28.01</v>
      </c>
      <c r="H667" s="16">
        <f t="shared" si="43"/>
        <v>0</v>
      </c>
    </row>
    <row r="668" spans="1:8" ht="12.6" thickBot="1">
      <c r="A668" s="10">
        <f t="shared" si="41"/>
        <v>128</v>
      </c>
      <c r="B668" s="15">
        <f t="shared" si="42"/>
        <v>12819</v>
      </c>
      <c r="C668" s="11">
        <v>44224.791666666664</v>
      </c>
      <c r="D668" s="12">
        <v>0</v>
      </c>
      <c r="E668" s="16">
        <v>21.172499999999999</v>
      </c>
      <c r="F668" s="17">
        <f t="shared" si="40"/>
        <v>0</v>
      </c>
      <c r="G668" s="14">
        <v>28.03</v>
      </c>
      <c r="H668" s="16">
        <f t="shared" si="43"/>
        <v>0</v>
      </c>
    </row>
    <row r="669" spans="1:8" ht="12.6" thickBot="1">
      <c r="A669" s="10">
        <f t="shared" si="41"/>
        <v>128</v>
      </c>
      <c r="B669" s="15">
        <f t="shared" si="42"/>
        <v>12820</v>
      </c>
      <c r="C669" s="11">
        <v>44224.833333333336</v>
      </c>
      <c r="D669" s="12">
        <v>0</v>
      </c>
      <c r="E669" s="16">
        <v>19.914999999999999</v>
      </c>
      <c r="F669" s="17">
        <f t="shared" si="40"/>
        <v>0</v>
      </c>
      <c r="G669" s="13">
        <v>21</v>
      </c>
      <c r="H669" s="16">
        <f t="shared" si="43"/>
        <v>0</v>
      </c>
    </row>
    <row r="670" spans="1:8" ht="12.6" thickBot="1">
      <c r="A670" s="10">
        <f t="shared" si="41"/>
        <v>128</v>
      </c>
      <c r="B670" s="15">
        <f t="shared" si="42"/>
        <v>12821</v>
      </c>
      <c r="C670" s="11">
        <v>44224.875</v>
      </c>
      <c r="D670" s="12">
        <v>0</v>
      </c>
      <c r="E670" s="16">
        <v>18.555</v>
      </c>
      <c r="F670" s="17">
        <f t="shared" si="40"/>
        <v>0</v>
      </c>
      <c r="G670" s="14">
        <v>23.85</v>
      </c>
      <c r="H670" s="16">
        <f t="shared" si="43"/>
        <v>0</v>
      </c>
    </row>
    <row r="671" spans="1:8" ht="12.6" thickBot="1">
      <c r="A671" s="10">
        <f t="shared" si="41"/>
        <v>128</v>
      </c>
      <c r="B671" s="15">
        <f t="shared" si="42"/>
        <v>12822</v>
      </c>
      <c r="C671" s="11">
        <v>44224.916666666664</v>
      </c>
      <c r="D671" s="12">
        <v>0</v>
      </c>
      <c r="E671" s="16">
        <v>18.059999999999999</v>
      </c>
      <c r="F671" s="17">
        <f t="shared" si="40"/>
        <v>0</v>
      </c>
      <c r="G671" s="14">
        <v>22.05</v>
      </c>
      <c r="H671" s="16">
        <f t="shared" si="43"/>
        <v>0</v>
      </c>
    </row>
    <row r="672" spans="1:8" ht="12.6" thickBot="1">
      <c r="A672" s="10">
        <f t="shared" si="41"/>
        <v>128</v>
      </c>
      <c r="B672" s="15">
        <f t="shared" si="42"/>
        <v>12823</v>
      </c>
      <c r="C672" s="11">
        <v>44224.958333333336</v>
      </c>
      <c r="D672" s="12">
        <v>-198.313433</v>
      </c>
      <c r="E672" s="16">
        <v>16.497499999999999</v>
      </c>
      <c r="F672" s="17">
        <f t="shared" si="40"/>
        <v>-3271.6758609174999</v>
      </c>
      <c r="G672" s="14">
        <v>20.43</v>
      </c>
      <c r="H672" s="16">
        <f t="shared" si="43"/>
        <v>4051.5434361900002</v>
      </c>
    </row>
    <row r="673" spans="1:8" ht="12.6" thickBot="1">
      <c r="A673" s="10">
        <f t="shared" si="41"/>
        <v>129</v>
      </c>
      <c r="B673" s="15">
        <f t="shared" si="42"/>
        <v>12824</v>
      </c>
      <c r="C673" s="11">
        <v>44225</v>
      </c>
      <c r="D673" s="12">
        <v>-218</v>
      </c>
      <c r="E673" s="16">
        <v>15.755000000000001</v>
      </c>
      <c r="F673" s="17">
        <f t="shared" si="40"/>
        <v>-3434.59</v>
      </c>
      <c r="G673" s="14">
        <v>19.559999999999999</v>
      </c>
      <c r="H673" s="16">
        <f t="shared" si="43"/>
        <v>4264.08</v>
      </c>
    </row>
    <row r="674" spans="1:8" ht="12.6" thickBot="1">
      <c r="A674" s="10">
        <f t="shared" si="41"/>
        <v>129</v>
      </c>
      <c r="B674" s="15">
        <f t="shared" si="42"/>
        <v>12901</v>
      </c>
      <c r="C674" s="11">
        <v>44225.041666666664</v>
      </c>
      <c r="D674" s="12">
        <v>-134.14285699999999</v>
      </c>
      <c r="E674" s="16">
        <v>15.127500000000001</v>
      </c>
      <c r="F674" s="17">
        <f t="shared" si="40"/>
        <v>-2029.2460692675002</v>
      </c>
      <c r="G674" s="13">
        <v>18</v>
      </c>
      <c r="H674" s="16">
        <f t="shared" si="43"/>
        <v>2414.571426</v>
      </c>
    </row>
    <row r="675" spans="1:8" ht="12.6" thickBot="1">
      <c r="A675" s="10">
        <f t="shared" si="41"/>
        <v>129</v>
      </c>
      <c r="B675" s="15">
        <f t="shared" si="42"/>
        <v>12902</v>
      </c>
      <c r="C675" s="11">
        <v>44225.083333333336</v>
      </c>
      <c r="D675" s="12">
        <v>-80.768116000000006</v>
      </c>
      <c r="E675" s="16">
        <v>14.399999999999999</v>
      </c>
      <c r="F675" s="17">
        <f t="shared" si="40"/>
        <v>-1163.0608703999999</v>
      </c>
      <c r="G675" s="14">
        <v>17.72</v>
      </c>
      <c r="H675" s="16">
        <f t="shared" si="43"/>
        <v>1431.21101552</v>
      </c>
    </row>
    <row r="676" spans="1:8" ht="12.6" thickBot="1">
      <c r="A676" s="10">
        <f t="shared" si="41"/>
        <v>129</v>
      </c>
      <c r="B676" s="15">
        <f t="shared" si="42"/>
        <v>12903</v>
      </c>
      <c r="C676" s="11">
        <v>44225.125</v>
      </c>
      <c r="D676" s="12">
        <v>-12.471429000000001</v>
      </c>
      <c r="E676" s="16">
        <v>14.522499999999999</v>
      </c>
      <c r="F676" s="17">
        <f t="shared" si="40"/>
        <v>-181.11632765249999</v>
      </c>
      <c r="G676" s="14">
        <v>17.670000000000002</v>
      </c>
      <c r="H676" s="16">
        <f t="shared" si="43"/>
        <v>220.37015043000002</v>
      </c>
    </row>
    <row r="677" spans="1:8" ht="12.6" thickBot="1">
      <c r="A677" s="10">
        <f t="shared" si="41"/>
        <v>129</v>
      </c>
      <c r="B677" s="15">
        <f t="shared" si="42"/>
        <v>12904</v>
      </c>
      <c r="C677" s="11">
        <v>44225.166666666664</v>
      </c>
      <c r="D677" s="12">
        <v>0</v>
      </c>
      <c r="E677" s="16">
        <v>13.8825</v>
      </c>
      <c r="F677" s="17">
        <f t="shared" si="40"/>
        <v>0</v>
      </c>
      <c r="G677" s="14">
        <v>17.84</v>
      </c>
      <c r="H677" s="16">
        <f t="shared" si="43"/>
        <v>0</v>
      </c>
    </row>
    <row r="678" spans="1:8" ht="12.6" thickBot="1">
      <c r="A678" s="10">
        <f t="shared" si="41"/>
        <v>129</v>
      </c>
      <c r="B678" s="15">
        <f t="shared" si="42"/>
        <v>12905</v>
      </c>
      <c r="C678" s="11">
        <v>44225.208333333336</v>
      </c>
      <c r="D678" s="12">
        <v>0</v>
      </c>
      <c r="E678" s="16">
        <v>15.2</v>
      </c>
      <c r="F678" s="17">
        <f t="shared" si="40"/>
        <v>0</v>
      </c>
      <c r="G678" s="14">
        <v>18.3</v>
      </c>
      <c r="H678" s="16">
        <f t="shared" si="43"/>
        <v>0</v>
      </c>
    </row>
    <row r="679" spans="1:8" ht="12.6" thickBot="1">
      <c r="A679" s="10">
        <f t="shared" si="41"/>
        <v>129</v>
      </c>
      <c r="B679" s="15">
        <f t="shared" si="42"/>
        <v>12906</v>
      </c>
      <c r="C679" s="11">
        <v>44225.25</v>
      </c>
      <c r="D679" s="12">
        <v>0</v>
      </c>
      <c r="E679" s="16">
        <v>15.827500000000001</v>
      </c>
      <c r="F679" s="17">
        <f t="shared" si="40"/>
        <v>0</v>
      </c>
      <c r="G679" s="14">
        <v>20.78</v>
      </c>
      <c r="H679" s="16">
        <f t="shared" si="43"/>
        <v>0</v>
      </c>
    </row>
    <row r="680" spans="1:8" ht="12.6" thickBot="1">
      <c r="A680" s="10">
        <f t="shared" si="41"/>
        <v>129</v>
      </c>
      <c r="B680" s="15">
        <f t="shared" si="42"/>
        <v>12907</v>
      </c>
      <c r="C680" s="11">
        <v>44225.291666666664</v>
      </c>
      <c r="D680" s="12">
        <v>0</v>
      </c>
      <c r="E680" s="16">
        <v>17.362500000000001</v>
      </c>
      <c r="F680" s="17">
        <f t="shared" si="40"/>
        <v>0</v>
      </c>
      <c r="G680" s="14">
        <v>34.33</v>
      </c>
      <c r="H680" s="16">
        <f t="shared" si="43"/>
        <v>0</v>
      </c>
    </row>
    <row r="681" spans="1:8" ht="12.6" thickBot="1">
      <c r="A681" s="10">
        <f t="shared" si="41"/>
        <v>129</v>
      </c>
      <c r="B681" s="15">
        <f t="shared" si="42"/>
        <v>12908</v>
      </c>
      <c r="C681" s="11">
        <v>44225.333333333336</v>
      </c>
      <c r="D681" s="12">
        <v>0</v>
      </c>
      <c r="E681" s="16">
        <v>18.357500000000002</v>
      </c>
      <c r="F681" s="17">
        <f t="shared" si="40"/>
        <v>0</v>
      </c>
      <c r="G681" s="14">
        <v>35.01</v>
      </c>
      <c r="H681" s="16">
        <f t="shared" si="43"/>
        <v>0</v>
      </c>
    </row>
    <row r="682" spans="1:8" ht="12.6" thickBot="1">
      <c r="A682" s="10">
        <f t="shared" si="41"/>
        <v>129</v>
      </c>
      <c r="B682" s="15">
        <f t="shared" si="42"/>
        <v>12909</v>
      </c>
      <c r="C682" s="11">
        <v>44225.375</v>
      </c>
      <c r="D682" s="12">
        <v>0</v>
      </c>
      <c r="E682" s="16">
        <v>17.634999999999998</v>
      </c>
      <c r="F682" s="17">
        <f t="shared" si="40"/>
        <v>0</v>
      </c>
      <c r="G682" s="14">
        <v>27.11</v>
      </c>
      <c r="H682" s="16">
        <f t="shared" si="43"/>
        <v>0</v>
      </c>
    </row>
    <row r="683" spans="1:8" ht="12.6" thickBot="1">
      <c r="A683" s="10">
        <f t="shared" si="41"/>
        <v>129</v>
      </c>
      <c r="B683" s="15">
        <f t="shared" si="42"/>
        <v>12910</v>
      </c>
      <c r="C683" s="11">
        <v>44225.416666666664</v>
      </c>
      <c r="D683" s="12">
        <v>0</v>
      </c>
      <c r="E683" s="16">
        <v>17.1325</v>
      </c>
      <c r="F683" s="17">
        <f t="shared" si="40"/>
        <v>0</v>
      </c>
      <c r="G683" s="13">
        <v>24</v>
      </c>
      <c r="H683" s="16">
        <f t="shared" si="43"/>
        <v>0</v>
      </c>
    </row>
    <row r="684" spans="1:8" ht="12.6" thickBot="1">
      <c r="A684" s="10">
        <f t="shared" si="41"/>
        <v>129</v>
      </c>
      <c r="B684" s="15">
        <f t="shared" si="42"/>
        <v>12911</v>
      </c>
      <c r="C684" s="11">
        <v>44225.458333333336</v>
      </c>
      <c r="D684" s="12">
        <v>0</v>
      </c>
      <c r="E684" s="16">
        <v>15.8325</v>
      </c>
      <c r="F684" s="17">
        <f t="shared" si="40"/>
        <v>0</v>
      </c>
      <c r="G684" s="14">
        <v>19.63</v>
      </c>
      <c r="H684" s="16">
        <f t="shared" si="43"/>
        <v>0</v>
      </c>
    </row>
    <row r="685" spans="1:8" ht="12.6" thickBot="1">
      <c r="A685" s="10">
        <f t="shared" si="41"/>
        <v>129</v>
      </c>
      <c r="B685" s="15">
        <f t="shared" si="42"/>
        <v>12912</v>
      </c>
      <c r="C685" s="11">
        <v>44225.5</v>
      </c>
      <c r="D685" s="12">
        <v>0</v>
      </c>
      <c r="E685" s="16">
        <v>15.1775</v>
      </c>
      <c r="F685" s="17">
        <f t="shared" si="40"/>
        <v>0</v>
      </c>
      <c r="G685" s="14">
        <v>16.78</v>
      </c>
      <c r="H685" s="16">
        <f t="shared" si="43"/>
        <v>0</v>
      </c>
    </row>
    <row r="686" spans="1:8" ht="12.6" thickBot="1">
      <c r="A686" s="10">
        <f t="shared" si="41"/>
        <v>129</v>
      </c>
      <c r="B686" s="15">
        <f t="shared" si="42"/>
        <v>12913</v>
      </c>
      <c r="C686" s="11">
        <v>44225.541666666664</v>
      </c>
      <c r="D686" s="12">
        <v>0</v>
      </c>
      <c r="E686" s="16">
        <v>16.2425</v>
      </c>
      <c r="F686" s="17">
        <f t="shared" si="40"/>
        <v>0</v>
      </c>
      <c r="G686" s="14">
        <v>17.45</v>
      </c>
      <c r="H686" s="16">
        <f t="shared" si="43"/>
        <v>0</v>
      </c>
    </row>
    <row r="687" spans="1:8" ht="12.6" thickBot="1">
      <c r="A687" s="10">
        <f t="shared" si="41"/>
        <v>129</v>
      </c>
      <c r="B687" s="15">
        <f t="shared" si="42"/>
        <v>12914</v>
      </c>
      <c r="C687" s="11">
        <v>44225.583333333336</v>
      </c>
      <c r="D687" s="12">
        <v>0</v>
      </c>
      <c r="E687" s="16">
        <v>15.655000000000001</v>
      </c>
      <c r="F687" s="17">
        <f t="shared" si="40"/>
        <v>0</v>
      </c>
      <c r="G687" s="14">
        <v>16.579999999999998</v>
      </c>
      <c r="H687" s="16">
        <f t="shared" si="43"/>
        <v>0</v>
      </c>
    </row>
    <row r="688" spans="1:8" ht="12.6" thickBot="1">
      <c r="A688" s="10">
        <f t="shared" si="41"/>
        <v>129</v>
      </c>
      <c r="B688" s="15">
        <f t="shared" si="42"/>
        <v>12915</v>
      </c>
      <c r="C688" s="11">
        <v>44225.625</v>
      </c>
      <c r="D688" s="12">
        <v>0</v>
      </c>
      <c r="E688" s="16">
        <v>15.452500000000001</v>
      </c>
      <c r="F688" s="17">
        <f t="shared" si="40"/>
        <v>0</v>
      </c>
      <c r="G688" s="14">
        <v>15.85</v>
      </c>
      <c r="H688" s="16">
        <f t="shared" si="43"/>
        <v>0</v>
      </c>
    </row>
    <row r="689" spans="1:8" ht="12.6" thickBot="1">
      <c r="A689" s="10">
        <f t="shared" si="41"/>
        <v>129</v>
      </c>
      <c r="B689" s="15">
        <f t="shared" si="42"/>
        <v>12916</v>
      </c>
      <c r="C689" s="11">
        <v>44225.666666666664</v>
      </c>
      <c r="D689" s="12">
        <v>0</v>
      </c>
      <c r="E689" s="16">
        <v>16.547499999999999</v>
      </c>
      <c r="F689" s="17">
        <f t="shared" si="40"/>
        <v>0</v>
      </c>
      <c r="G689" s="14">
        <v>15.99</v>
      </c>
      <c r="H689" s="16">
        <f t="shared" si="43"/>
        <v>0</v>
      </c>
    </row>
    <row r="690" spans="1:8" ht="12.6" thickBot="1">
      <c r="A690" s="10">
        <f t="shared" si="41"/>
        <v>129</v>
      </c>
      <c r="B690" s="15">
        <f t="shared" si="42"/>
        <v>12917</v>
      </c>
      <c r="C690" s="11">
        <v>44225.708333333336</v>
      </c>
      <c r="D690" s="12">
        <v>0</v>
      </c>
      <c r="E690" s="16">
        <v>16.954999999999998</v>
      </c>
      <c r="F690" s="17">
        <f t="shared" si="40"/>
        <v>0</v>
      </c>
      <c r="G690" s="14">
        <v>17.079999999999998</v>
      </c>
      <c r="H690" s="16">
        <f t="shared" si="43"/>
        <v>0</v>
      </c>
    </row>
    <row r="691" spans="1:8" ht="12.6" thickBot="1">
      <c r="A691" s="10">
        <f t="shared" si="41"/>
        <v>129</v>
      </c>
      <c r="B691" s="15">
        <f t="shared" si="42"/>
        <v>12918</v>
      </c>
      <c r="C691" s="11">
        <v>44225.75</v>
      </c>
      <c r="D691" s="12">
        <v>0</v>
      </c>
      <c r="E691" s="16">
        <v>20.085000000000001</v>
      </c>
      <c r="F691" s="17">
        <f t="shared" si="40"/>
        <v>0</v>
      </c>
      <c r="G691" s="14">
        <v>24.26</v>
      </c>
      <c r="H691" s="16">
        <f t="shared" si="43"/>
        <v>0</v>
      </c>
    </row>
    <row r="692" spans="1:8" ht="12.6" thickBot="1">
      <c r="A692" s="10">
        <f t="shared" si="41"/>
        <v>129</v>
      </c>
      <c r="B692" s="15">
        <f t="shared" si="42"/>
        <v>12919</v>
      </c>
      <c r="C692" s="11">
        <v>44225.791666666664</v>
      </c>
      <c r="D692" s="12">
        <v>0</v>
      </c>
      <c r="E692" s="16">
        <v>21.397500000000001</v>
      </c>
      <c r="F692" s="17">
        <f t="shared" si="40"/>
        <v>0</v>
      </c>
      <c r="G692" s="14">
        <v>21.47</v>
      </c>
      <c r="H692" s="16">
        <f t="shared" si="43"/>
        <v>0</v>
      </c>
    </row>
    <row r="693" spans="1:8" ht="12.6" thickBot="1">
      <c r="A693" s="10">
        <f t="shared" si="41"/>
        <v>129</v>
      </c>
      <c r="B693" s="15">
        <f t="shared" si="42"/>
        <v>12920</v>
      </c>
      <c r="C693" s="11">
        <v>44225.833333333336</v>
      </c>
      <c r="D693" s="12">
        <v>0</v>
      </c>
      <c r="E693" s="16">
        <v>17.9575</v>
      </c>
      <c r="F693" s="17">
        <f t="shared" si="40"/>
        <v>0</v>
      </c>
      <c r="G693" s="14">
        <v>19.649999999999999</v>
      </c>
      <c r="H693" s="16">
        <f t="shared" si="43"/>
        <v>0</v>
      </c>
    </row>
    <row r="694" spans="1:8" ht="12.6" thickBot="1">
      <c r="A694" s="10">
        <f t="shared" si="41"/>
        <v>129</v>
      </c>
      <c r="B694" s="15">
        <f t="shared" si="42"/>
        <v>12921</v>
      </c>
      <c r="C694" s="11">
        <v>44225.875</v>
      </c>
      <c r="D694" s="12">
        <v>0</v>
      </c>
      <c r="E694" s="16">
        <v>17.297499999999999</v>
      </c>
      <c r="F694" s="17">
        <f t="shared" si="40"/>
        <v>0</v>
      </c>
      <c r="G694" s="14">
        <v>21.2</v>
      </c>
      <c r="H694" s="16">
        <f t="shared" si="43"/>
        <v>0</v>
      </c>
    </row>
    <row r="695" spans="1:8" ht="12.6" thickBot="1">
      <c r="A695" s="10">
        <f t="shared" si="41"/>
        <v>129</v>
      </c>
      <c r="B695" s="15">
        <f t="shared" si="42"/>
        <v>12922</v>
      </c>
      <c r="C695" s="11">
        <v>44225.916666666664</v>
      </c>
      <c r="D695" s="12">
        <v>-44.333333000000003</v>
      </c>
      <c r="E695" s="16">
        <v>15.6625</v>
      </c>
      <c r="F695" s="17">
        <f t="shared" si="40"/>
        <v>-694.37082811250002</v>
      </c>
      <c r="G695" s="14">
        <v>20.02</v>
      </c>
      <c r="H695" s="16">
        <f t="shared" si="43"/>
        <v>887.55332666000004</v>
      </c>
    </row>
    <row r="696" spans="1:8" ht="12.6" thickBot="1">
      <c r="A696" s="10">
        <f t="shared" si="41"/>
        <v>129</v>
      </c>
      <c r="B696" s="15">
        <f t="shared" si="42"/>
        <v>12923</v>
      </c>
      <c r="C696" s="11">
        <v>44225.958333333336</v>
      </c>
      <c r="D696" s="12">
        <v>-51</v>
      </c>
      <c r="E696" s="16">
        <v>13.5875</v>
      </c>
      <c r="F696" s="17">
        <f t="shared" si="40"/>
        <v>-692.96249999999998</v>
      </c>
      <c r="G696" s="14">
        <v>15.42</v>
      </c>
      <c r="H696" s="16">
        <f t="shared" si="43"/>
        <v>786.42</v>
      </c>
    </row>
    <row r="697" spans="1:8" ht="12.6" thickBot="1">
      <c r="A697" s="10">
        <f t="shared" si="41"/>
        <v>130</v>
      </c>
      <c r="B697" s="15">
        <f t="shared" si="42"/>
        <v>12924</v>
      </c>
      <c r="C697" s="11">
        <v>44226</v>
      </c>
      <c r="D697" s="12">
        <v>-93.929576999999995</v>
      </c>
      <c r="E697" s="16">
        <v>3.0125000000000002</v>
      </c>
      <c r="F697" s="17">
        <f t="shared" si="40"/>
        <v>-282.96285071250003</v>
      </c>
      <c r="G697" s="14">
        <v>12.75</v>
      </c>
      <c r="H697" s="16">
        <f t="shared" si="43"/>
        <v>1197.6021067499998</v>
      </c>
    </row>
    <row r="698" spans="1:8" ht="12.6" thickBot="1">
      <c r="A698" s="10">
        <f t="shared" si="41"/>
        <v>130</v>
      </c>
      <c r="B698" s="15">
        <f t="shared" si="42"/>
        <v>13001</v>
      </c>
      <c r="C698" s="11">
        <v>44226.041666666664</v>
      </c>
      <c r="D698" s="12">
        <v>-13.083333</v>
      </c>
      <c r="E698" s="16">
        <v>1.3225</v>
      </c>
      <c r="F698" s="17">
        <f t="shared" si="40"/>
        <v>-17.302707892499999</v>
      </c>
      <c r="G698" s="14">
        <v>8.16</v>
      </c>
      <c r="H698" s="16">
        <f t="shared" si="43"/>
        <v>106.75999727999999</v>
      </c>
    </row>
    <row r="699" spans="1:8" ht="12.6" thickBot="1">
      <c r="A699" s="10">
        <f t="shared" si="41"/>
        <v>130</v>
      </c>
      <c r="B699" s="15">
        <f t="shared" si="42"/>
        <v>13002</v>
      </c>
      <c r="C699" s="11">
        <v>44226.083333333336</v>
      </c>
      <c r="D699" s="12">
        <v>-44.608696000000002</v>
      </c>
      <c r="E699" s="16">
        <v>0.41749999999999998</v>
      </c>
      <c r="F699" s="17">
        <f t="shared" si="40"/>
        <v>-18.624130579999999</v>
      </c>
      <c r="G699" s="14">
        <v>5.99</v>
      </c>
      <c r="H699" s="16">
        <f t="shared" si="43"/>
        <v>267.20608903999999</v>
      </c>
    </row>
    <row r="700" spans="1:8" ht="12.6" thickBot="1">
      <c r="A700" s="10">
        <f t="shared" si="41"/>
        <v>130</v>
      </c>
      <c r="B700" s="15">
        <f t="shared" si="42"/>
        <v>13003</v>
      </c>
      <c r="C700" s="11">
        <v>44226.125</v>
      </c>
      <c r="D700" s="12">
        <v>-51</v>
      </c>
      <c r="E700" s="16">
        <v>0.43</v>
      </c>
      <c r="F700" s="17">
        <f t="shared" si="40"/>
        <v>-21.93</v>
      </c>
      <c r="G700" s="14">
        <v>5.46</v>
      </c>
      <c r="H700" s="16">
        <f t="shared" si="43"/>
        <v>278.45999999999998</v>
      </c>
    </row>
    <row r="701" spans="1:8" ht="12.6" thickBot="1">
      <c r="A701" s="10">
        <f t="shared" si="41"/>
        <v>130</v>
      </c>
      <c r="B701" s="15">
        <f t="shared" si="42"/>
        <v>13004</v>
      </c>
      <c r="C701" s="11">
        <v>44226.166666666664</v>
      </c>
      <c r="D701" s="12">
        <v>-40.217390999999999</v>
      </c>
      <c r="E701" s="16">
        <v>-0.72250000000000003</v>
      </c>
      <c r="F701" s="17">
        <f t="shared" si="40"/>
        <v>29.057064997499999</v>
      </c>
      <c r="G701" s="14">
        <v>5.94</v>
      </c>
      <c r="H701" s="16">
        <f t="shared" si="43"/>
        <v>238.89130254</v>
      </c>
    </row>
    <row r="702" spans="1:8" ht="12.6" thickBot="1">
      <c r="A702" s="10">
        <f t="shared" si="41"/>
        <v>130</v>
      </c>
      <c r="B702" s="15">
        <f t="shared" si="42"/>
        <v>13005</v>
      </c>
      <c r="C702" s="11">
        <v>44226.208333333336</v>
      </c>
      <c r="D702" s="12">
        <v>0</v>
      </c>
      <c r="E702" s="16">
        <v>0.155</v>
      </c>
      <c r="F702" s="17">
        <f t="shared" si="40"/>
        <v>0</v>
      </c>
      <c r="G702" s="14">
        <v>6.45</v>
      </c>
      <c r="H702" s="16">
        <f t="shared" si="43"/>
        <v>0</v>
      </c>
    </row>
    <row r="703" spans="1:8" ht="12.6" thickBot="1">
      <c r="A703" s="10">
        <f t="shared" si="41"/>
        <v>130</v>
      </c>
      <c r="B703" s="15">
        <f t="shared" si="42"/>
        <v>13006</v>
      </c>
      <c r="C703" s="11">
        <v>44226.25</v>
      </c>
      <c r="D703" s="12">
        <v>0</v>
      </c>
      <c r="E703" s="16">
        <v>-0.11000000000000003</v>
      </c>
      <c r="F703" s="17">
        <f t="shared" si="40"/>
        <v>0</v>
      </c>
      <c r="G703" s="14">
        <v>7.88</v>
      </c>
      <c r="H703" s="16">
        <f t="shared" si="43"/>
        <v>0</v>
      </c>
    </row>
    <row r="704" spans="1:8" ht="12.6" thickBot="1">
      <c r="A704" s="10">
        <f t="shared" si="41"/>
        <v>130</v>
      </c>
      <c r="B704" s="15">
        <f t="shared" si="42"/>
        <v>13007</v>
      </c>
      <c r="C704" s="11">
        <v>44226.291666666664</v>
      </c>
      <c r="D704" s="12">
        <v>11.565217000000001</v>
      </c>
      <c r="E704" s="16">
        <v>0.97750000000000004</v>
      </c>
      <c r="F704" s="17">
        <f t="shared" si="40"/>
        <v>11.3049996175</v>
      </c>
      <c r="G704" s="14">
        <v>10.24</v>
      </c>
      <c r="H704" s="16">
        <f t="shared" si="43"/>
        <v>-118.42782208000001</v>
      </c>
    </row>
    <row r="705" spans="1:8" ht="12.6" thickBot="1">
      <c r="A705" s="10">
        <f t="shared" si="41"/>
        <v>130</v>
      </c>
      <c r="B705" s="15">
        <f t="shared" si="42"/>
        <v>13008</v>
      </c>
      <c r="C705" s="11">
        <v>44226.333333333336</v>
      </c>
      <c r="D705" s="12">
        <v>100</v>
      </c>
      <c r="E705" s="16">
        <v>3.1349999999999998</v>
      </c>
      <c r="F705" s="17">
        <f t="shared" si="40"/>
        <v>313.5</v>
      </c>
      <c r="G705" s="13">
        <v>14</v>
      </c>
      <c r="H705" s="16">
        <f t="shared" si="43"/>
        <v>-1400</v>
      </c>
    </row>
    <row r="706" spans="1:8" ht="12.6" thickBot="1">
      <c r="A706" s="10">
        <f t="shared" si="41"/>
        <v>130</v>
      </c>
      <c r="B706" s="15">
        <f t="shared" si="42"/>
        <v>13009</v>
      </c>
      <c r="C706" s="11">
        <v>44226.375</v>
      </c>
      <c r="D706" s="12">
        <v>28.591549000000001</v>
      </c>
      <c r="E706" s="16">
        <v>6.7624999999999993</v>
      </c>
      <c r="F706" s="17">
        <f t="shared" ref="F706:F769" si="44">D706*E706</f>
        <v>193.3503501125</v>
      </c>
      <c r="G706" s="14">
        <v>15.34</v>
      </c>
      <c r="H706" s="16">
        <f t="shared" si="43"/>
        <v>-438.59436166</v>
      </c>
    </row>
    <row r="707" spans="1:8" ht="12.6" thickBot="1">
      <c r="A707" s="10">
        <f t="shared" ref="A707:A770" si="45">DAY(C707)+MONTH(C707)*100</f>
        <v>130</v>
      </c>
      <c r="B707" s="15">
        <f t="shared" ref="B707:B770" si="46">IF(HOUR(C707)=0,-76,HOUR(C707))+DAY(C707)*100+MONTH(C707)*10000</f>
        <v>13010</v>
      </c>
      <c r="C707" s="11">
        <v>44226.416666666664</v>
      </c>
      <c r="D707" s="12">
        <v>0</v>
      </c>
      <c r="E707" s="16">
        <v>15.510000000000002</v>
      </c>
      <c r="F707" s="17">
        <f t="shared" si="44"/>
        <v>0</v>
      </c>
      <c r="G707" s="14">
        <v>15.15</v>
      </c>
      <c r="H707" s="16">
        <f t="shared" ref="H707:H770" si="47">-D707*G707</f>
        <v>0</v>
      </c>
    </row>
    <row r="708" spans="1:8" ht="12.6" thickBot="1">
      <c r="A708" s="10">
        <f t="shared" si="45"/>
        <v>130</v>
      </c>
      <c r="B708" s="15">
        <f t="shared" si="46"/>
        <v>13011</v>
      </c>
      <c r="C708" s="11">
        <v>44226.458333333336</v>
      </c>
      <c r="D708" s="12">
        <v>0</v>
      </c>
      <c r="E708" s="16">
        <v>13.057500000000001</v>
      </c>
      <c r="F708" s="17">
        <f t="shared" si="44"/>
        <v>0</v>
      </c>
      <c r="G708" s="14">
        <v>15.06</v>
      </c>
      <c r="H708" s="16">
        <f t="shared" si="47"/>
        <v>0</v>
      </c>
    </row>
    <row r="709" spans="1:8" ht="12.6" thickBot="1">
      <c r="A709" s="10">
        <f t="shared" si="45"/>
        <v>130</v>
      </c>
      <c r="B709" s="15">
        <f t="shared" si="46"/>
        <v>13012</v>
      </c>
      <c r="C709" s="11">
        <v>44226.5</v>
      </c>
      <c r="D709" s="12">
        <v>0</v>
      </c>
      <c r="E709" s="16">
        <v>6.9574999999999996</v>
      </c>
      <c r="F709" s="17">
        <f t="shared" si="44"/>
        <v>0</v>
      </c>
      <c r="G709" s="14">
        <v>14.64</v>
      </c>
      <c r="H709" s="16">
        <f t="shared" si="47"/>
        <v>0</v>
      </c>
    </row>
    <row r="710" spans="1:8" ht="12.6" thickBot="1">
      <c r="A710" s="10">
        <f t="shared" si="45"/>
        <v>130</v>
      </c>
      <c r="B710" s="15">
        <f t="shared" si="46"/>
        <v>13013</v>
      </c>
      <c r="C710" s="11">
        <v>44226.541666666664</v>
      </c>
      <c r="D710" s="12">
        <v>0</v>
      </c>
      <c r="E710" s="16">
        <v>9.5225000000000009</v>
      </c>
      <c r="F710" s="17">
        <f t="shared" si="44"/>
        <v>0</v>
      </c>
      <c r="G710" s="14">
        <v>15.21</v>
      </c>
      <c r="H710" s="16">
        <f t="shared" si="47"/>
        <v>0</v>
      </c>
    </row>
    <row r="711" spans="1:8" ht="12.6" thickBot="1">
      <c r="A711" s="10">
        <f t="shared" si="45"/>
        <v>130</v>
      </c>
      <c r="B711" s="15">
        <f t="shared" si="46"/>
        <v>13014</v>
      </c>
      <c r="C711" s="11">
        <v>44226.583333333336</v>
      </c>
      <c r="D711" s="12">
        <v>0</v>
      </c>
      <c r="E711" s="16">
        <v>12.190000000000001</v>
      </c>
      <c r="F711" s="17">
        <f t="shared" si="44"/>
        <v>0</v>
      </c>
      <c r="G711" s="14">
        <v>14.36</v>
      </c>
      <c r="H711" s="16">
        <f t="shared" si="47"/>
        <v>0</v>
      </c>
    </row>
    <row r="712" spans="1:8" ht="12.6" thickBot="1">
      <c r="A712" s="10">
        <f t="shared" si="45"/>
        <v>130</v>
      </c>
      <c r="B712" s="15">
        <f t="shared" si="46"/>
        <v>13015</v>
      </c>
      <c r="C712" s="11">
        <v>44226.625</v>
      </c>
      <c r="D712" s="12">
        <v>0</v>
      </c>
      <c r="E712" s="16">
        <v>14.342500000000001</v>
      </c>
      <c r="F712" s="17">
        <f t="shared" si="44"/>
        <v>0</v>
      </c>
      <c r="G712" s="14">
        <v>13.77</v>
      </c>
      <c r="H712" s="16">
        <f t="shared" si="47"/>
        <v>0</v>
      </c>
    </row>
    <row r="713" spans="1:8" ht="12.6" thickBot="1">
      <c r="A713" s="10">
        <f t="shared" si="45"/>
        <v>130</v>
      </c>
      <c r="B713" s="15">
        <f t="shared" si="46"/>
        <v>13016</v>
      </c>
      <c r="C713" s="11">
        <v>44226.666666666664</v>
      </c>
      <c r="D713" s="12">
        <v>0</v>
      </c>
      <c r="E713" s="16">
        <v>10.552499999999998</v>
      </c>
      <c r="F713" s="17">
        <f t="shared" si="44"/>
        <v>0</v>
      </c>
      <c r="G713" s="14">
        <v>12.38</v>
      </c>
      <c r="H713" s="16">
        <f t="shared" si="47"/>
        <v>0</v>
      </c>
    </row>
    <row r="714" spans="1:8" ht="12.6" thickBot="1">
      <c r="A714" s="10">
        <f t="shared" si="45"/>
        <v>130</v>
      </c>
      <c r="B714" s="15">
        <f t="shared" si="46"/>
        <v>13017</v>
      </c>
      <c r="C714" s="11">
        <v>44226.708333333336</v>
      </c>
      <c r="D714" s="12">
        <v>-131.07042300000001</v>
      </c>
      <c r="E714" s="16">
        <v>7.37</v>
      </c>
      <c r="F714" s="17">
        <f t="shared" si="44"/>
        <v>-965.98901751000005</v>
      </c>
      <c r="G714" s="13">
        <v>15</v>
      </c>
      <c r="H714" s="16">
        <f t="shared" si="47"/>
        <v>1966.056345</v>
      </c>
    </row>
    <row r="715" spans="1:8" ht="12.6" thickBot="1">
      <c r="A715" s="10">
        <f t="shared" si="45"/>
        <v>130</v>
      </c>
      <c r="B715" s="15">
        <f t="shared" si="46"/>
        <v>13018</v>
      </c>
      <c r="C715" s="11">
        <v>44226.75</v>
      </c>
      <c r="D715" s="12">
        <v>-208.83333300000001</v>
      </c>
      <c r="E715" s="16">
        <v>14.075000000000001</v>
      </c>
      <c r="F715" s="17">
        <f t="shared" si="44"/>
        <v>-2939.3291619750003</v>
      </c>
      <c r="G715" s="14">
        <v>19.260000000000002</v>
      </c>
      <c r="H715" s="16">
        <f t="shared" si="47"/>
        <v>4022.1299935800007</v>
      </c>
    </row>
    <row r="716" spans="1:8" ht="12.6" thickBot="1">
      <c r="A716" s="10">
        <f t="shared" si="45"/>
        <v>130</v>
      </c>
      <c r="B716" s="15">
        <f t="shared" si="46"/>
        <v>13019</v>
      </c>
      <c r="C716" s="11">
        <v>44226.791666666664</v>
      </c>
      <c r="D716" s="12">
        <v>-218.56521699999999</v>
      </c>
      <c r="E716" s="16">
        <v>19.310000000000002</v>
      </c>
      <c r="F716" s="17">
        <f t="shared" si="44"/>
        <v>-4220.4943402700001</v>
      </c>
      <c r="G716" s="14">
        <v>26.02</v>
      </c>
      <c r="H716" s="16">
        <f t="shared" si="47"/>
        <v>5687.06694634</v>
      </c>
    </row>
    <row r="717" spans="1:8" ht="12.6" thickBot="1">
      <c r="A717" s="10">
        <f t="shared" si="45"/>
        <v>130</v>
      </c>
      <c r="B717" s="15">
        <f t="shared" si="46"/>
        <v>13020</v>
      </c>
      <c r="C717" s="11">
        <v>44226.833333333336</v>
      </c>
      <c r="D717" s="12">
        <v>-218.33333300000001</v>
      </c>
      <c r="E717" s="16">
        <v>18.787500000000001</v>
      </c>
      <c r="F717" s="17">
        <f t="shared" si="44"/>
        <v>-4101.9374937375005</v>
      </c>
      <c r="G717" s="13">
        <v>22</v>
      </c>
      <c r="H717" s="16">
        <f t="shared" si="47"/>
        <v>4803.3333259999999</v>
      </c>
    </row>
    <row r="718" spans="1:8" ht="12.6" thickBot="1">
      <c r="A718" s="10">
        <f t="shared" si="45"/>
        <v>130</v>
      </c>
      <c r="B718" s="15">
        <f t="shared" si="46"/>
        <v>13021</v>
      </c>
      <c r="C718" s="11">
        <v>44226.875</v>
      </c>
      <c r="D718" s="12">
        <v>-218.15714299999999</v>
      </c>
      <c r="E718" s="16">
        <v>18.480000000000004</v>
      </c>
      <c r="F718" s="17">
        <f t="shared" si="44"/>
        <v>-4031.5440026400006</v>
      </c>
      <c r="G718" s="14">
        <v>23.97</v>
      </c>
      <c r="H718" s="16">
        <f t="shared" si="47"/>
        <v>5229.2267177099993</v>
      </c>
    </row>
    <row r="719" spans="1:8" ht="12.6" thickBot="1">
      <c r="A719" s="10">
        <f t="shared" si="45"/>
        <v>130</v>
      </c>
      <c r="B719" s="15">
        <f t="shared" si="46"/>
        <v>13022</v>
      </c>
      <c r="C719" s="11">
        <v>44226.916666666664</v>
      </c>
      <c r="D719" s="12">
        <v>-218.08333300000001</v>
      </c>
      <c r="E719" s="16">
        <v>18.305</v>
      </c>
      <c r="F719" s="17">
        <f t="shared" si="44"/>
        <v>-3992.0154105649999</v>
      </c>
      <c r="G719" s="14">
        <v>23.33</v>
      </c>
      <c r="H719" s="16">
        <f t="shared" si="47"/>
        <v>5087.8841588899995</v>
      </c>
    </row>
    <row r="720" spans="1:8" ht="12.6" thickBot="1">
      <c r="A720" s="10">
        <f t="shared" si="45"/>
        <v>130</v>
      </c>
      <c r="B720" s="15">
        <f t="shared" si="46"/>
        <v>13023</v>
      </c>
      <c r="C720" s="11">
        <v>44226.958333333336</v>
      </c>
      <c r="D720" s="12">
        <v>-218.08333300000001</v>
      </c>
      <c r="E720" s="16">
        <v>18.567499999999999</v>
      </c>
      <c r="F720" s="17">
        <f t="shared" si="44"/>
        <v>-4049.2622854775</v>
      </c>
      <c r="G720" s="14">
        <v>20.25</v>
      </c>
      <c r="H720" s="16">
        <f t="shared" si="47"/>
        <v>4416.1874932500004</v>
      </c>
    </row>
    <row r="721" spans="1:8" ht="12.6" thickBot="1">
      <c r="A721" s="10">
        <f t="shared" si="45"/>
        <v>131</v>
      </c>
      <c r="B721" s="15">
        <f t="shared" si="46"/>
        <v>13024</v>
      </c>
      <c r="C721" s="11">
        <v>44227</v>
      </c>
      <c r="D721" s="12">
        <v>-218</v>
      </c>
      <c r="E721" s="16">
        <v>18.079999999999998</v>
      </c>
      <c r="F721" s="17">
        <f t="shared" si="44"/>
        <v>-3941.4399999999996</v>
      </c>
      <c r="G721" s="14">
        <v>19.5</v>
      </c>
      <c r="H721" s="16">
        <f t="shared" si="47"/>
        <v>4251</v>
      </c>
    </row>
    <row r="722" spans="1:8" ht="12.6" thickBot="1">
      <c r="A722" s="10">
        <f t="shared" si="45"/>
        <v>131</v>
      </c>
      <c r="B722" s="15">
        <f t="shared" si="46"/>
        <v>13101</v>
      </c>
      <c r="C722" s="11">
        <v>44227.041666666664</v>
      </c>
      <c r="D722" s="12">
        <v>-218</v>
      </c>
      <c r="E722" s="16">
        <v>18.357500000000002</v>
      </c>
      <c r="F722" s="17">
        <f t="shared" si="44"/>
        <v>-4001.9350000000004</v>
      </c>
      <c r="G722" s="14">
        <v>18.16</v>
      </c>
      <c r="H722" s="16">
        <f t="shared" si="47"/>
        <v>3958.88</v>
      </c>
    </row>
    <row r="723" spans="1:8" ht="12.6" thickBot="1">
      <c r="A723" s="10">
        <f t="shared" si="45"/>
        <v>131</v>
      </c>
      <c r="B723" s="15">
        <f t="shared" si="46"/>
        <v>13102</v>
      </c>
      <c r="C723" s="11">
        <v>44227.083333333336</v>
      </c>
      <c r="D723" s="12">
        <v>-54.929577000000002</v>
      </c>
      <c r="E723" s="16">
        <v>17.552500000000002</v>
      </c>
      <c r="F723" s="17">
        <f t="shared" si="44"/>
        <v>-964.15140029250017</v>
      </c>
      <c r="G723" s="14">
        <v>17.93</v>
      </c>
      <c r="H723" s="16">
        <f t="shared" si="47"/>
        <v>984.88731560999997</v>
      </c>
    </row>
    <row r="724" spans="1:8" ht="12.6" thickBot="1">
      <c r="A724" s="10">
        <f t="shared" si="45"/>
        <v>131</v>
      </c>
      <c r="B724" s="15">
        <f t="shared" si="46"/>
        <v>13103</v>
      </c>
      <c r="C724" s="11">
        <v>44227.125</v>
      </c>
      <c r="D724" s="12">
        <v>0</v>
      </c>
      <c r="E724" s="16">
        <v>16.8825</v>
      </c>
      <c r="F724" s="17">
        <f t="shared" si="44"/>
        <v>0</v>
      </c>
      <c r="G724" s="14">
        <v>16.29</v>
      </c>
      <c r="H724" s="16">
        <f t="shared" si="47"/>
        <v>0</v>
      </c>
    </row>
    <row r="725" spans="1:8" ht="12.6" thickBot="1">
      <c r="A725" s="10">
        <f t="shared" si="45"/>
        <v>131</v>
      </c>
      <c r="B725" s="15">
        <f t="shared" si="46"/>
        <v>13104</v>
      </c>
      <c r="C725" s="11">
        <v>44227.166666666664</v>
      </c>
      <c r="D725" s="12">
        <v>0</v>
      </c>
      <c r="E725" s="16">
        <v>16.8125</v>
      </c>
      <c r="F725" s="17">
        <f t="shared" si="44"/>
        <v>0</v>
      </c>
      <c r="G725" s="14">
        <v>13.34</v>
      </c>
      <c r="H725" s="16">
        <f t="shared" si="47"/>
        <v>0</v>
      </c>
    </row>
    <row r="726" spans="1:8" ht="12.6" thickBot="1">
      <c r="A726" s="10">
        <f t="shared" si="45"/>
        <v>131</v>
      </c>
      <c r="B726" s="15">
        <f t="shared" si="46"/>
        <v>13105</v>
      </c>
      <c r="C726" s="11">
        <v>44227.208333333336</v>
      </c>
      <c r="D726" s="12">
        <v>0</v>
      </c>
      <c r="E726" s="16">
        <v>15.379999999999999</v>
      </c>
      <c r="F726" s="17">
        <f t="shared" si="44"/>
        <v>0</v>
      </c>
      <c r="G726" s="14">
        <v>13.19</v>
      </c>
      <c r="H726" s="16">
        <f t="shared" si="47"/>
        <v>0</v>
      </c>
    </row>
    <row r="727" spans="1:8" ht="12.6" thickBot="1">
      <c r="A727" s="10">
        <f t="shared" si="45"/>
        <v>131</v>
      </c>
      <c r="B727" s="15">
        <f t="shared" si="46"/>
        <v>13106</v>
      </c>
      <c r="C727" s="11">
        <v>44227.25</v>
      </c>
      <c r="D727" s="12">
        <v>-86.916667000000004</v>
      </c>
      <c r="E727" s="16">
        <v>16.4025</v>
      </c>
      <c r="F727" s="17">
        <f t="shared" si="44"/>
        <v>-1425.6506304675002</v>
      </c>
      <c r="G727" s="14">
        <v>14.62</v>
      </c>
      <c r="H727" s="16">
        <f t="shared" si="47"/>
        <v>1270.72167154</v>
      </c>
    </row>
    <row r="728" spans="1:8" ht="12.6" thickBot="1">
      <c r="A728" s="10">
        <f t="shared" si="45"/>
        <v>131</v>
      </c>
      <c r="B728" s="15">
        <f t="shared" si="46"/>
        <v>13107</v>
      </c>
      <c r="C728" s="11">
        <v>44227.291666666664</v>
      </c>
      <c r="D728" s="12">
        <v>-100</v>
      </c>
      <c r="E728" s="16">
        <v>16.98</v>
      </c>
      <c r="F728" s="17">
        <f t="shared" si="44"/>
        <v>-1698</v>
      </c>
      <c r="G728" s="14">
        <v>16.579999999999998</v>
      </c>
      <c r="H728" s="16">
        <f t="shared" si="47"/>
        <v>1657.9999999999998</v>
      </c>
    </row>
    <row r="729" spans="1:8" ht="12.6" thickBot="1">
      <c r="A729" s="10">
        <f t="shared" si="45"/>
        <v>131</v>
      </c>
      <c r="B729" s="15">
        <f t="shared" si="46"/>
        <v>13108</v>
      </c>
      <c r="C729" s="11">
        <v>44227.333333333336</v>
      </c>
      <c r="D729" s="12">
        <v>-12.75</v>
      </c>
      <c r="E729" s="16">
        <v>16.892500000000002</v>
      </c>
      <c r="F729" s="17">
        <f t="shared" si="44"/>
        <v>-215.37937500000001</v>
      </c>
      <c r="G729" s="14">
        <v>18.329999999999998</v>
      </c>
      <c r="H729" s="16">
        <f t="shared" si="47"/>
        <v>233.70749999999998</v>
      </c>
    </row>
    <row r="730" spans="1:8" ht="12.6" thickBot="1">
      <c r="A730" s="10">
        <f t="shared" si="45"/>
        <v>131</v>
      </c>
      <c r="B730" s="15">
        <f t="shared" si="46"/>
        <v>13109</v>
      </c>
      <c r="C730" s="11">
        <v>44227.375</v>
      </c>
      <c r="D730" s="12">
        <v>0</v>
      </c>
      <c r="E730" s="16">
        <v>16.662500000000001</v>
      </c>
      <c r="F730" s="17">
        <f t="shared" si="44"/>
        <v>0</v>
      </c>
      <c r="G730" s="14">
        <v>18.899999999999999</v>
      </c>
      <c r="H730" s="16">
        <f t="shared" si="47"/>
        <v>0</v>
      </c>
    </row>
    <row r="731" spans="1:8" ht="12.6" thickBot="1">
      <c r="A731" s="10">
        <f t="shared" si="45"/>
        <v>131</v>
      </c>
      <c r="B731" s="15">
        <f t="shared" si="46"/>
        <v>13110</v>
      </c>
      <c r="C731" s="11">
        <v>44227.416666666664</v>
      </c>
      <c r="D731" s="12">
        <v>0</v>
      </c>
      <c r="E731" s="16">
        <v>14.8375</v>
      </c>
      <c r="F731" s="17">
        <f t="shared" si="44"/>
        <v>0</v>
      </c>
      <c r="G731" s="14">
        <v>18.309999999999999</v>
      </c>
      <c r="H731" s="16">
        <f t="shared" si="47"/>
        <v>0</v>
      </c>
    </row>
    <row r="732" spans="1:8" ht="12.6" thickBot="1">
      <c r="A732" s="10">
        <f t="shared" si="45"/>
        <v>131</v>
      </c>
      <c r="B732" s="15">
        <f t="shared" si="46"/>
        <v>13111</v>
      </c>
      <c r="C732" s="11">
        <v>44227.458333333336</v>
      </c>
      <c r="D732" s="12">
        <v>0</v>
      </c>
      <c r="E732" s="16">
        <v>11.7325</v>
      </c>
      <c r="F732" s="17">
        <f t="shared" si="44"/>
        <v>0</v>
      </c>
      <c r="G732" s="14">
        <v>16.309999999999999</v>
      </c>
      <c r="H732" s="16">
        <f t="shared" si="47"/>
        <v>0</v>
      </c>
    </row>
    <row r="733" spans="1:8" ht="12.6" thickBot="1">
      <c r="A733" s="10">
        <f t="shared" si="45"/>
        <v>131</v>
      </c>
      <c r="B733" s="15">
        <f t="shared" si="46"/>
        <v>13112</v>
      </c>
      <c r="C733" s="11">
        <v>44227.5</v>
      </c>
      <c r="D733" s="12">
        <v>0</v>
      </c>
      <c r="E733" s="16">
        <v>14.362499999999999</v>
      </c>
      <c r="F733" s="17">
        <f t="shared" si="44"/>
        <v>0</v>
      </c>
      <c r="G733" s="14">
        <v>16.3</v>
      </c>
      <c r="H733" s="16">
        <f t="shared" si="47"/>
        <v>0</v>
      </c>
    </row>
    <row r="734" spans="1:8" ht="12.6" thickBot="1">
      <c r="A734" s="10">
        <f t="shared" si="45"/>
        <v>131</v>
      </c>
      <c r="B734" s="15">
        <f t="shared" si="46"/>
        <v>13113</v>
      </c>
      <c r="C734" s="11">
        <v>44227.541666666664</v>
      </c>
      <c r="D734" s="12">
        <v>0</v>
      </c>
      <c r="E734" s="16">
        <v>15.68</v>
      </c>
      <c r="F734" s="17">
        <f t="shared" si="44"/>
        <v>0</v>
      </c>
      <c r="G734" s="14">
        <v>16.920000000000002</v>
      </c>
      <c r="H734" s="16">
        <f t="shared" si="47"/>
        <v>0</v>
      </c>
    </row>
    <row r="735" spans="1:8" ht="12.6" thickBot="1">
      <c r="A735" s="10">
        <f t="shared" si="45"/>
        <v>131</v>
      </c>
      <c r="B735" s="15">
        <f t="shared" si="46"/>
        <v>13114</v>
      </c>
      <c r="C735" s="11">
        <v>44227.583333333336</v>
      </c>
      <c r="D735" s="12">
        <v>0</v>
      </c>
      <c r="E735" s="16">
        <v>15.445</v>
      </c>
      <c r="F735" s="17">
        <f t="shared" si="44"/>
        <v>0</v>
      </c>
      <c r="G735" s="14">
        <v>17.149999999999999</v>
      </c>
      <c r="H735" s="16">
        <f t="shared" si="47"/>
        <v>0</v>
      </c>
    </row>
    <row r="736" spans="1:8" ht="12.6" thickBot="1">
      <c r="A736" s="10">
        <f t="shared" si="45"/>
        <v>131</v>
      </c>
      <c r="B736" s="15">
        <f t="shared" si="46"/>
        <v>13115</v>
      </c>
      <c r="C736" s="11">
        <v>44227.625</v>
      </c>
      <c r="D736" s="12">
        <v>0</v>
      </c>
      <c r="E736" s="16">
        <v>14.535</v>
      </c>
      <c r="F736" s="17">
        <f t="shared" si="44"/>
        <v>0</v>
      </c>
      <c r="G736" s="14">
        <v>17.579999999999998</v>
      </c>
      <c r="H736" s="16">
        <f t="shared" si="47"/>
        <v>0</v>
      </c>
    </row>
    <row r="737" spans="1:9" ht="12.6" thickBot="1">
      <c r="A737" s="10">
        <f t="shared" si="45"/>
        <v>131</v>
      </c>
      <c r="B737" s="15">
        <f t="shared" si="46"/>
        <v>13116</v>
      </c>
      <c r="C737" s="11">
        <v>44227.666666666664</v>
      </c>
      <c r="D737" s="12">
        <v>0</v>
      </c>
      <c r="E737" s="16">
        <v>13.122499999999999</v>
      </c>
      <c r="F737" s="17">
        <f t="shared" si="44"/>
        <v>0</v>
      </c>
      <c r="G737" s="14">
        <v>17.95</v>
      </c>
      <c r="H737" s="16">
        <f t="shared" si="47"/>
        <v>0</v>
      </c>
    </row>
    <row r="738" spans="1:9" ht="12.6" thickBot="1">
      <c r="A738" s="10">
        <f t="shared" si="45"/>
        <v>131</v>
      </c>
      <c r="B738" s="15">
        <f t="shared" si="46"/>
        <v>13117</v>
      </c>
      <c r="C738" s="11">
        <v>44227.708333333336</v>
      </c>
      <c r="D738" s="12">
        <v>0</v>
      </c>
      <c r="E738" s="16">
        <v>13.665000000000001</v>
      </c>
      <c r="F738" s="17">
        <f t="shared" si="44"/>
        <v>0</v>
      </c>
      <c r="G738" s="14">
        <v>17.77</v>
      </c>
      <c r="H738" s="16">
        <f t="shared" si="47"/>
        <v>0</v>
      </c>
    </row>
    <row r="739" spans="1:9" ht="12.6" thickBot="1">
      <c r="A739" s="10">
        <f t="shared" si="45"/>
        <v>131</v>
      </c>
      <c r="B739" s="15">
        <f t="shared" si="46"/>
        <v>13118</v>
      </c>
      <c r="C739" s="11">
        <v>44227.75</v>
      </c>
      <c r="D739" s="12">
        <v>0</v>
      </c>
      <c r="E739" s="16">
        <v>18.875</v>
      </c>
      <c r="F739" s="17">
        <f t="shared" si="44"/>
        <v>0</v>
      </c>
      <c r="G739" s="14">
        <v>31.66</v>
      </c>
      <c r="H739" s="16">
        <f t="shared" si="47"/>
        <v>0</v>
      </c>
    </row>
    <row r="740" spans="1:9" ht="12.6" thickBot="1">
      <c r="A740" s="10">
        <f t="shared" si="45"/>
        <v>131</v>
      </c>
      <c r="B740" s="15">
        <f t="shared" si="46"/>
        <v>13119</v>
      </c>
      <c r="C740" s="11">
        <v>44227.791666666664</v>
      </c>
      <c r="D740" s="12">
        <v>25.971831000000002</v>
      </c>
      <c r="E740" s="16">
        <v>30.66</v>
      </c>
      <c r="F740" s="17">
        <f t="shared" si="44"/>
        <v>796.29633846000002</v>
      </c>
      <c r="G740" s="14">
        <v>40.89</v>
      </c>
      <c r="H740" s="16">
        <f t="shared" si="47"/>
        <v>-1061.9881695900001</v>
      </c>
    </row>
    <row r="741" spans="1:9" ht="12.6" thickBot="1">
      <c r="A741" s="10">
        <f t="shared" si="45"/>
        <v>131</v>
      </c>
      <c r="B741" s="15">
        <f t="shared" si="46"/>
        <v>13120</v>
      </c>
      <c r="C741" s="11">
        <v>44227.833333333336</v>
      </c>
      <c r="D741" s="12">
        <v>-13.014085</v>
      </c>
      <c r="E741" s="16">
        <v>27.61</v>
      </c>
      <c r="F741" s="17">
        <f t="shared" si="44"/>
        <v>-359.31888684999996</v>
      </c>
      <c r="G741" s="14">
        <v>28.2</v>
      </c>
      <c r="H741" s="16">
        <f t="shared" si="47"/>
        <v>366.99719699999997</v>
      </c>
    </row>
    <row r="742" spans="1:9" ht="12.6" thickBot="1">
      <c r="A742" s="10">
        <f t="shared" si="45"/>
        <v>131</v>
      </c>
      <c r="B742" s="15">
        <f t="shared" si="46"/>
        <v>13121</v>
      </c>
      <c r="C742" s="11">
        <v>44227.875</v>
      </c>
      <c r="D742" s="12">
        <v>0</v>
      </c>
      <c r="E742" s="16">
        <v>25.237500000000004</v>
      </c>
      <c r="F742" s="17">
        <f t="shared" si="44"/>
        <v>0</v>
      </c>
      <c r="G742" s="14">
        <v>25.24</v>
      </c>
      <c r="H742" s="16">
        <f t="shared" si="47"/>
        <v>0</v>
      </c>
    </row>
    <row r="743" spans="1:9" ht="12.6" thickBot="1">
      <c r="A743" s="10">
        <f t="shared" si="45"/>
        <v>131</v>
      </c>
      <c r="B743" s="15">
        <f t="shared" si="46"/>
        <v>13122</v>
      </c>
      <c r="C743" s="11">
        <v>44227.916666666664</v>
      </c>
      <c r="D743" s="12">
        <v>0</v>
      </c>
      <c r="E743" s="16">
        <v>28.54</v>
      </c>
      <c r="F743" s="17">
        <f t="shared" si="44"/>
        <v>0</v>
      </c>
      <c r="G743" s="14">
        <v>25.64</v>
      </c>
      <c r="H743" s="16">
        <f t="shared" si="47"/>
        <v>0</v>
      </c>
    </row>
    <row r="744" spans="1:9" ht="12.6" thickBot="1">
      <c r="A744" s="10">
        <f t="shared" si="45"/>
        <v>131</v>
      </c>
      <c r="B744" s="15">
        <f t="shared" si="46"/>
        <v>13123</v>
      </c>
      <c r="C744" s="11">
        <v>44227.958333333336</v>
      </c>
      <c r="D744" s="12">
        <v>-10.985915</v>
      </c>
      <c r="E744" s="16">
        <v>32.807500000000005</v>
      </c>
      <c r="F744" s="17">
        <f t="shared" si="44"/>
        <v>-360.42040636250005</v>
      </c>
      <c r="G744" s="14">
        <v>21.56</v>
      </c>
      <c r="H744" s="16">
        <f t="shared" si="47"/>
        <v>236.8563274</v>
      </c>
    </row>
    <row r="745" spans="1:9" ht="12.6" thickBot="1">
      <c r="A745" s="10">
        <v>131</v>
      </c>
      <c r="B745" s="15">
        <v>13124</v>
      </c>
      <c r="C745" s="11">
        <v>44228</v>
      </c>
      <c r="D745" s="12">
        <v>-14.873239</v>
      </c>
      <c r="E745" s="16">
        <v>19.247500000000002</v>
      </c>
      <c r="F745" s="17">
        <f t="shared" si="44"/>
        <v>-286.27266765250005</v>
      </c>
      <c r="G745" s="14">
        <v>21.01</v>
      </c>
      <c r="H745" s="16">
        <f t="shared" si="47"/>
        <v>312.48675138999999</v>
      </c>
      <c r="I745" s="10">
        <f>DAY(C745)</f>
        <v>1</v>
      </c>
    </row>
    <row r="746" spans="1:9" ht="12.6" thickBot="1">
      <c r="A746" s="10">
        <f t="shared" si="45"/>
        <v>201</v>
      </c>
      <c r="B746" s="15">
        <f t="shared" si="46"/>
        <v>20101</v>
      </c>
      <c r="C746" s="11">
        <v>44228.041666666664</v>
      </c>
      <c r="D746" s="12">
        <v>0</v>
      </c>
      <c r="E746" s="16">
        <v>20.5</v>
      </c>
      <c r="F746" s="17">
        <f t="shared" si="44"/>
        <v>0</v>
      </c>
      <c r="G746" s="14">
        <v>20.8</v>
      </c>
      <c r="H746" s="16">
        <f t="shared" si="47"/>
        <v>0</v>
      </c>
      <c r="I746" s="10">
        <f t="shared" ref="I746:I809" si="48">DAY(C746)</f>
        <v>1</v>
      </c>
    </row>
    <row r="747" spans="1:9" ht="12.6" thickBot="1">
      <c r="A747" s="10">
        <f t="shared" si="45"/>
        <v>201</v>
      </c>
      <c r="B747" s="15">
        <f t="shared" si="46"/>
        <v>20102</v>
      </c>
      <c r="C747" s="11">
        <v>44228.083333333336</v>
      </c>
      <c r="D747" s="12">
        <v>0</v>
      </c>
      <c r="E747" s="16">
        <v>20.502500000000001</v>
      </c>
      <c r="F747" s="17">
        <f t="shared" si="44"/>
        <v>0</v>
      </c>
      <c r="G747" s="14">
        <v>19.600000000000001</v>
      </c>
      <c r="H747" s="16">
        <f t="shared" si="47"/>
        <v>0</v>
      </c>
      <c r="I747" s="10">
        <f t="shared" si="48"/>
        <v>1</v>
      </c>
    </row>
    <row r="748" spans="1:9" ht="12.6" thickBot="1">
      <c r="A748" s="10">
        <f t="shared" si="45"/>
        <v>201</v>
      </c>
      <c r="B748" s="15">
        <f t="shared" si="46"/>
        <v>20103</v>
      </c>
      <c r="C748" s="11">
        <v>44228.125</v>
      </c>
      <c r="D748" s="12">
        <v>0</v>
      </c>
      <c r="E748" s="16">
        <v>20.5075</v>
      </c>
      <c r="F748" s="17">
        <f t="shared" si="44"/>
        <v>0</v>
      </c>
      <c r="G748" s="14">
        <v>19.93</v>
      </c>
      <c r="H748" s="16">
        <f t="shared" si="47"/>
        <v>0</v>
      </c>
      <c r="I748" s="10">
        <f t="shared" si="48"/>
        <v>1</v>
      </c>
    </row>
    <row r="749" spans="1:9" ht="12.6" thickBot="1">
      <c r="A749" s="10">
        <f t="shared" si="45"/>
        <v>201</v>
      </c>
      <c r="B749" s="15">
        <f t="shared" si="46"/>
        <v>20104</v>
      </c>
      <c r="C749" s="11">
        <v>44228.166666666664</v>
      </c>
      <c r="D749" s="12">
        <v>0</v>
      </c>
      <c r="E749" s="16">
        <v>20.362500000000001</v>
      </c>
      <c r="F749" s="17">
        <f t="shared" si="44"/>
        <v>0</v>
      </c>
      <c r="G749" s="14">
        <v>20.96</v>
      </c>
      <c r="H749" s="16">
        <f t="shared" si="47"/>
        <v>0</v>
      </c>
      <c r="I749" s="10">
        <f t="shared" si="48"/>
        <v>1</v>
      </c>
    </row>
    <row r="750" spans="1:9" ht="12.6" thickBot="1">
      <c r="A750" s="10">
        <f t="shared" si="45"/>
        <v>201</v>
      </c>
      <c r="B750" s="15">
        <f t="shared" si="46"/>
        <v>20105</v>
      </c>
      <c r="C750" s="11">
        <v>44228.208333333336</v>
      </c>
      <c r="D750" s="12">
        <v>0</v>
      </c>
      <c r="E750" s="16">
        <v>19.817499999999999</v>
      </c>
      <c r="F750" s="17">
        <f t="shared" si="44"/>
        <v>0</v>
      </c>
      <c r="G750" s="14">
        <v>21.4</v>
      </c>
      <c r="H750" s="16">
        <f t="shared" si="47"/>
        <v>0</v>
      </c>
      <c r="I750" s="10">
        <f t="shared" si="48"/>
        <v>1</v>
      </c>
    </row>
    <row r="751" spans="1:9" ht="12.6" thickBot="1">
      <c r="A751" s="10">
        <f t="shared" si="45"/>
        <v>201</v>
      </c>
      <c r="B751" s="15">
        <f t="shared" si="46"/>
        <v>20106</v>
      </c>
      <c r="C751" s="11">
        <v>44228.25</v>
      </c>
      <c r="D751" s="12">
        <v>0</v>
      </c>
      <c r="E751" s="16">
        <v>21.3325</v>
      </c>
      <c r="F751" s="17">
        <f t="shared" si="44"/>
        <v>0</v>
      </c>
      <c r="G751" s="14">
        <v>26.28</v>
      </c>
      <c r="H751" s="16">
        <f t="shared" si="47"/>
        <v>0</v>
      </c>
      <c r="I751" s="10">
        <f t="shared" si="48"/>
        <v>1</v>
      </c>
    </row>
    <row r="752" spans="1:9" ht="12.6" thickBot="1">
      <c r="A752" s="10">
        <f t="shared" si="45"/>
        <v>201</v>
      </c>
      <c r="B752" s="15">
        <f t="shared" si="46"/>
        <v>20107</v>
      </c>
      <c r="C752" s="11">
        <v>44228.291666666664</v>
      </c>
      <c r="D752" s="12">
        <v>0</v>
      </c>
      <c r="E752" s="16">
        <v>29.31</v>
      </c>
      <c r="F752" s="17">
        <f t="shared" si="44"/>
        <v>0</v>
      </c>
      <c r="G752" s="14">
        <v>46.45</v>
      </c>
      <c r="H752" s="16">
        <f t="shared" si="47"/>
        <v>0</v>
      </c>
      <c r="I752" s="10">
        <f t="shared" si="48"/>
        <v>1</v>
      </c>
    </row>
    <row r="753" spans="1:9" ht="12.6" thickBot="1">
      <c r="A753" s="10">
        <f t="shared" si="45"/>
        <v>201</v>
      </c>
      <c r="B753" s="15">
        <f t="shared" si="46"/>
        <v>20108</v>
      </c>
      <c r="C753" s="11">
        <v>44228.333333333336</v>
      </c>
      <c r="D753" s="12">
        <v>0</v>
      </c>
      <c r="E753" s="16">
        <v>35.267499999999998</v>
      </c>
      <c r="F753" s="17">
        <f t="shared" si="44"/>
        <v>0</v>
      </c>
      <c r="G753" s="14">
        <v>51.45</v>
      </c>
      <c r="H753" s="16">
        <f t="shared" si="47"/>
        <v>0</v>
      </c>
      <c r="I753" s="10">
        <f t="shared" si="48"/>
        <v>1</v>
      </c>
    </row>
    <row r="754" spans="1:9" ht="12.6" thickBot="1">
      <c r="A754" s="10">
        <f t="shared" si="45"/>
        <v>201</v>
      </c>
      <c r="B754" s="15">
        <f t="shared" si="46"/>
        <v>20109</v>
      </c>
      <c r="C754" s="11">
        <v>44228.375</v>
      </c>
      <c r="D754" s="12">
        <v>0</v>
      </c>
      <c r="E754" s="16">
        <v>25.115000000000002</v>
      </c>
      <c r="F754" s="17">
        <f t="shared" si="44"/>
        <v>0</v>
      </c>
      <c r="G754" s="14">
        <v>35.4</v>
      </c>
      <c r="H754" s="16">
        <f t="shared" si="47"/>
        <v>0</v>
      </c>
      <c r="I754" s="10">
        <f t="shared" si="48"/>
        <v>1</v>
      </c>
    </row>
    <row r="755" spans="1:9" ht="12.6" thickBot="1">
      <c r="A755" s="10">
        <f t="shared" si="45"/>
        <v>201</v>
      </c>
      <c r="B755" s="15">
        <f t="shared" si="46"/>
        <v>20110</v>
      </c>
      <c r="C755" s="11">
        <v>44228.416666666664</v>
      </c>
      <c r="D755" s="12">
        <v>0</v>
      </c>
      <c r="E755" s="16">
        <v>18.84</v>
      </c>
      <c r="F755" s="17">
        <f t="shared" si="44"/>
        <v>0</v>
      </c>
      <c r="G755" s="14">
        <v>26.4</v>
      </c>
      <c r="H755" s="16">
        <f t="shared" si="47"/>
        <v>0</v>
      </c>
      <c r="I755" s="10">
        <f t="shared" si="48"/>
        <v>1</v>
      </c>
    </row>
    <row r="756" spans="1:9" ht="12.6" thickBot="1">
      <c r="A756" s="10">
        <f t="shared" si="45"/>
        <v>201</v>
      </c>
      <c r="B756" s="15">
        <f t="shared" si="46"/>
        <v>20111</v>
      </c>
      <c r="C756" s="11">
        <v>44228.458333333336</v>
      </c>
      <c r="D756" s="12">
        <v>0</v>
      </c>
      <c r="E756" s="16">
        <v>18.772500000000001</v>
      </c>
      <c r="F756" s="17">
        <f t="shared" si="44"/>
        <v>0</v>
      </c>
      <c r="G756" s="14">
        <v>22.4</v>
      </c>
      <c r="H756" s="16">
        <f t="shared" si="47"/>
        <v>0</v>
      </c>
      <c r="I756" s="10">
        <f t="shared" si="48"/>
        <v>1</v>
      </c>
    </row>
    <row r="757" spans="1:9" ht="12.6" thickBot="1">
      <c r="A757" s="10">
        <f t="shared" si="45"/>
        <v>201</v>
      </c>
      <c r="B757" s="15">
        <f t="shared" si="46"/>
        <v>20112</v>
      </c>
      <c r="C757" s="11">
        <v>44228.5</v>
      </c>
      <c r="D757" s="12">
        <v>0</v>
      </c>
      <c r="E757" s="16">
        <v>18.489999999999998</v>
      </c>
      <c r="F757" s="17">
        <f t="shared" si="44"/>
        <v>0</v>
      </c>
      <c r="G757" s="14">
        <v>19.77</v>
      </c>
      <c r="H757" s="16">
        <f t="shared" si="47"/>
        <v>0</v>
      </c>
      <c r="I757" s="10">
        <f t="shared" si="48"/>
        <v>1</v>
      </c>
    </row>
    <row r="758" spans="1:9" ht="12.6" thickBot="1">
      <c r="A758" s="10">
        <f t="shared" si="45"/>
        <v>201</v>
      </c>
      <c r="B758" s="15">
        <f t="shared" si="46"/>
        <v>20113</v>
      </c>
      <c r="C758" s="11">
        <v>44228.541666666664</v>
      </c>
      <c r="D758" s="12">
        <v>0</v>
      </c>
      <c r="E758" s="16">
        <v>18.872500000000002</v>
      </c>
      <c r="F758" s="17">
        <f t="shared" si="44"/>
        <v>0</v>
      </c>
      <c r="G758" s="14">
        <v>19.55</v>
      </c>
      <c r="H758" s="16">
        <f t="shared" si="47"/>
        <v>0</v>
      </c>
      <c r="I758" s="10">
        <f t="shared" si="48"/>
        <v>1</v>
      </c>
    </row>
    <row r="759" spans="1:9" ht="12.6" thickBot="1">
      <c r="A759" s="10">
        <f t="shared" si="45"/>
        <v>201</v>
      </c>
      <c r="B759" s="15">
        <f t="shared" si="46"/>
        <v>20114</v>
      </c>
      <c r="C759" s="11">
        <v>44228.583333333336</v>
      </c>
      <c r="D759" s="12">
        <v>0</v>
      </c>
      <c r="E759" s="16">
        <v>18.035</v>
      </c>
      <c r="F759" s="17">
        <f t="shared" si="44"/>
        <v>0</v>
      </c>
      <c r="G759" s="14">
        <v>18.57</v>
      </c>
      <c r="H759" s="16">
        <f t="shared" si="47"/>
        <v>0</v>
      </c>
      <c r="I759" s="10">
        <f t="shared" si="48"/>
        <v>1</v>
      </c>
    </row>
    <row r="760" spans="1:9" ht="12.6" thickBot="1">
      <c r="A760" s="10">
        <f t="shared" si="45"/>
        <v>201</v>
      </c>
      <c r="B760" s="15">
        <f t="shared" si="46"/>
        <v>20115</v>
      </c>
      <c r="C760" s="11">
        <v>44228.625</v>
      </c>
      <c r="D760" s="12">
        <v>0</v>
      </c>
      <c r="E760" s="16">
        <v>17.537500000000001</v>
      </c>
      <c r="F760" s="17">
        <f t="shared" si="44"/>
        <v>0</v>
      </c>
      <c r="G760" s="14">
        <v>17.88</v>
      </c>
      <c r="H760" s="16">
        <f t="shared" si="47"/>
        <v>0</v>
      </c>
      <c r="I760" s="10">
        <f t="shared" si="48"/>
        <v>1</v>
      </c>
    </row>
    <row r="761" spans="1:9" ht="12.6" thickBot="1">
      <c r="A761" s="10">
        <f t="shared" si="45"/>
        <v>201</v>
      </c>
      <c r="B761" s="15">
        <f t="shared" si="46"/>
        <v>20116</v>
      </c>
      <c r="C761" s="11">
        <v>44228.666666666664</v>
      </c>
      <c r="D761" s="12">
        <v>0</v>
      </c>
      <c r="E761" s="16">
        <v>17.307500000000001</v>
      </c>
      <c r="F761" s="17">
        <f t="shared" si="44"/>
        <v>0</v>
      </c>
      <c r="G761" s="14">
        <v>17.54</v>
      </c>
      <c r="H761" s="16">
        <f t="shared" si="47"/>
        <v>0</v>
      </c>
      <c r="I761" s="10">
        <f t="shared" si="48"/>
        <v>1</v>
      </c>
    </row>
    <row r="762" spans="1:9" ht="12.6" thickBot="1">
      <c r="A762" s="10">
        <f t="shared" si="45"/>
        <v>201</v>
      </c>
      <c r="B762" s="15">
        <f t="shared" si="46"/>
        <v>20117</v>
      </c>
      <c r="C762" s="11">
        <v>44228.708333333336</v>
      </c>
      <c r="D762" s="12">
        <v>0</v>
      </c>
      <c r="E762" s="16">
        <v>17.597499999999997</v>
      </c>
      <c r="F762" s="17">
        <f t="shared" si="44"/>
        <v>0</v>
      </c>
      <c r="G762" s="14">
        <v>18.68</v>
      </c>
      <c r="H762" s="16">
        <f t="shared" si="47"/>
        <v>0</v>
      </c>
      <c r="I762" s="10">
        <f t="shared" si="48"/>
        <v>1</v>
      </c>
    </row>
    <row r="763" spans="1:9" ht="12.6" thickBot="1">
      <c r="A763" s="10">
        <f t="shared" si="45"/>
        <v>201</v>
      </c>
      <c r="B763" s="15">
        <f t="shared" si="46"/>
        <v>20118</v>
      </c>
      <c r="C763" s="11">
        <v>44228.75</v>
      </c>
      <c r="D763" s="12">
        <v>0</v>
      </c>
      <c r="E763" s="16">
        <v>22.4375</v>
      </c>
      <c r="F763" s="17">
        <f t="shared" si="44"/>
        <v>0</v>
      </c>
      <c r="G763" s="14">
        <v>27.45</v>
      </c>
      <c r="H763" s="16">
        <f t="shared" si="47"/>
        <v>0</v>
      </c>
      <c r="I763" s="10">
        <f t="shared" si="48"/>
        <v>1</v>
      </c>
    </row>
    <row r="764" spans="1:9" ht="12.6" thickBot="1">
      <c r="A764" s="10">
        <f t="shared" si="45"/>
        <v>201</v>
      </c>
      <c r="B764" s="15">
        <f t="shared" si="46"/>
        <v>20119</v>
      </c>
      <c r="C764" s="11">
        <v>44228.791666666664</v>
      </c>
      <c r="D764" s="12">
        <v>0</v>
      </c>
      <c r="E764" s="16">
        <v>36.914999999999999</v>
      </c>
      <c r="F764" s="17">
        <f t="shared" si="44"/>
        <v>0</v>
      </c>
      <c r="G764" s="14">
        <v>33.44</v>
      </c>
      <c r="H764" s="16">
        <f t="shared" si="47"/>
        <v>0</v>
      </c>
      <c r="I764" s="10">
        <f t="shared" si="48"/>
        <v>1</v>
      </c>
    </row>
    <row r="765" spans="1:9" ht="12.6" thickBot="1">
      <c r="A765" s="10">
        <f t="shared" si="45"/>
        <v>201</v>
      </c>
      <c r="B765" s="15">
        <f t="shared" si="46"/>
        <v>20120</v>
      </c>
      <c r="C765" s="11">
        <v>44228.833333333336</v>
      </c>
      <c r="D765" s="12">
        <v>0</v>
      </c>
      <c r="E765" s="16">
        <v>22.442500000000003</v>
      </c>
      <c r="F765" s="17">
        <f t="shared" si="44"/>
        <v>0</v>
      </c>
      <c r="G765" s="14">
        <v>22.54</v>
      </c>
      <c r="H765" s="16">
        <f t="shared" si="47"/>
        <v>0</v>
      </c>
      <c r="I765" s="10">
        <f t="shared" si="48"/>
        <v>1</v>
      </c>
    </row>
    <row r="766" spans="1:9" ht="12.6" thickBot="1">
      <c r="A766" s="10">
        <f t="shared" si="45"/>
        <v>201</v>
      </c>
      <c r="B766" s="15">
        <f t="shared" si="46"/>
        <v>20121</v>
      </c>
      <c r="C766" s="11">
        <v>44228.875</v>
      </c>
      <c r="D766" s="12">
        <v>0</v>
      </c>
      <c r="E766" s="16">
        <v>19.605</v>
      </c>
      <c r="F766" s="17">
        <f t="shared" si="44"/>
        <v>0</v>
      </c>
      <c r="G766" s="14">
        <v>21.02</v>
      </c>
      <c r="H766" s="16">
        <f t="shared" si="47"/>
        <v>0</v>
      </c>
      <c r="I766" s="10">
        <f t="shared" si="48"/>
        <v>1</v>
      </c>
    </row>
    <row r="767" spans="1:9" ht="12.6" thickBot="1">
      <c r="A767" s="10">
        <f t="shared" si="45"/>
        <v>201</v>
      </c>
      <c r="B767" s="15">
        <f t="shared" si="46"/>
        <v>20122</v>
      </c>
      <c r="C767" s="11">
        <v>44228.916666666664</v>
      </c>
      <c r="D767" s="12">
        <v>0</v>
      </c>
      <c r="E767" s="16">
        <v>19.190000000000001</v>
      </c>
      <c r="F767" s="17">
        <f t="shared" si="44"/>
        <v>0</v>
      </c>
      <c r="G767" s="14">
        <v>21.1</v>
      </c>
      <c r="H767" s="16">
        <f t="shared" si="47"/>
        <v>0</v>
      </c>
      <c r="I767" s="10">
        <f t="shared" si="48"/>
        <v>1</v>
      </c>
    </row>
    <row r="768" spans="1:9" ht="12.6" thickBot="1">
      <c r="A768" s="10">
        <f t="shared" si="45"/>
        <v>201</v>
      </c>
      <c r="B768" s="15">
        <f t="shared" si="46"/>
        <v>20123</v>
      </c>
      <c r="C768" s="11">
        <v>44228.958333333336</v>
      </c>
      <c r="D768" s="12">
        <v>0</v>
      </c>
      <c r="E768" s="16">
        <v>17.595000000000002</v>
      </c>
      <c r="F768" s="17">
        <f t="shared" si="44"/>
        <v>0</v>
      </c>
      <c r="G768" s="14">
        <v>20.399999999999999</v>
      </c>
      <c r="H768" s="16">
        <f t="shared" si="47"/>
        <v>0</v>
      </c>
      <c r="I768" s="10">
        <f t="shared" si="48"/>
        <v>1</v>
      </c>
    </row>
    <row r="769" spans="1:9" ht="12.6" thickBot="1">
      <c r="A769" s="10">
        <f t="shared" si="45"/>
        <v>202</v>
      </c>
      <c r="B769" s="15">
        <f t="shared" si="46"/>
        <v>20124</v>
      </c>
      <c r="C769" s="11">
        <v>44229</v>
      </c>
      <c r="D769" s="12">
        <v>0</v>
      </c>
      <c r="E769" s="16">
        <v>16.265000000000001</v>
      </c>
      <c r="F769" s="17">
        <f t="shared" si="44"/>
        <v>0</v>
      </c>
      <c r="G769" s="14">
        <v>18.510000000000002</v>
      </c>
      <c r="H769" s="16">
        <f t="shared" si="47"/>
        <v>0</v>
      </c>
      <c r="I769" s="10">
        <f t="shared" si="48"/>
        <v>2</v>
      </c>
    </row>
    <row r="770" spans="1:9" ht="12.6" thickBot="1">
      <c r="A770" s="10">
        <f t="shared" si="45"/>
        <v>202</v>
      </c>
      <c r="B770" s="15">
        <f t="shared" si="46"/>
        <v>20201</v>
      </c>
      <c r="C770" s="11">
        <v>44229.041666666664</v>
      </c>
      <c r="D770" s="12">
        <v>0</v>
      </c>
      <c r="E770" s="16">
        <v>16.392499999999998</v>
      </c>
      <c r="F770" s="17">
        <f t="shared" ref="F770:F833" si="49">D770*E770</f>
        <v>0</v>
      </c>
      <c r="G770" s="14">
        <v>17.79</v>
      </c>
      <c r="H770" s="16">
        <f t="shared" si="47"/>
        <v>0</v>
      </c>
      <c r="I770" s="10">
        <f t="shared" si="48"/>
        <v>2</v>
      </c>
    </row>
    <row r="771" spans="1:9" ht="12.6" thickBot="1">
      <c r="A771" s="10">
        <f t="shared" ref="A771:A834" si="50">DAY(C771)+MONTH(C771)*100</f>
        <v>202</v>
      </c>
      <c r="B771" s="15">
        <f t="shared" ref="B771:B834" si="51">IF(HOUR(C771)=0,-76,HOUR(C771))+DAY(C771)*100+MONTH(C771)*10000</f>
        <v>20202</v>
      </c>
      <c r="C771" s="11">
        <v>44229.083333333336</v>
      </c>
      <c r="D771" s="12">
        <v>0</v>
      </c>
      <c r="E771" s="16">
        <v>16.612499999999997</v>
      </c>
      <c r="F771" s="17">
        <f t="shared" si="49"/>
        <v>0</v>
      </c>
      <c r="G771" s="14">
        <v>17.309999999999999</v>
      </c>
      <c r="H771" s="16">
        <f t="shared" ref="H771:H834" si="52">-D771*G771</f>
        <v>0</v>
      </c>
      <c r="I771" s="10">
        <f t="shared" si="48"/>
        <v>2</v>
      </c>
    </row>
    <row r="772" spans="1:9" ht="12.6" thickBot="1">
      <c r="A772" s="10">
        <f t="shared" si="50"/>
        <v>202</v>
      </c>
      <c r="B772" s="15">
        <f t="shared" si="51"/>
        <v>20203</v>
      </c>
      <c r="C772" s="11">
        <v>44229.125</v>
      </c>
      <c r="D772" s="12">
        <v>0</v>
      </c>
      <c r="E772" s="16">
        <v>15.977499999999999</v>
      </c>
      <c r="F772" s="17">
        <f t="shared" si="49"/>
        <v>0</v>
      </c>
      <c r="G772" s="14">
        <v>17.22</v>
      </c>
      <c r="H772" s="16">
        <f t="shared" si="52"/>
        <v>0</v>
      </c>
      <c r="I772" s="10">
        <f t="shared" si="48"/>
        <v>2</v>
      </c>
    </row>
    <row r="773" spans="1:9" ht="12.6" thickBot="1">
      <c r="A773" s="10">
        <f t="shared" si="50"/>
        <v>202</v>
      </c>
      <c r="B773" s="15">
        <f t="shared" si="51"/>
        <v>20204</v>
      </c>
      <c r="C773" s="11">
        <v>44229.166666666664</v>
      </c>
      <c r="D773" s="12">
        <v>-41</v>
      </c>
      <c r="E773" s="16">
        <v>15.4725</v>
      </c>
      <c r="F773" s="17">
        <f t="shared" si="49"/>
        <v>-634.37250000000006</v>
      </c>
      <c r="G773" s="14">
        <v>17.600000000000001</v>
      </c>
      <c r="H773" s="16">
        <f t="shared" si="52"/>
        <v>721.6</v>
      </c>
      <c r="I773" s="10">
        <f t="shared" si="48"/>
        <v>2</v>
      </c>
    </row>
    <row r="774" spans="1:9" ht="12.6" thickBot="1">
      <c r="A774" s="10">
        <f t="shared" si="50"/>
        <v>202</v>
      </c>
      <c r="B774" s="15">
        <f t="shared" si="51"/>
        <v>20205</v>
      </c>
      <c r="C774" s="11">
        <v>44229.208333333336</v>
      </c>
      <c r="D774" s="12">
        <v>-51</v>
      </c>
      <c r="E774" s="16">
        <v>16.09</v>
      </c>
      <c r="F774" s="17">
        <f t="shared" si="49"/>
        <v>-820.59</v>
      </c>
      <c r="G774" s="14">
        <v>17.690000000000001</v>
      </c>
      <c r="H774" s="16">
        <f t="shared" si="52"/>
        <v>902.19</v>
      </c>
      <c r="I774" s="10">
        <f t="shared" si="48"/>
        <v>2</v>
      </c>
    </row>
    <row r="775" spans="1:9" ht="12.6" thickBot="1">
      <c r="A775" s="10">
        <f t="shared" si="50"/>
        <v>202</v>
      </c>
      <c r="B775" s="15">
        <f t="shared" si="51"/>
        <v>20206</v>
      </c>
      <c r="C775" s="11">
        <v>44229.25</v>
      </c>
      <c r="D775" s="12">
        <v>-9.2957750000000008</v>
      </c>
      <c r="E775" s="16">
        <v>17.262500000000003</v>
      </c>
      <c r="F775" s="17">
        <f t="shared" si="49"/>
        <v>-160.46831593750005</v>
      </c>
      <c r="G775" s="14">
        <v>19.100000000000001</v>
      </c>
      <c r="H775" s="16">
        <f t="shared" si="52"/>
        <v>177.54930250000004</v>
      </c>
      <c r="I775" s="10">
        <f t="shared" si="48"/>
        <v>2</v>
      </c>
    </row>
    <row r="776" spans="1:9" ht="12.6" thickBot="1">
      <c r="A776" s="10">
        <f t="shared" si="50"/>
        <v>202</v>
      </c>
      <c r="B776" s="15">
        <f t="shared" si="51"/>
        <v>20207</v>
      </c>
      <c r="C776" s="11">
        <v>44229.291666666664</v>
      </c>
      <c r="D776" s="12">
        <v>0</v>
      </c>
      <c r="E776" s="16">
        <v>18.587499999999999</v>
      </c>
      <c r="F776" s="17">
        <f t="shared" si="49"/>
        <v>0</v>
      </c>
      <c r="G776" s="14">
        <v>36.78</v>
      </c>
      <c r="H776" s="16">
        <f t="shared" si="52"/>
        <v>0</v>
      </c>
      <c r="I776" s="10">
        <f t="shared" si="48"/>
        <v>2</v>
      </c>
    </row>
    <row r="777" spans="1:9" ht="12.6" thickBot="1">
      <c r="A777" s="10">
        <f t="shared" si="50"/>
        <v>202</v>
      </c>
      <c r="B777" s="15">
        <f t="shared" si="51"/>
        <v>20208</v>
      </c>
      <c r="C777" s="11">
        <v>44229.333333333336</v>
      </c>
      <c r="D777" s="12">
        <v>0</v>
      </c>
      <c r="E777" s="16">
        <v>18.232499999999998</v>
      </c>
      <c r="F777" s="17">
        <f t="shared" si="49"/>
        <v>0</v>
      </c>
      <c r="G777" s="14">
        <v>33.770000000000003</v>
      </c>
      <c r="H777" s="16">
        <f t="shared" si="52"/>
        <v>0</v>
      </c>
      <c r="I777" s="10">
        <f t="shared" si="48"/>
        <v>2</v>
      </c>
    </row>
    <row r="778" spans="1:9" ht="12.6" thickBot="1">
      <c r="A778" s="10">
        <f t="shared" si="50"/>
        <v>202</v>
      </c>
      <c r="B778" s="15">
        <f t="shared" si="51"/>
        <v>20209</v>
      </c>
      <c r="C778" s="11">
        <v>44229.375</v>
      </c>
      <c r="D778" s="12">
        <v>0</v>
      </c>
      <c r="E778" s="16">
        <v>17.285</v>
      </c>
      <c r="F778" s="17">
        <f t="shared" si="49"/>
        <v>0</v>
      </c>
      <c r="G778" s="14">
        <v>22.17</v>
      </c>
      <c r="H778" s="16">
        <f t="shared" si="52"/>
        <v>0</v>
      </c>
      <c r="I778" s="10">
        <f t="shared" si="48"/>
        <v>2</v>
      </c>
    </row>
    <row r="779" spans="1:9" ht="12.6" thickBot="1">
      <c r="A779" s="10">
        <f t="shared" si="50"/>
        <v>202</v>
      </c>
      <c r="B779" s="15">
        <f t="shared" si="51"/>
        <v>20210</v>
      </c>
      <c r="C779" s="11">
        <v>44229.416666666664</v>
      </c>
      <c r="D779" s="12">
        <v>0</v>
      </c>
      <c r="E779" s="16">
        <v>17.557499999999997</v>
      </c>
      <c r="F779" s="17">
        <f t="shared" si="49"/>
        <v>0</v>
      </c>
      <c r="G779" s="14">
        <v>19.2</v>
      </c>
      <c r="H779" s="16">
        <f t="shared" si="52"/>
        <v>0</v>
      </c>
      <c r="I779" s="10">
        <f t="shared" si="48"/>
        <v>2</v>
      </c>
    </row>
    <row r="780" spans="1:9" ht="12.6" thickBot="1">
      <c r="A780" s="10">
        <f t="shared" si="50"/>
        <v>202</v>
      </c>
      <c r="B780" s="15">
        <f t="shared" si="51"/>
        <v>20211</v>
      </c>
      <c r="C780" s="11">
        <v>44229.458333333336</v>
      </c>
      <c r="D780" s="12">
        <v>0</v>
      </c>
      <c r="E780" s="16">
        <v>16.73</v>
      </c>
      <c r="F780" s="17">
        <f t="shared" si="49"/>
        <v>0</v>
      </c>
      <c r="G780" s="14">
        <v>18.59</v>
      </c>
      <c r="H780" s="16">
        <f t="shared" si="52"/>
        <v>0</v>
      </c>
      <c r="I780" s="10">
        <f t="shared" si="48"/>
        <v>2</v>
      </c>
    </row>
    <row r="781" spans="1:9" ht="12.6" thickBot="1">
      <c r="A781" s="10">
        <f t="shared" si="50"/>
        <v>202</v>
      </c>
      <c r="B781" s="15">
        <f t="shared" si="51"/>
        <v>20212</v>
      </c>
      <c r="C781" s="11">
        <v>44229.5</v>
      </c>
      <c r="D781" s="12">
        <v>0</v>
      </c>
      <c r="E781" s="16">
        <v>15.6875</v>
      </c>
      <c r="F781" s="17">
        <f t="shared" si="49"/>
        <v>0</v>
      </c>
      <c r="G781" s="14">
        <v>17.510000000000002</v>
      </c>
      <c r="H781" s="16">
        <f t="shared" si="52"/>
        <v>0</v>
      </c>
      <c r="I781" s="10">
        <f t="shared" si="48"/>
        <v>2</v>
      </c>
    </row>
    <row r="782" spans="1:9" ht="12.6" thickBot="1">
      <c r="A782" s="10">
        <f t="shared" si="50"/>
        <v>202</v>
      </c>
      <c r="B782" s="15">
        <f t="shared" si="51"/>
        <v>20213</v>
      </c>
      <c r="C782" s="11">
        <v>44229.541666666664</v>
      </c>
      <c r="D782" s="12">
        <v>0</v>
      </c>
      <c r="E782" s="16">
        <v>16.017499999999998</v>
      </c>
      <c r="F782" s="17">
        <f t="shared" si="49"/>
        <v>0</v>
      </c>
      <c r="G782" s="14">
        <v>17.420000000000002</v>
      </c>
      <c r="H782" s="16">
        <f t="shared" si="52"/>
        <v>0</v>
      </c>
      <c r="I782" s="10">
        <f t="shared" si="48"/>
        <v>2</v>
      </c>
    </row>
    <row r="783" spans="1:9" ht="12.6" thickBot="1">
      <c r="A783" s="10">
        <f t="shared" si="50"/>
        <v>202</v>
      </c>
      <c r="B783" s="15">
        <f t="shared" si="51"/>
        <v>20214</v>
      </c>
      <c r="C783" s="11">
        <v>44229.583333333336</v>
      </c>
      <c r="D783" s="12">
        <v>0</v>
      </c>
      <c r="E783" s="16">
        <v>16.75</v>
      </c>
      <c r="F783" s="17">
        <f t="shared" si="49"/>
        <v>0</v>
      </c>
      <c r="G783" s="14">
        <v>17.43</v>
      </c>
      <c r="H783" s="16">
        <f t="shared" si="52"/>
        <v>0</v>
      </c>
      <c r="I783" s="10">
        <f t="shared" si="48"/>
        <v>2</v>
      </c>
    </row>
    <row r="784" spans="1:9" ht="12.6" thickBot="1">
      <c r="A784" s="10">
        <f t="shared" si="50"/>
        <v>202</v>
      </c>
      <c r="B784" s="15">
        <f t="shared" si="51"/>
        <v>20215</v>
      </c>
      <c r="C784" s="11">
        <v>44229.625</v>
      </c>
      <c r="D784" s="12">
        <v>0</v>
      </c>
      <c r="E784" s="16">
        <v>17.405000000000001</v>
      </c>
      <c r="F784" s="17">
        <f t="shared" si="49"/>
        <v>0</v>
      </c>
      <c r="G784" s="14">
        <v>17.34</v>
      </c>
      <c r="H784" s="16">
        <f t="shared" si="52"/>
        <v>0</v>
      </c>
      <c r="I784" s="10">
        <f t="shared" si="48"/>
        <v>2</v>
      </c>
    </row>
    <row r="785" spans="1:9" ht="12.6" thickBot="1">
      <c r="A785" s="10">
        <f t="shared" si="50"/>
        <v>202</v>
      </c>
      <c r="B785" s="15">
        <f t="shared" si="51"/>
        <v>20216</v>
      </c>
      <c r="C785" s="11">
        <v>44229.666666666664</v>
      </c>
      <c r="D785" s="12">
        <v>0</v>
      </c>
      <c r="E785" s="16">
        <v>17.5275</v>
      </c>
      <c r="F785" s="17">
        <f t="shared" si="49"/>
        <v>0</v>
      </c>
      <c r="G785" s="14">
        <v>17.559999999999999</v>
      </c>
      <c r="H785" s="16">
        <f t="shared" si="52"/>
        <v>0</v>
      </c>
      <c r="I785" s="10">
        <f t="shared" si="48"/>
        <v>2</v>
      </c>
    </row>
    <row r="786" spans="1:9" ht="12.6" thickBot="1">
      <c r="A786" s="10">
        <f t="shared" si="50"/>
        <v>202</v>
      </c>
      <c r="B786" s="15">
        <f t="shared" si="51"/>
        <v>20217</v>
      </c>
      <c r="C786" s="11">
        <v>44229.708333333336</v>
      </c>
      <c r="D786" s="12">
        <v>0</v>
      </c>
      <c r="E786" s="16">
        <v>19.372500000000002</v>
      </c>
      <c r="F786" s="17">
        <f t="shared" si="49"/>
        <v>0</v>
      </c>
      <c r="G786" s="14">
        <v>18.7</v>
      </c>
      <c r="H786" s="16">
        <f t="shared" si="52"/>
        <v>0</v>
      </c>
      <c r="I786" s="10">
        <f t="shared" si="48"/>
        <v>2</v>
      </c>
    </row>
    <row r="787" spans="1:9" ht="12.6" thickBot="1">
      <c r="A787" s="10">
        <f t="shared" si="50"/>
        <v>202</v>
      </c>
      <c r="B787" s="15">
        <f t="shared" si="51"/>
        <v>20218</v>
      </c>
      <c r="C787" s="11">
        <v>44229.75</v>
      </c>
      <c r="D787" s="12">
        <v>-187.2</v>
      </c>
      <c r="E787" s="16">
        <v>48.474999999999994</v>
      </c>
      <c r="F787" s="17">
        <f t="shared" si="49"/>
        <v>-9074.5199999999986</v>
      </c>
      <c r="G787" s="14">
        <v>39.950000000000003</v>
      </c>
      <c r="H787" s="16">
        <f t="shared" si="52"/>
        <v>7478.64</v>
      </c>
      <c r="I787" s="10">
        <f t="shared" si="48"/>
        <v>2</v>
      </c>
    </row>
    <row r="788" spans="1:9" ht="12.6" thickBot="1">
      <c r="A788" s="10">
        <f t="shared" si="50"/>
        <v>202</v>
      </c>
      <c r="B788" s="15">
        <f t="shared" si="51"/>
        <v>20219</v>
      </c>
      <c r="C788" s="11">
        <v>44229.791666666664</v>
      </c>
      <c r="D788" s="12">
        <v>-218.084507</v>
      </c>
      <c r="E788" s="16">
        <v>23.237500000000001</v>
      </c>
      <c r="F788" s="17">
        <f t="shared" si="49"/>
        <v>-5067.7387314124999</v>
      </c>
      <c r="G788" s="14">
        <v>34.11</v>
      </c>
      <c r="H788" s="16">
        <f t="shared" si="52"/>
        <v>7438.8625337699996</v>
      </c>
      <c r="I788" s="10">
        <f t="shared" si="48"/>
        <v>2</v>
      </c>
    </row>
    <row r="789" spans="1:9" ht="12.6" thickBot="1">
      <c r="A789" s="10">
        <f t="shared" si="50"/>
        <v>202</v>
      </c>
      <c r="B789" s="15">
        <f t="shared" si="51"/>
        <v>20220</v>
      </c>
      <c r="C789" s="11">
        <v>44229.833333333336</v>
      </c>
      <c r="D789" s="12">
        <v>-26.028570999999999</v>
      </c>
      <c r="E789" s="16">
        <v>18.217500000000001</v>
      </c>
      <c r="F789" s="17">
        <f t="shared" si="49"/>
        <v>-474.17549219250003</v>
      </c>
      <c r="G789" s="14">
        <v>21.04</v>
      </c>
      <c r="H789" s="16">
        <f t="shared" si="52"/>
        <v>547.64113383999995</v>
      </c>
      <c r="I789" s="10">
        <f t="shared" si="48"/>
        <v>2</v>
      </c>
    </row>
    <row r="790" spans="1:9" ht="12.6" thickBot="1">
      <c r="A790" s="10">
        <f t="shared" si="50"/>
        <v>202</v>
      </c>
      <c r="B790" s="15">
        <f t="shared" si="51"/>
        <v>20221</v>
      </c>
      <c r="C790" s="11">
        <v>44229.875</v>
      </c>
      <c r="D790" s="12">
        <v>0</v>
      </c>
      <c r="E790" s="16">
        <v>17.4925</v>
      </c>
      <c r="F790" s="17">
        <f t="shared" si="49"/>
        <v>0</v>
      </c>
      <c r="G790" s="14">
        <v>19.86</v>
      </c>
      <c r="H790" s="16">
        <f t="shared" si="52"/>
        <v>0</v>
      </c>
      <c r="I790" s="10">
        <f t="shared" si="48"/>
        <v>2</v>
      </c>
    </row>
    <row r="791" spans="1:9" ht="12.6" thickBot="1">
      <c r="A791" s="10">
        <f t="shared" si="50"/>
        <v>202</v>
      </c>
      <c r="B791" s="15">
        <f t="shared" si="51"/>
        <v>20222</v>
      </c>
      <c r="C791" s="11">
        <v>44229.916666666664</v>
      </c>
      <c r="D791" s="12">
        <v>0</v>
      </c>
      <c r="E791" s="16">
        <v>16.437499999999996</v>
      </c>
      <c r="F791" s="17">
        <f t="shared" si="49"/>
        <v>0</v>
      </c>
      <c r="G791" s="14">
        <v>18.420000000000002</v>
      </c>
      <c r="H791" s="16">
        <f t="shared" si="52"/>
        <v>0</v>
      </c>
      <c r="I791" s="10">
        <f t="shared" si="48"/>
        <v>2</v>
      </c>
    </row>
    <row r="792" spans="1:9" ht="12.6" thickBot="1">
      <c r="A792" s="10">
        <f t="shared" si="50"/>
        <v>202</v>
      </c>
      <c r="B792" s="15">
        <f t="shared" si="51"/>
        <v>20223</v>
      </c>
      <c r="C792" s="11">
        <v>44229.958333333336</v>
      </c>
      <c r="D792" s="12">
        <v>0</v>
      </c>
      <c r="E792" s="16">
        <v>17.052500000000002</v>
      </c>
      <c r="F792" s="17">
        <f t="shared" si="49"/>
        <v>0</v>
      </c>
      <c r="G792" s="14">
        <v>18.670000000000002</v>
      </c>
      <c r="H792" s="16">
        <f t="shared" si="52"/>
        <v>0</v>
      </c>
      <c r="I792" s="10">
        <f t="shared" si="48"/>
        <v>2</v>
      </c>
    </row>
    <row r="793" spans="1:9" ht="12.6" thickBot="1">
      <c r="A793" s="10">
        <f t="shared" si="50"/>
        <v>203</v>
      </c>
      <c r="B793" s="15">
        <f t="shared" si="51"/>
        <v>20224</v>
      </c>
      <c r="C793" s="11">
        <v>44230</v>
      </c>
      <c r="D793" s="12">
        <v>0</v>
      </c>
      <c r="E793" s="16">
        <v>16.452500000000001</v>
      </c>
      <c r="F793" s="17">
        <f t="shared" si="49"/>
        <v>0</v>
      </c>
      <c r="G793" s="13">
        <v>17</v>
      </c>
      <c r="H793" s="16">
        <f t="shared" si="52"/>
        <v>0</v>
      </c>
      <c r="I793" s="10">
        <f t="shared" si="48"/>
        <v>3</v>
      </c>
    </row>
    <row r="794" spans="1:9" ht="12.6" thickBot="1">
      <c r="A794" s="10">
        <f t="shared" si="50"/>
        <v>203</v>
      </c>
      <c r="B794" s="15">
        <f t="shared" si="51"/>
        <v>20301</v>
      </c>
      <c r="C794" s="11">
        <v>44230.041666666664</v>
      </c>
      <c r="D794" s="12">
        <v>0</v>
      </c>
      <c r="E794" s="16">
        <v>17.305</v>
      </c>
      <c r="F794" s="17">
        <f t="shared" si="49"/>
        <v>0</v>
      </c>
      <c r="G794" s="14">
        <v>17.899999999999999</v>
      </c>
      <c r="H794" s="16">
        <f t="shared" si="52"/>
        <v>0</v>
      </c>
      <c r="I794" s="10">
        <f t="shared" si="48"/>
        <v>3</v>
      </c>
    </row>
    <row r="795" spans="1:9" ht="12.6" thickBot="1">
      <c r="A795" s="10">
        <f t="shared" si="50"/>
        <v>203</v>
      </c>
      <c r="B795" s="15">
        <f t="shared" si="51"/>
        <v>20302</v>
      </c>
      <c r="C795" s="11">
        <v>44230.083333333336</v>
      </c>
      <c r="D795" s="12">
        <v>-129.16666699999999</v>
      </c>
      <c r="E795" s="16">
        <v>17.829999999999998</v>
      </c>
      <c r="F795" s="17">
        <f t="shared" si="49"/>
        <v>-2303.0416726099998</v>
      </c>
      <c r="G795" s="14">
        <v>17.690000000000001</v>
      </c>
      <c r="H795" s="16">
        <f t="shared" si="52"/>
        <v>2284.9583392300001</v>
      </c>
      <c r="I795" s="10">
        <f t="shared" si="48"/>
        <v>3</v>
      </c>
    </row>
    <row r="796" spans="1:9" ht="12.6" thickBot="1">
      <c r="A796" s="10">
        <f t="shared" si="50"/>
        <v>203</v>
      </c>
      <c r="B796" s="15">
        <f t="shared" si="51"/>
        <v>20303</v>
      </c>
      <c r="C796" s="11">
        <v>44230.125</v>
      </c>
      <c r="D796" s="12">
        <v>-149</v>
      </c>
      <c r="E796" s="16">
        <v>18.337499999999999</v>
      </c>
      <c r="F796" s="17">
        <f t="shared" si="49"/>
        <v>-2732.2874999999999</v>
      </c>
      <c r="G796" s="14">
        <v>17.149999999999999</v>
      </c>
      <c r="H796" s="16">
        <f t="shared" si="52"/>
        <v>2555.35</v>
      </c>
      <c r="I796" s="10">
        <f t="shared" si="48"/>
        <v>3</v>
      </c>
    </row>
    <row r="797" spans="1:9" ht="12.6" thickBot="1">
      <c r="A797" s="10">
        <f t="shared" si="50"/>
        <v>203</v>
      </c>
      <c r="B797" s="15">
        <f t="shared" si="51"/>
        <v>20304</v>
      </c>
      <c r="C797" s="11">
        <v>44230.166666666664</v>
      </c>
      <c r="D797" s="12">
        <v>-18.014493000000002</v>
      </c>
      <c r="E797" s="16">
        <v>18.990000000000002</v>
      </c>
      <c r="F797" s="17">
        <f t="shared" si="49"/>
        <v>-342.09522207000009</v>
      </c>
      <c r="G797" s="14">
        <v>17.649999999999999</v>
      </c>
      <c r="H797" s="16">
        <f t="shared" si="52"/>
        <v>317.95580145000002</v>
      </c>
      <c r="I797" s="10">
        <f t="shared" si="48"/>
        <v>3</v>
      </c>
    </row>
    <row r="798" spans="1:9" ht="12.6" thickBot="1">
      <c r="A798" s="10">
        <f t="shared" si="50"/>
        <v>203</v>
      </c>
      <c r="B798" s="15">
        <f t="shared" si="51"/>
        <v>20305</v>
      </c>
      <c r="C798" s="11">
        <v>44230.208333333336</v>
      </c>
      <c r="D798" s="12">
        <v>0</v>
      </c>
      <c r="E798" s="16">
        <v>20.297500000000003</v>
      </c>
      <c r="F798" s="17">
        <f t="shared" si="49"/>
        <v>0</v>
      </c>
      <c r="G798" s="14">
        <v>18.79</v>
      </c>
      <c r="H798" s="16">
        <f t="shared" si="52"/>
        <v>0</v>
      </c>
      <c r="I798" s="10">
        <f t="shared" si="48"/>
        <v>3</v>
      </c>
    </row>
    <row r="799" spans="1:9" ht="12.6" thickBot="1">
      <c r="A799" s="10">
        <f t="shared" si="50"/>
        <v>203</v>
      </c>
      <c r="B799" s="15">
        <f t="shared" si="51"/>
        <v>20306</v>
      </c>
      <c r="C799" s="11">
        <v>44230.25</v>
      </c>
      <c r="D799" s="12">
        <v>0</v>
      </c>
      <c r="E799" s="16">
        <v>110.47000000000001</v>
      </c>
      <c r="F799" s="17">
        <f t="shared" si="49"/>
        <v>0</v>
      </c>
      <c r="G799" s="14">
        <v>21.22</v>
      </c>
      <c r="H799" s="16">
        <f t="shared" si="52"/>
        <v>0</v>
      </c>
      <c r="I799" s="10">
        <f t="shared" si="48"/>
        <v>3</v>
      </c>
    </row>
    <row r="800" spans="1:9" ht="12.6" thickBot="1">
      <c r="A800" s="10">
        <f t="shared" si="50"/>
        <v>203</v>
      </c>
      <c r="B800" s="15">
        <f t="shared" si="51"/>
        <v>20307</v>
      </c>
      <c r="C800" s="11">
        <v>44230.291666666664</v>
      </c>
      <c r="D800" s="12">
        <v>-191.57746499999999</v>
      </c>
      <c r="E800" s="16">
        <v>29.8325</v>
      </c>
      <c r="F800" s="17">
        <f t="shared" si="49"/>
        <v>-5715.2347246125</v>
      </c>
      <c r="G800" s="13">
        <v>33</v>
      </c>
      <c r="H800" s="16">
        <f t="shared" si="52"/>
        <v>6322.056345</v>
      </c>
      <c r="I800" s="10">
        <f t="shared" si="48"/>
        <v>3</v>
      </c>
    </row>
    <row r="801" spans="1:9" ht="12.6" thickBot="1">
      <c r="A801" s="10">
        <f t="shared" si="50"/>
        <v>203</v>
      </c>
      <c r="B801" s="15">
        <f t="shared" si="51"/>
        <v>20308</v>
      </c>
      <c r="C801" s="11">
        <v>44230.333333333336</v>
      </c>
      <c r="D801" s="12">
        <v>-218.084507</v>
      </c>
      <c r="E801" s="16">
        <v>27.542499999999997</v>
      </c>
      <c r="F801" s="17">
        <f t="shared" si="49"/>
        <v>-6006.5925340474996</v>
      </c>
      <c r="G801" s="14">
        <v>33.04</v>
      </c>
      <c r="H801" s="16">
        <f t="shared" si="52"/>
        <v>7205.5121112799998</v>
      </c>
      <c r="I801" s="10">
        <f t="shared" si="48"/>
        <v>3</v>
      </c>
    </row>
    <row r="802" spans="1:9" ht="12.6" thickBot="1">
      <c r="A802" s="10">
        <f t="shared" si="50"/>
        <v>203</v>
      </c>
      <c r="B802" s="15">
        <f t="shared" si="51"/>
        <v>20309</v>
      </c>
      <c r="C802" s="11">
        <v>44230.375</v>
      </c>
      <c r="D802" s="12">
        <v>-92.676056000000003</v>
      </c>
      <c r="E802" s="16">
        <v>22.307500000000001</v>
      </c>
      <c r="F802" s="17">
        <f t="shared" si="49"/>
        <v>-2067.3711192200003</v>
      </c>
      <c r="G802" s="14">
        <v>28.67</v>
      </c>
      <c r="H802" s="16">
        <f t="shared" si="52"/>
        <v>2657.0225255200003</v>
      </c>
      <c r="I802" s="10">
        <f t="shared" si="48"/>
        <v>3</v>
      </c>
    </row>
    <row r="803" spans="1:9" ht="12.6" thickBot="1">
      <c r="A803" s="10">
        <f t="shared" si="50"/>
        <v>203</v>
      </c>
      <c r="B803" s="15">
        <f t="shared" si="51"/>
        <v>20310</v>
      </c>
      <c r="C803" s="11">
        <v>44230.416666666664</v>
      </c>
      <c r="D803" s="12">
        <v>-73.085713999999996</v>
      </c>
      <c r="E803" s="16">
        <v>23.227499999999999</v>
      </c>
      <c r="F803" s="17">
        <f t="shared" si="49"/>
        <v>-1697.5984219349998</v>
      </c>
      <c r="G803" s="14">
        <v>24.8</v>
      </c>
      <c r="H803" s="16">
        <f t="shared" si="52"/>
        <v>1812.5257071999999</v>
      </c>
      <c r="I803" s="10">
        <f t="shared" si="48"/>
        <v>3</v>
      </c>
    </row>
    <row r="804" spans="1:9" ht="12.6" thickBot="1">
      <c r="A804" s="10">
        <f t="shared" si="50"/>
        <v>203</v>
      </c>
      <c r="B804" s="15">
        <f t="shared" si="51"/>
        <v>20311</v>
      </c>
      <c r="C804" s="11">
        <v>44230.458333333336</v>
      </c>
      <c r="D804" s="12">
        <v>34.608696000000002</v>
      </c>
      <c r="E804" s="16">
        <v>20.982499999999998</v>
      </c>
      <c r="F804" s="17">
        <f t="shared" si="49"/>
        <v>726.17696381999997</v>
      </c>
      <c r="G804" s="14">
        <v>21.63</v>
      </c>
      <c r="H804" s="16">
        <f t="shared" si="52"/>
        <v>-748.58609448000004</v>
      </c>
      <c r="I804" s="10">
        <f t="shared" si="48"/>
        <v>3</v>
      </c>
    </row>
    <row r="805" spans="1:9" ht="12.6" thickBot="1">
      <c r="A805" s="10">
        <f t="shared" si="50"/>
        <v>203</v>
      </c>
      <c r="B805" s="15">
        <f t="shared" si="51"/>
        <v>20312</v>
      </c>
      <c r="C805" s="11">
        <v>44230.5</v>
      </c>
      <c r="D805" s="12">
        <v>157.41666699999999</v>
      </c>
      <c r="E805" s="16">
        <v>22.06</v>
      </c>
      <c r="F805" s="17">
        <f t="shared" si="49"/>
        <v>3472.6116740199996</v>
      </c>
      <c r="G805" s="14">
        <v>19.32</v>
      </c>
      <c r="H805" s="16">
        <f t="shared" si="52"/>
        <v>-3041.2900064400001</v>
      </c>
      <c r="I805" s="10">
        <f t="shared" si="48"/>
        <v>3</v>
      </c>
    </row>
    <row r="806" spans="1:9" ht="12.6" thickBot="1">
      <c r="A806" s="10">
        <f t="shared" si="50"/>
        <v>203</v>
      </c>
      <c r="B806" s="15">
        <f t="shared" si="51"/>
        <v>20313</v>
      </c>
      <c r="C806" s="11">
        <v>44230.541666666664</v>
      </c>
      <c r="D806" s="12">
        <v>82.633803</v>
      </c>
      <c r="E806" s="16">
        <v>24.647499999999997</v>
      </c>
      <c r="F806" s="17">
        <f t="shared" si="49"/>
        <v>2036.7166594424998</v>
      </c>
      <c r="G806" s="14">
        <v>19.670000000000002</v>
      </c>
      <c r="H806" s="16">
        <f t="shared" si="52"/>
        <v>-1625.4069050100002</v>
      </c>
      <c r="I806" s="10">
        <f t="shared" si="48"/>
        <v>3</v>
      </c>
    </row>
    <row r="807" spans="1:9" ht="12.6" thickBot="1">
      <c r="A807" s="10">
        <f t="shared" si="50"/>
        <v>203</v>
      </c>
      <c r="B807" s="15">
        <f t="shared" si="51"/>
        <v>20314</v>
      </c>
      <c r="C807" s="11">
        <v>44230.583333333336</v>
      </c>
      <c r="D807" s="12">
        <v>0</v>
      </c>
      <c r="E807" s="16">
        <v>19.079999999999998</v>
      </c>
      <c r="F807" s="17">
        <f t="shared" si="49"/>
        <v>0</v>
      </c>
      <c r="G807" s="14">
        <v>19.559999999999999</v>
      </c>
      <c r="H807" s="16">
        <f t="shared" si="52"/>
        <v>0</v>
      </c>
      <c r="I807" s="10">
        <f t="shared" si="48"/>
        <v>3</v>
      </c>
    </row>
    <row r="808" spans="1:9" ht="12.6" thickBot="1">
      <c r="A808" s="10">
        <f t="shared" si="50"/>
        <v>203</v>
      </c>
      <c r="B808" s="15">
        <f t="shared" si="51"/>
        <v>20315</v>
      </c>
      <c r="C808" s="11">
        <v>44230.625</v>
      </c>
      <c r="D808" s="12">
        <v>8.4506999999999999E-2</v>
      </c>
      <c r="E808" s="16">
        <v>17.675000000000001</v>
      </c>
      <c r="F808" s="17">
        <f t="shared" si="49"/>
        <v>1.4936612250000001</v>
      </c>
      <c r="G808" s="14">
        <v>19.04</v>
      </c>
      <c r="H808" s="16">
        <f t="shared" si="52"/>
        <v>-1.6090132799999999</v>
      </c>
      <c r="I808" s="10">
        <f t="shared" si="48"/>
        <v>3</v>
      </c>
    </row>
    <row r="809" spans="1:9" ht="12.6" thickBot="1">
      <c r="A809" s="10">
        <f t="shared" si="50"/>
        <v>203</v>
      </c>
      <c r="B809" s="15">
        <f t="shared" si="51"/>
        <v>20316</v>
      </c>
      <c r="C809" s="11">
        <v>44230.666666666664</v>
      </c>
      <c r="D809" s="12">
        <v>0</v>
      </c>
      <c r="E809" s="16">
        <v>16.032500000000002</v>
      </c>
      <c r="F809" s="17">
        <f t="shared" si="49"/>
        <v>0</v>
      </c>
      <c r="G809" s="14">
        <v>17.37</v>
      </c>
      <c r="H809" s="16">
        <f t="shared" si="52"/>
        <v>0</v>
      </c>
      <c r="I809" s="10">
        <f t="shared" si="48"/>
        <v>3</v>
      </c>
    </row>
    <row r="810" spans="1:9" ht="12.6" thickBot="1">
      <c r="A810" s="10">
        <f t="shared" si="50"/>
        <v>203</v>
      </c>
      <c r="B810" s="15">
        <f t="shared" si="51"/>
        <v>20317</v>
      </c>
      <c r="C810" s="11">
        <v>44230.708333333336</v>
      </c>
      <c r="D810" s="12">
        <v>-42.695652000000003</v>
      </c>
      <c r="E810" s="16">
        <v>14.487500000000001</v>
      </c>
      <c r="F810" s="17">
        <f t="shared" si="49"/>
        <v>-618.55325835000008</v>
      </c>
      <c r="G810" s="14">
        <v>18.87</v>
      </c>
      <c r="H810" s="16">
        <f t="shared" si="52"/>
        <v>805.66695324000011</v>
      </c>
      <c r="I810" s="10">
        <f t="shared" ref="I810:I873" si="53">DAY(C810)</f>
        <v>3</v>
      </c>
    </row>
    <row r="811" spans="1:9" ht="12.6" thickBot="1">
      <c r="A811" s="10">
        <f t="shared" si="50"/>
        <v>203</v>
      </c>
      <c r="B811" s="15">
        <f t="shared" si="51"/>
        <v>20318</v>
      </c>
      <c r="C811" s="11">
        <v>44230.75</v>
      </c>
      <c r="D811" s="12">
        <v>-51.591549000000001</v>
      </c>
      <c r="E811" s="16">
        <v>17.817499999999999</v>
      </c>
      <c r="F811" s="17">
        <f t="shared" si="49"/>
        <v>-919.23242430749997</v>
      </c>
      <c r="G811" s="14">
        <v>25.23</v>
      </c>
      <c r="H811" s="16">
        <f t="shared" si="52"/>
        <v>1301.6547812700001</v>
      </c>
      <c r="I811" s="10">
        <f t="shared" si="53"/>
        <v>3</v>
      </c>
    </row>
    <row r="812" spans="1:9" ht="12.6" thickBot="1">
      <c r="A812" s="10">
        <f t="shared" si="50"/>
        <v>203</v>
      </c>
      <c r="B812" s="15">
        <f t="shared" si="51"/>
        <v>20319</v>
      </c>
      <c r="C812" s="11">
        <v>44230.791666666664</v>
      </c>
      <c r="D812" s="12">
        <v>-198.514286</v>
      </c>
      <c r="E812" s="16">
        <v>18.017499999999998</v>
      </c>
      <c r="F812" s="17">
        <f t="shared" si="49"/>
        <v>-3576.7311480049998</v>
      </c>
      <c r="G812" s="14">
        <v>27.84</v>
      </c>
      <c r="H812" s="16">
        <f t="shared" si="52"/>
        <v>5526.6377222399997</v>
      </c>
      <c r="I812" s="10">
        <f t="shared" si="53"/>
        <v>3</v>
      </c>
    </row>
    <row r="813" spans="1:9" ht="12.6" thickBot="1">
      <c r="A813" s="10">
        <f t="shared" si="50"/>
        <v>203</v>
      </c>
      <c r="B813" s="15">
        <f t="shared" si="51"/>
        <v>20320</v>
      </c>
      <c r="C813" s="11">
        <v>44230.833333333336</v>
      </c>
      <c r="D813" s="12">
        <v>-218.07042300000001</v>
      </c>
      <c r="E813" s="16">
        <v>17.37</v>
      </c>
      <c r="F813" s="17">
        <f t="shared" si="49"/>
        <v>-3787.8832475100003</v>
      </c>
      <c r="G813" s="14">
        <v>20.71</v>
      </c>
      <c r="H813" s="16">
        <f t="shared" si="52"/>
        <v>4516.2384603300006</v>
      </c>
      <c r="I813" s="10">
        <f t="shared" si="53"/>
        <v>3</v>
      </c>
    </row>
    <row r="814" spans="1:9" ht="12.6" thickBot="1">
      <c r="A814" s="10">
        <f t="shared" si="50"/>
        <v>203</v>
      </c>
      <c r="B814" s="15">
        <f t="shared" si="51"/>
        <v>20321</v>
      </c>
      <c r="C814" s="11">
        <v>44230.875</v>
      </c>
      <c r="D814" s="12">
        <v>-218</v>
      </c>
      <c r="E814" s="16">
        <v>17.385000000000002</v>
      </c>
      <c r="F814" s="17">
        <f t="shared" si="49"/>
        <v>-3789.9300000000003</v>
      </c>
      <c r="G814" s="14">
        <v>18.899999999999999</v>
      </c>
      <c r="H814" s="16">
        <f t="shared" si="52"/>
        <v>4120.2</v>
      </c>
      <c r="I814" s="10">
        <f t="shared" si="53"/>
        <v>3</v>
      </c>
    </row>
    <row r="815" spans="1:9" ht="12.6" thickBot="1">
      <c r="A815" s="10">
        <f t="shared" si="50"/>
        <v>203</v>
      </c>
      <c r="B815" s="15">
        <f t="shared" si="51"/>
        <v>20322</v>
      </c>
      <c r="C815" s="11">
        <v>44230.916666666664</v>
      </c>
      <c r="D815" s="12">
        <v>-218</v>
      </c>
      <c r="E815" s="16">
        <v>12.102499999999999</v>
      </c>
      <c r="F815" s="17">
        <f t="shared" si="49"/>
        <v>-2638.3449999999998</v>
      </c>
      <c r="G815" s="14">
        <v>17.52</v>
      </c>
      <c r="H815" s="16">
        <f t="shared" si="52"/>
        <v>3819.36</v>
      </c>
      <c r="I815" s="10">
        <f t="shared" si="53"/>
        <v>3</v>
      </c>
    </row>
    <row r="816" spans="1:9" ht="12.6" thickBot="1">
      <c r="A816" s="10">
        <f t="shared" si="50"/>
        <v>203</v>
      </c>
      <c r="B816" s="15">
        <f t="shared" si="51"/>
        <v>20323</v>
      </c>
      <c r="C816" s="11">
        <v>44230.958333333336</v>
      </c>
      <c r="D816" s="12">
        <v>-218</v>
      </c>
      <c r="E816" s="16">
        <v>4.5599999999999996</v>
      </c>
      <c r="F816" s="17">
        <f t="shared" si="49"/>
        <v>-994.07999999999993</v>
      </c>
      <c r="G816" s="14">
        <v>11.66</v>
      </c>
      <c r="H816" s="16">
        <f t="shared" si="52"/>
        <v>2541.88</v>
      </c>
      <c r="I816" s="10">
        <f t="shared" si="53"/>
        <v>3</v>
      </c>
    </row>
    <row r="817" spans="1:9" ht="12.6" thickBot="1">
      <c r="A817" s="10">
        <f t="shared" si="50"/>
        <v>204</v>
      </c>
      <c r="B817" s="15">
        <f t="shared" si="51"/>
        <v>20324</v>
      </c>
      <c r="C817" s="11">
        <v>44231</v>
      </c>
      <c r="D817" s="12">
        <v>-218.084507</v>
      </c>
      <c r="E817" s="16">
        <v>-13.5425</v>
      </c>
      <c r="F817" s="17">
        <f t="shared" si="49"/>
        <v>2953.4094360475001</v>
      </c>
      <c r="G817" s="14">
        <v>6.41</v>
      </c>
      <c r="H817" s="16">
        <f t="shared" si="52"/>
        <v>1397.9216898700001</v>
      </c>
      <c r="I817" s="10">
        <f t="shared" si="53"/>
        <v>4</v>
      </c>
    </row>
    <row r="818" spans="1:9" ht="12.6" thickBot="1">
      <c r="A818" s="10">
        <f t="shared" si="50"/>
        <v>204</v>
      </c>
      <c r="B818" s="15">
        <f t="shared" si="51"/>
        <v>20401</v>
      </c>
      <c r="C818" s="11">
        <v>44231.041666666664</v>
      </c>
      <c r="D818" s="12">
        <v>-218.084507</v>
      </c>
      <c r="E818" s="16">
        <v>-24.752500000000001</v>
      </c>
      <c r="F818" s="17">
        <f t="shared" si="49"/>
        <v>5398.1367595175006</v>
      </c>
      <c r="G818" s="14">
        <v>4.75</v>
      </c>
      <c r="H818" s="16">
        <f t="shared" si="52"/>
        <v>1035.90140825</v>
      </c>
      <c r="I818" s="10">
        <f t="shared" si="53"/>
        <v>4</v>
      </c>
    </row>
    <row r="819" spans="1:9" ht="12.6" thickBot="1">
      <c r="A819" s="10">
        <f t="shared" si="50"/>
        <v>204</v>
      </c>
      <c r="B819" s="15">
        <f t="shared" si="51"/>
        <v>20402</v>
      </c>
      <c r="C819" s="11">
        <v>44231.083333333336</v>
      </c>
      <c r="D819" s="12">
        <v>-218</v>
      </c>
      <c r="E819" s="16">
        <v>-26.389999999999997</v>
      </c>
      <c r="F819" s="17">
        <f t="shared" si="49"/>
        <v>5753.0199999999995</v>
      </c>
      <c r="G819" s="14">
        <v>3.73</v>
      </c>
      <c r="H819" s="16">
        <f t="shared" si="52"/>
        <v>813.14</v>
      </c>
      <c r="I819" s="10">
        <f t="shared" si="53"/>
        <v>4</v>
      </c>
    </row>
    <row r="820" spans="1:9" ht="12.6" thickBot="1">
      <c r="A820" s="10">
        <f t="shared" si="50"/>
        <v>204</v>
      </c>
      <c r="B820" s="15">
        <f t="shared" si="51"/>
        <v>20403</v>
      </c>
      <c r="C820" s="11">
        <v>44231.125</v>
      </c>
      <c r="D820" s="12">
        <v>-218</v>
      </c>
      <c r="E820" s="16">
        <v>-27.552500000000002</v>
      </c>
      <c r="F820" s="17">
        <f t="shared" si="49"/>
        <v>6006.4450000000006</v>
      </c>
      <c r="G820" s="14">
        <v>3.36</v>
      </c>
      <c r="H820" s="16">
        <f t="shared" si="52"/>
        <v>732.48</v>
      </c>
      <c r="I820" s="10">
        <f t="shared" si="53"/>
        <v>4</v>
      </c>
    </row>
    <row r="821" spans="1:9" ht="12.6" thickBot="1">
      <c r="A821" s="10">
        <f t="shared" si="50"/>
        <v>204</v>
      </c>
      <c r="B821" s="15">
        <f t="shared" si="51"/>
        <v>20404</v>
      </c>
      <c r="C821" s="11">
        <v>44231.166666666664</v>
      </c>
      <c r="D821" s="12">
        <v>-218</v>
      </c>
      <c r="E821" s="16">
        <v>-25.557499999999997</v>
      </c>
      <c r="F821" s="17">
        <f t="shared" si="49"/>
        <v>5571.5349999999999</v>
      </c>
      <c r="G821" s="14">
        <v>4.46</v>
      </c>
      <c r="H821" s="16">
        <f t="shared" si="52"/>
        <v>972.28</v>
      </c>
      <c r="I821" s="10">
        <f t="shared" si="53"/>
        <v>4</v>
      </c>
    </row>
    <row r="822" spans="1:9" ht="12.6" thickBot="1">
      <c r="A822" s="10">
        <f t="shared" si="50"/>
        <v>204</v>
      </c>
      <c r="B822" s="15">
        <f t="shared" si="51"/>
        <v>20405</v>
      </c>
      <c r="C822" s="11">
        <v>44231.208333333336</v>
      </c>
      <c r="D822" s="12">
        <v>-218</v>
      </c>
      <c r="E822" s="16">
        <v>-6.915</v>
      </c>
      <c r="F822" s="17">
        <f t="shared" si="49"/>
        <v>1507.47</v>
      </c>
      <c r="G822" s="14">
        <v>5.39</v>
      </c>
      <c r="H822" s="16">
        <f t="shared" si="52"/>
        <v>1175.02</v>
      </c>
      <c r="I822" s="10">
        <f t="shared" si="53"/>
        <v>4</v>
      </c>
    </row>
    <row r="823" spans="1:9" ht="12.6" thickBot="1">
      <c r="A823" s="10">
        <f t="shared" si="50"/>
        <v>204</v>
      </c>
      <c r="B823" s="15">
        <f t="shared" si="51"/>
        <v>20406</v>
      </c>
      <c r="C823" s="11">
        <v>44231.25</v>
      </c>
      <c r="D823" s="12">
        <v>-110.042254</v>
      </c>
      <c r="E823" s="16">
        <v>5.8949999999999996</v>
      </c>
      <c r="F823" s="17">
        <f t="shared" si="49"/>
        <v>-648.69908733</v>
      </c>
      <c r="G823" s="13">
        <v>9</v>
      </c>
      <c r="H823" s="16">
        <f t="shared" si="52"/>
        <v>990.38028599999996</v>
      </c>
      <c r="I823" s="10">
        <f t="shared" si="53"/>
        <v>4</v>
      </c>
    </row>
    <row r="824" spans="1:9" ht="12.6" thickBot="1">
      <c r="A824" s="10">
        <f t="shared" si="50"/>
        <v>204</v>
      </c>
      <c r="B824" s="15">
        <f t="shared" si="51"/>
        <v>20407</v>
      </c>
      <c r="C824" s="11">
        <v>44231.291666666664</v>
      </c>
      <c r="D824" s="12">
        <v>-7.0422539999999998</v>
      </c>
      <c r="E824" s="16">
        <v>28.584999999999997</v>
      </c>
      <c r="F824" s="17">
        <f t="shared" si="49"/>
        <v>-201.30283058999999</v>
      </c>
      <c r="G824" s="14">
        <v>19.61</v>
      </c>
      <c r="H824" s="16">
        <f t="shared" si="52"/>
        <v>138.09860093999998</v>
      </c>
      <c r="I824" s="10">
        <f t="shared" si="53"/>
        <v>4</v>
      </c>
    </row>
    <row r="825" spans="1:9" ht="12.6" thickBot="1">
      <c r="A825" s="10">
        <f t="shared" si="50"/>
        <v>204</v>
      </c>
      <c r="B825" s="15">
        <f t="shared" si="51"/>
        <v>20408</v>
      </c>
      <c r="C825" s="11">
        <v>44231.333333333336</v>
      </c>
      <c r="D825" s="12">
        <v>0</v>
      </c>
      <c r="E825" s="16">
        <v>20.720000000000002</v>
      </c>
      <c r="F825" s="17">
        <f t="shared" si="49"/>
        <v>0</v>
      </c>
      <c r="G825" s="14">
        <v>21.84</v>
      </c>
      <c r="H825" s="16">
        <f t="shared" si="52"/>
        <v>0</v>
      </c>
      <c r="I825" s="10">
        <f t="shared" si="53"/>
        <v>4</v>
      </c>
    </row>
    <row r="826" spans="1:9" ht="12.6" thickBot="1">
      <c r="A826" s="10">
        <f t="shared" si="50"/>
        <v>204</v>
      </c>
      <c r="B826" s="15">
        <f t="shared" si="51"/>
        <v>20409</v>
      </c>
      <c r="C826" s="11">
        <v>44231.375</v>
      </c>
      <c r="D826" s="12">
        <v>0</v>
      </c>
      <c r="E826" s="16">
        <v>16.885000000000002</v>
      </c>
      <c r="F826" s="17">
        <f t="shared" si="49"/>
        <v>0</v>
      </c>
      <c r="G826" s="14">
        <v>19.170000000000002</v>
      </c>
      <c r="H826" s="16">
        <f t="shared" si="52"/>
        <v>0</v>
      </c>
      <c r="I826" s="10">
        <f t="shared" si="53"/>
        <v>4</v>
      </c>
    </row>
    <row r="827" spans="1:9" ht="12.6" thickBot="1">
      <c r="A827" s="10">
        <f t="shared" si="50"/>
        <v>204</v>
      </c>
      <c r="B827" s="15">
        <f t="shared" si="51"/>
        <v>20410</v>
      </c>
      <c r="C827" s="11">
        <v>44231.416666666664</v>
      </c>
      <c r="D827" s="12">
        <v>0</v>
      </c>
      <c r="E827" s="16">
        <v>13.515000000000001</v>
      </c>
      <c r="F827" s="17">
        <f t="shared" si="49"/>
        <v>0</v>
      </c>
      <c r="G827" s="14">
        <v>19.739999999999998</v>
      </c>
      <c r="H827" s="16">
        <f t="shared" si="52"/>
        <v>0</v>
      </c>
      <c r="I827" s="10">
        <f t="shared" si="53"/>
        <v>4</v>
      </c>
    </row>
    <row r="828" spans="1:9" ht="12.6" thickBot="1">
      <c r="A828" s="10">
        <f t="shared" si="50"/>
        <v>204</v>
      </c>
      <c r="B828" s="15">
        <f t="shared" si="51"/>
        <v>20411</v>
      </c>
      <c r="C828" s="11">
        <v>44231.458333333336</v>
      </c>
      <c r="D828" s="12">
        <v>0</v>
      </c>
      <c r="E828" s="16">
        <v>12.2775</v>
      </c>
      <c r="F828" s="17">
        <f t="shared" si="49"/>
        <v>0</v>
      </c>
      <c r="G828" s="14">
        <v>18.260000000000002</v>
      </c>
      <c r="H828" s="16">
        <f t="shared" si="52"/>
        <v>0</v>
      </c>
      <c r="I828" s="10">
        <f t="shared" si="53"/>
        <v>4</v>
      </c>
    </row>
    <row r="829" spans="1:9" ht="12.6" thickBot="1">
      <c r="A829" s="10">
        <f t="shared" si="50"/>
        <v>204</v>
      </c>
      <c r="B829" s="15">
        <f t="shared" si="51"/>
        <v>20412</v>
      </c>
      <c r="C829" s="11">
        <v>44231.5</v>
      </c>
      <c r="D829" s="12">
        <v>0</v>
      </c>
      <c r="E829" s="16">
        <v>14.2425</v>
      </c>
      <c r="F829" s="17">
        <f t="shared" si="49"/>
        <v>0</v>
      </c>
      <c r="G829" s="14">
        <v>16.670000000000002</v>
      </c>
      <c r="H829" s="16">
        <f t="shared" si="52"/>
        <v>0</v>
      </c>
      <c r="I829" s="10">
        <f t="shared" si="53"/>
        <v>4</v>
      </c>
    </row>
    <row r="830" spans="1:9" ht="12.6" thickBot="1">
      <c r="A830" s="10">
        <f t="shared" si="50"/>
        <v>204</v>
      </c>
      <c r="B830" s="15">
        <f t="shared" si="51"/>
        <v>20413</v>
      </c>
      <c r="C830" s="11">
        <v>44231.541666666664</v>
      </c>
      <c r="D830" s="12">
        <v>0</v>
      </c>
      <c r="E830" s="16">
        <v>14.932499999999999</v>
      </c>
      <c r="F830" s="17">
        <f t="shared" si="49"/>
        <v>0</v>
      </c>
      <c r="G830" s="14">
        <v>17.440000000000001</v>
      </c>
      <c r="H830" s="16">
        <f t="shared" si="52"/>
        <v>0</v>
      </c>
      <c r="I830" s="10">
        <f t="shared" si="53"/>
        <v>4</v>
      </c>
    </row>
    <row r="831" spans="1:9" ht="12.6" thickBot="1">
      <c r="A831" s="10">
        <f t="shared" si="50"/>
        <v>204</v>
      </c>
      <c r="B831" s="15">
        <f t="shared" si="51"/>
        <v>20414</v>
      </c>
      <c r="C831" s="11">
        <v>44231.583333333336</v>
      </c>
      <c r="D831" s="12">
        <v>0</v>
      </c>
      <c r="E831" s="16">
        <v>20.195</v>
      </c>
      <c r="F831" s="17">
        <f t="shared" si="49"/>
        <v>0</v>
      </c>
      <c r="G831" s="14">
        <v>18.86</v>
      </c>
      <c r="H831" s="16">
        <f t="shared" si="52"/>
        <v>0</v>
      </c>
      <c r="I831" s="10">
        <f t="shared" si="53"/>
        <v>4</v>
      </c>
    </row>
    <row r="832" spans="1:9" ht="12.6" thickBot="1">
      <c r="A832" s="10">
        <f t="shared" si="50"/>
        <v>204</v>
      </c>
      <c r="B832" s="15">
        <f t="shared" si="51"/>
        <v>20415</v>
      </c>
      <c r="C832" s="11">
        <v>44231.625</v>
      </c>
      <c r="D832" s="12">
        <v>-95.492958000000002</v>
      </c>
      <c r="E832" s="16">
        <v>20.525000000000002</v>
      </c>
      <c r="F832" s="17">
        <f t="shared" si="49"/>
        <v>-1959.9929629500002</v>
      </c>
      <c r="G832" s="14">
        <v>18.64</v>
      </c>
      <c r="H832" s="16">
        <f t="shared" si="52"/>
        <v>1779.98873712</v>
      </c>
      <c r="I832" s="10">
        <f t="shared" si="53"/>
        <v>4</v>
      </c>
    </row>
    <row r="833" spans="1:9" ht="12.6" thickBot="1">
      <c r="A833" s="10">
        <f t="shared" si="50"/>
        <v>204</v>
      </c>
      <c r="B833" s="15">
        <f t="shared" si="51"/>
        <v>20416</v>
      </c>
      <c r="C833" s="11">
        <v>44231.666666666664</v>
      </c>
      <c r="D833" s="12">
        <v>-122.25</v>
      </c>
      <c r="E833" s="16">
        <v>20.352499999999999</v>
      </c>
      <c r="F833" s="17">
        <f t="shared" si="49"/>
        <v>-2488.0931249999999</v>
      </c>
      <c r="G833" s="14">
        <v>19.22</v>
      </c>
      <c r="H833" s="16">
        <f t="shared" si="52"/>
        <v>2349.645</v>
      </c>
      <c r="I833" s="10">
        <f t="shared" si="53"/>
        <v>4</v>
      </c>
    </row>
    <row r="834" spans="1:9" ht="12.6" thickBot="1">
      <c r="A834" s="10">
        <f t="shared" si="50"/>
        <v>204</v>
      </c>
      <c r="B834" s="15">
        <f t="shared" si="51"/>
        <v>20417</v>
      </c>
      <c r="C834" s="11">
        <v>44231.708333333336</v>
      </c>
      <c r="D834" s="12">
        <v>-122.38028199999999</v>
      </c>
      <c r="E834" s="16">
        <v>34.49</v>
      </c>
      <c r="F834" s="17">
        <f t="shared" ref="F834:F897" si="54">D834*E834</f>
        <v>-4220.8959261800001</v>
      </c>
      <c r="G834" s="14">
        <v>19.100000000000001</v>
      </c>
      <c r="H834" s="16">
        <f t="shared" si="52"/>
        <v>2337.4633862000001</v>
      </c>
      <c r="I834" s="10">
        <f t="shared" si="53"/>
        <v>4</v>
      </c>
    </row>
    <row r="835" spans="1:9" ht="12.6" thickBot="1">
      <c r="A835" s="10">
        <f t="shared" ref="A835:A898" si="55">DAY(C835)+MONTH(C835)*100</f>
        <v>204</v>
      </c>
      <c r="B835" s="15">
        <f t="shared" ref="B835:B898" si="56">IF(HOUR(C835)=0,-76,HOUR(C835))+DAY(C835)*100+MONTH(C835)*10000</f>
        <v>20418</v>
      </c>
      <c r="C835" s="11">
        <v>44231.75</v>
      </c>
      <c r="D835" s="12">
        <v>-124.25</v>
      </c>
      <c r="E835" s="16">
        <v>143.29</v>
      </c>
      <c r="F835" s="17">
        <f t="shared" si="54"/>
        <v>-17803.782499999998</v>
      </c>
      <c r="G835" s="14">
        <v>28.91</v>
      </c>
      <c r="H835" s="16">
        <f t="shared" ref="H835:H898" si="57">-D835*G835</f>
        <v>3592.0675000000001</v>
      </c>
      <c r="I835" s="10">
        <f t="shared" si="53"/>
        <v>4</v>
      </c>
    </row>
    <row r="836" spans="1:9" ht="12.6" thickBot="1">
      <c r="A836" s="10">
        <f t="shared" si="55"/>
        <v>204</v>
      </c>
      <c r="B836" s="15">
        <f t="shared" si="56"/>
        <v>20419</v>
      </c>
      <c r="C836" s="11">
        <v>44231.791666666664</v>
      </c>
      <c r="D836" s="12">
        <v>-206.58333300000001</v>
      </c>
      <c r="E836" s="16">
        <v>44.93</v>
      </c>
      <c r="F836" s="17">
        <f t="shared" si="54"/>
        <v>-9281.7891516899999</v>
      </c>
      <c r="G836" s="14">
        <v>40.56</v>
      </c>
      <c r="H836" s="16">
        <f t="shared" si="57"/>
        <v>8379.0199864800015</v>
      </c>
      <c r="I836" s="10">
        <f t="shared" si="53"/>
        <v>4</v>
      </c>
    </row>
    <row r="837" spans="1:9" ht="12.6" thickBot="1">
      <c r="A837" s="10">
        <f t="shared" si="55"/>
        <v>204</v>
      </c>
      <c r="B837" s="15">
        <f t="shared" si="56"/>
        <v>20420</v>
      </c>
      <c r="C837" s="11">
        <v>44231.833333333336</v>
      </c>
      <c r="D837" s="12">
        <v>-117.01408499999999</v>
      </c>
      <c r="E837" s="16">
        <v>23.924999999999997</v>
      </c>
      <c r="F837" s="17">
        <f t="shared" si="54"/>
        <v>-2799.5619836249994</v>
      </c>
      <c r="G837" s="14">
        <v>26.38</v>
      </c>
      <c r="H837" s="16">
        <f t="shared" si="57"/>
        <v>3086.8315622999999</v>
      </c>
      <c r="I837" s="10">
        <f t="shared" si="53"/>
        <v>4</v>
      </c>
    </row>
    <row r="838" spans="1:9" ht="12.6" thickBot="1">
      <c r="A838" s="10">
        <f t="shared" si="55"/>
        <v>204</v>
      </c>
      <c r="B838" s="15">
        <f t="shared" si="56"/>
        <v>20421</v>
      </c>
      <c r="C838" s="11">
        <v>44231.875</v>
      </c>
      <c r="D838" s="12">
        <v>51.887324</v>
      </c>
      <c r="E838" s="16">
        <v>20.2075</v>
      </c>
      <c r="F838" s="17">
        <f t="shared" si="54"/>
        <v>1048.51309973</v>
      </c>
      <c r="G838" s="14">
        <v>24.44</v>
      </c>
      <c r="H838" s="16">
        <f t="shared" si="57"/>
        <v>-1268.1261985600001</v>
      </c>
      <c r="I838" s="10">
        <f t="shared" si="53"/>
        <v>4</v>
      </c>
    </row>
    <row r="839" spans="1:9" ht="12.6" thickBot="1">
      <c r="A839" s="10">
        <f t="shared" si="55"/>
        <v>204</v>
      </c>
      <c r="B839" s="15">
        <f t="shared" si="56"/>
        <v>20422</v>
      </c>
      <c r="C839" s="11">
        <v>44231.916666666664</v>
      </c>
      <c r="D839" s="12">
        <v>12.583333</v>
      </c>
      <c r="E839" s="16">
        <v>18.614999999999998</v>
      </c>
      <c r="F839" s="17">
        <f t="shared" si="54"/>
        <v>234.23874379499998</v>
      </c>
      <c r="G839" s="14">
        <v>24.05</v>
      </c>
      <c r="H839" s="16">
        <f t="shared" si="57"/>
        <v>-302.62915865000002</v>
      </c>
      <c r="I839" s="10">
        <f t="shared" si="53"/>
        <v>4</v>
      </c>
    </row>
    <row r="840" spans="1:9" ht="12.6" thickBot="1">
      <c r="A840" s="10">
        <f t="shared" si="55"/>
        <v>204</v>
      </c>
      <c r="B840" s="15">
        <f t="shared" si="56"/>
        <v>20423</v>
      </c>
      <c r="C840" s="11">
        <v>44231.958333333336</v>
      </c>
      <c r="D840" s="12">
        <v>0</v>
      </c>
      <c r="E840" s="16">
        <v>17.649999999999999</v>
      </c>
      <c r="F840" s="17">
        <f t="shared" si="54"/>
        <v>0</v>
      </c>
      <c r="G840" s="14">
        <v>22.98</v>
      </c>
      <c r="H840" s="16">
        <f t="shared" si="57"/>
        <v>0</v>
      </c>
      <c r="I840" s="10">
        <f t="shared" si="53"/>
        <v>4</v>
      </c>
    </row>
    <row r="841" spans="1:9" ht="12.6" thickBot="1">
      <c r="A841" s="10">
        <f t="shared" si="55"/>
        <v>205</v>
      </c>
      <c r="B841" s="15">
        <f t="shared" si="56"/>
        <v>20424</v>
      </c>
      <c r="C841" s="11">
        <v>44232</v>
      </c>
      <c r="D841" s="12">
        <v>0</v>
      </c>
      <c r="E841" s="16">
        <v>16.677500000000002</v>
      </c>
      <c r="F841" s="17">
        <f t="shared" si="54"/>
        <v>0</v>
      </c>
      <c r="G841" s="14">
        <v>20.66</v>
      </c>
      <c r="H841" s="16">
        <f t="shared" si="57"/>
        <v>0</v>
      </c>
      <c r="I841" s="10">
        <f t="shared" si="53"/>
        <v>5</v>
      </c>
    </row>
    <row r="842" spans="1:9" ht="12.6" thickBot="1">
      <c r="A842" s="10">
        <f t="shared" si="55"/>
        <v>205</v>
      </c>
      <c r="B842" s="15">
        <f t="shared" si="56"/>
        <v>20501</v>
      </c>
      <c r="C842" s="11">
        <v>44232.041666666664</v>
      </c>
      <c r="D842" s="12">
        <v>156.557143</v>
      </c>
      <c r="E842" s="16">
        <v>16.340000000000003</v>
      </c>
      <c r="F842" s="17">
        <f t="shared" si="54"/>
        <v>2558.1437166200003</v>
      </c>
      <c r="G842" s="14">
        <v>18.53</v>
      </c>
      <c r="H842" s="16">
        <f t="shared" si="57"/>
        <v>-2901.0038597900002</v>
      </c>
      <c r="I842" s="10">
        <f t="shared" si="53"/>
        <v>5</v>
      </c>
    </row>
    <row r="843" spans="1:9" ht="12.6" thickBot="1">
      <c r="A843" s="10">
        <f t="shared" si="55"/>
        <v>205</v>
      </c>
      <c r="B843" s="15">
        <f t="shared" si="56"/>
        <v>20502</v>
      </c>
      <c r="C843" s="11">
        <v>44232.083333333336</v>
      </c>
      <c r="D843" s="12">
        <v>22.916667</v>
      </c>
      <c r="E843" s="16">
        <v>16.215</v>
      </c>
      <c r="F843" s="17">
        <f t="shared" si="54"/>
        <v>371.59375540500002</v>
      </c>
      <c r="G843" s="14">
        <v>18.239999999999998</v>
      </c>
      <c r="H843" s="16">
        <f t="shared" si="57"/>
        <v>-418.00000607999999</v>
      </c>
      <c r="I843" s="10">
        <f t="shared" si="53"/>
        <v>5</v>
      </c>
    </row>
    <row r="844" spans="1:9" ht="12.6" thickBot="1">
      <c r="A844" s="10">
        <f t="shared" si="55"/>
        <v>205</v>
      </c>
      <c r="B844" s="15">
        <f t="shared" si="56"/>
        <v>20503</v>
      </c>
      <c r="C844" s="11">
        <v>44232.125</v>
      </c>
      <c r="D844" s="12">
        <v>0</v>
      </c>
      <c r="E844" s="16">
        <v>17.522500000000001</v>
      </c>
      <c r="F844" s="17">
        <f t="shared" si="54"/>
        <v>0</v>
      </c>
      <c r="G844" s="14">
        <v>18.690000000000001</v>
      </c>
      <c r="H844" s="16">
        <f t="shared" si="57"/>
        <v>0</v>
      </c>
      <c r="I844" s="10">
        <f t="shared" si="53"/>
        <v>5</v>
      </c>
    </row>
    <row r="845" spans="1:9" ht="12.6" thickBot="1">
      <c r="A845" s="10">
        <f t="shared" si="55"/>
        <v>205</v>
      </c>
      <c r="B845" s="15">
        <f t="shared" si="56"/>
        <v>20504</v>
      </c>
      <c r="C845" s="11">
        <v>44232.166666666664</v>
      </c>
      <c r="D845" s="12">
        <v>-88.217391000000006</v>
      </c>
      <c r="E845" s="16">
        <v>17.912499999999998</v>
      </c>
      <c r="F845" s="17">
        <f t="shared" si="54"/>
        <v>-1580.1940162874998</v>
      </c>
      <c r="G845" s="14">
        <v>19.25</v>
      </c>
      <c r="H845" s="16">
        <f t="shared" si="57"/>
        <v>1698.1847767500001</v>
      </c>
      <c r="I845" s="10">
        <f t="shared" si="53"/>
        <v>5</v>
      </c>
    </row>
    <row r="846" spans="1:9" ht="12.6" thickBot="1">
      <c r="A846" s="10">
        <f t="shared" si="55"/>
        <v>205</v>
      </c>
      <c r="B846" s="15">
        <f t="shared" si="56"/>
        <v>20505</v>
      </c>
      <c r="C846" s="11">
        <v>44232.208333333336</v>
      </c>
      <c r="D846" s="12">
        <v>58.6</v>
      </c>
      <c r="E846" s="16">
        <v>17.8125</v>
      </c>
      <c r="F846" s="17">
        <f t="shared" si="54"/>
        <v>1043.8125</v>
      </c>
      <c r="G846" s="14">
        <v>20.239999999999998</v>
      </c>
      <c r="H846" s="16">
        <f t="shared" si="57"/>
        <v>-1186.0639999999999</v>
      </c>
      <c r="I846" s="10">
        <f t="shared" si="53"/>
        <v>5</v>
      </c>
    </row>
    <row r="847" spans="1:9" ht="12.6" thickBot="1">
      <c r="A847" s="10">
        <f t="shared" si="55"/>
        <v>205</v>
      </c>
      <c r="B847" s="15">
        <f t="shared" si="56"/>
        <v>20506</v>
      </c>
      <c r="C847" s="11">
        <v>44232.25</v>
      </c>
      <c r="D847" s="12">
        <v>100</v>
      </c>
      <c r="E847" s="16">
        <v>18.4925</v>
      </c>
      <c r="F847" s="17">
        <f t="shared" si="54"/>
        <v>1849.25</v>
      </c>
      <c r="G847" s="14">
        <v>26.31</v>
      </c>
      <c r="H847" s="16">
        <f t="shared" si="57"/>
        <v>-2631</v>
      </c>
      <c r="I847" s="10">
        <f t="shared" si="53"/>
        <v>5</v>
      </c>
    </row>
    <row r="848" spans="1:9" ht="12.6" thickBot="1">
      <c r="A848" s="10">
        <f t="shared" si="55"/>
        <v>205</v>
      </c>
      <c r="B848" s="15">
        <f t="shared" si="56"/>
        <v>20507</v>
      </c>
      <c r="C848" s="11">
        <v>44232.291666666664</v>
      </c>
      <c r="D848" s="12">
        <v>208.33802800000001</v>
      </c>
      <c r="E848" s="16">
        <v>20.465</v>
      </c>
      <c r="F848" s="17">
        <f t="shared" si="54"/>
        <v>4263.63774302</v>
      </c>
      <c r="G848" s="14">
        <v>37.64</v>
      </c>
      <c r="H848" s="16">
        <f t="shared" si="57"/>
        <v>-7841.8433739200009</v>
      </c>
      <c r="I848" s="10">
        <f t="shared" si="53"/>
        <v>5</v>
      </c>
    </row>
    <row r="849" spans="1:9" ht="12.6" thickBot="1">
      <c r="A849" s="10">
        <f t="shared" si="55"/>
        <v>205</v>
      </c>
      <c r="B849" s="15">
        <f t="shared" si="56"/>
        <v>20508</v>
      </c>
      <c r="C849" s="11">
        <v>44232.333333333336</v>
      </c>
      <c r="D849" s="12">
        <v>223</v>
      </c>
      <c r="E849" s="16">
        <v>25.245000000000001</v>
      </c>
      <c r="F849" s="17">
        <f t="shared" si="54"/>
        <v>5629.6350000000002</v>
      </c>
      <c r="G849" s="14">
        <v>40.11</v>
      </c>
      <c r="H849" s="16">
        <f t="shared" si="57"/>
        <v>-8944.5300000000007</v>
      </c>
      <c r="I849" s="10">
        <f t="shared" si="53"/>
        <v>5</v>
      </c>
    </row>
    <row r="850" spans="1:9" ht="12.6" thickBot="1">
      <c r="A850" s="10">
        <f t="shared" si="55"/>
        <v>205</v>
      </c>
      <c r="B850" s="15">
        <f t="shared" si="56"/>
        <v>20509</v>
      </c>
      <c r="C850" s="11">
        <v>44232.375</v>
      </c>
      <c r="D850" s="12">
        <v>115.214286</v>
      </c>
      <c r="E850" s="16">
        <v>23.702500000000004</v>
      </c>
      <c r="F850" s="17">
        <f t="shared" si="54"/>
        <v>2730.8666139150005</v>
      </c>
      <c r="G850" s="14">
        <v>29.84</v>
      </c>
      <c r="H850" s="16">
        <f t="shared" si="57"/>
        <v>-3437.9942942399998</v>
      </c>
      <c r="I850" s="10">
        <f t="shared" si="53"/>
        <v>5</v>
      </c>
    </row>
    <row r="851" spans="1:9" ht="12.6" thickBot="1">
      <c r="A851" s="10">
        <f t="shared" si="55"/>
        <v>205</v>
      </c>
      <c r="B851" s="15">
        <f t="shared" si="56"/>
        <v>20510</v>
      </c>
      <c r="C851" s="11">
        <v>44232.416666666664</v>
      </c>
      <c r="D851" s="12">
        <v>150.455882</v>
      </c>
      <c r="E851" s="16">
        <v>19.704999999999998</v>
      </c>
      <c r="F851" s="17">
        <f t="shared" si="54"/>
        <v>2964.7331548099996</v>
      </c>
      <c r="G851" s="14">
        <v>23.96</v>
      </c>
      <c r="H851" s="16">
        <f t="shared" si="57"/>
        <v>-3604.9229327200001</v>
      </c>
      <c r="I851" s="10">
        <f t="shared" si="53"/>
        <v>5</v>
      </c>
    </row>
    <row r="852" spans="1:9" ht="12.6" thickBot="1">
      <c r="A852" s="10">
        <f t="shared" si="55"/>
        <v>205</v>
      </c>
      <c r="B852" s="15">
        <f t="shared" si="56"/>
        <v>20511</v>
      </c>
      <c r="C852" s="11">
        <v>44232.458333333336</v>
      </c>
      <c r="D852" s="12">
        <v>172.77142900000001</v>
      </c>
      <c r="E852" s="16">
        <v>19.515000000000001</v>
      </c>
      <c r="F852" s="17">
        <f t="shared" si="54"/>
        <v>3371.6344369350004</v>
      </c>
      <c r="G852" s="14">
        <v>24.29</v>
      </c>
      <c r="H852" s="16">
        <f t="shared" si="57"/>
        <v>-4196.6180104100004</v>
      </c>
      <c r="I852" s="10">
        <f t="shared" si="53"/>
        <v>5</v>
      </c>
    </row>
    <row r="853" spans="1:9" ht="12.6" thickBot="1">
      <c r="A853" s="10">
        <f t="shared" si="55"/>
        <v>205</v>
      </c>
      <c r="B853" s="15">
        <f t="shared" si="56"/>
        <v>20512</v>
      </c>
      <c r="C853" s="11">
        <v>44232.5</v>
      </c>
      <c r="D853" s="12">
        <v>126.083333</v>
      </c>
      <c r="E853" s="16">
        <v>19.072500000000005</v>
      </c>
      <c r="F853" s="17">
        <f t="shared" si="54"/>
        <v>2404.7243686425004</v>
      </c>
      <c r="G853" s="14">
        <v>22.93</v>
      </c>
      <c r="H853" s="16">
        <f t="shared" si="57"/>
        <v>-2891.0908256899997</v>
      </c>
      <c r="I853" s="10">
        <f t="shared" si="53"/>
        <v>5</v>
      </c>
    </row>
    <row r="854" spans="1:9" ht="12.6" thickBot="1">
      <c r="A854" s="10">
        <f t="shared" si="55"/>
        <v>205</v>
      </c>
      <c r="B854" s="15">
        <f t="shared" si="56"/>
        <v>20513</v>
      </c>
      <c r="C854" s="11">
        <v>44232.541666666664</v>
      </c>
      <c r="D854" s="12">
        <v>69.830985999999996</v>
      </c>
      <c r="E854" s="16">
        <v>19.649999999999999</v>
      </c>
      <c r="F854" s="17">
        <f t="shared" si="54"/>
        <v>1372.1788748999998</v>
      </c>
      <c r="G854" s="14">
        <v>20.34</v>
      </c>
      <c r="H854" s="16">
        <f t="shared" si="57"/>
        <v>-1420.36225524</v>
      </c>
      <c r="I854" s="10">
        <f t="shared" si="53"/>
        <v>5</v>
      </c>
    </row>
    <row r="855" spans="1:9" ht="12.6" thickBot="1">
      <c r="A855" s="10">
        <f t="shared" si="55"/>
        <v>205</v>
      </c>
      <c r="B855" s="15">
        <f t="shared" si="56"/>
        <v>20514</v>
      </c>
      <c r="C855" s="11">
        <v>44232.583333333336</v>
      </c>
      <c r="D855" s="12">
        <v>0</v>
      </c>
      <c r="E855" s="16">
        <v>18.95</v>
      </c>
      <c r="F855" s="17">
        <f t="shared" si="54"/>
        <v>0</v>
      </c>
      <c r="G855" s="14">
        <v>19.18</v>
      </c>
      <c r="H855" s="16">
        <f t="shared" si="57"/>
        <v>0</v>
      </c>
      <c r="I855" s="10">
        <f t="shared" si="53"/>
        <v>5</v>
      </c>
    </row>
    <row r="856" spans="1:9" ht="12.6" thickBot="1">
      <c r="A856" s="10">
        <f t="shared" si="55"/>
        <v>205</v>
      </c>
      <c r="B856" s="15">
        <f t="shared" si="56"/>
        <v>20515</v>
      </c>
      <c r="C856" s="11">
        <v>44232.625</v>
      </c>
      <c r="D856" s="12">
        <v>0</v>
      </c>
      <c r="E856" s="16">
        <v>18.89</v>
      </c>
      <c r="F856" s="17">
        <f t="shared" si="54"/>
        <v>0</v>
      </c>
      <c r="G856" s="14">
        <v>18.73</v>
      </c>
      <c r="H856" s="16">
        <f t="shared" si="57"/>
        <v>0</v>
      </c>
      <c r="I856" s="10">
        <f t="shared" si="53"/>
        <v>5</v>
      </c>
    </row>
    <row r="857" spans="1:9" ht="12.6" thickBot="1">
      <c r="A857" s="10">
        <f t="shared" si="55"/>
        <v>205</v>
      </c>
      <c r="B857" s="15">
        <f t="shared" si="56"/>
        <v>20516</v>
      </c>
      <c r="C857" s="11">
        <v>44232.666666666664</v>
      </c>
      <c r="D857" s="12">
        <v>0</v>
      </c>
      <c r="E857" s="16">
        <v>18.902500000000003</v>
      </c>
      <c r="F857" s="17">
        <f t="shared" si="54"/>
        <v>0</v>
      </c>
      <c r="G857" s="14">
        <v>18.48</v>
      </c>
      <c r="H857" s="16">
        <f t="shared" si="57"/>
        <v>0</v>
      </c>
      <c r="I857" s="10">
        <f t="shared" si="53"/>
        <v>5</v>
      </c>
    </row>
    <row r="858" spans="1:9" ht="12.6" thickBot="1">
      <c r="A858" s="10">
        <f t="shared" si="55"/>
        <v>205</v>
      </c>
      <c r="B858" s="15">
        <f t="shared" si="56"/>
        <v>20517</v>
      </c>
      <c r="C858" s="11">
        <v>44232.708333333336</v>
      </c>
      <c r="D858" s="12">
        <v>0</v>
      </c>
      <c r="E858" s="16">
        <v>18.942500000000003</v>
      </c>
      <c r="F858" s="17">
        <f t="shared" si="54"/>
        <v>0</v>
      </c>
      <c r="G858" s="14">
        <v>18.77</v>
      </c>
      <c r="H858" s="16">
        <f t="shared" si="57"/>
        <v>0</v>
      </c>
      <c r="I858" s="10">
        <f t="shared" si="53"/>
        <v>5</v>
      </c>
    </row>
    <row r="859" spans="1:9" ht="12.6" thickBot="1">
      <c r="A859" s="10">
        <f t="shared" si="55"/>
        <v>205</v>
      </c>
      <c r="B859" s="15">
        <f t="shared" si="56"/>
        <v>20518</v>
      </c>
      <c r="C859" s="11">
        <v>44232.75</v>
      </c>
      <c r="D859" s="12">
        <v>0</v>
      </c>
      <c r="E859" s="16">
        <v>23.8</v>
      </c>
      <c r="F859" s="17">
        <f t="shared" si="54"/>
        <v>0</v>
      </c>
      <c r="G859" s="14">
        <v>34.75</v>
      </c>
      <c r="H859" s="16">
        <f t="shared" si="57"/>
        <v>0</v>
      </c>
      <c r="I859" s="10">
        <f t="shared" si="53"/>
        <v>5</v>
      </c>
    </row>
    <row r="860" spans="1:9" ht="12.6" thickBot="1">
      <c r="A860" s="10">
        <f t="shared" si="55"/>
        <v>205</v>
      </c>
      <c r="B860" s="15">
        <f t="shared" si="56"/>
        <v>20519</v>
      </c>
      <c r="C860" s="11">
        <v>44232.791666666664</v>
      </c>
      <c r="D860" s="12">
        <v>0</v>
      </c>
      <c r="E860" s="16">
        <v>26.952500000000001</v>
      </c>
      <c r="F860" s="17">
        <f t="shared" si="54"/>
        <v>0</v>
      </c>
      <c r="G860" s="14">
        <v>34.71</v>
      </c>
      <c r="H860" s="16">
        <f t="shared" si="57"/>
        <v>0</v>
      </c>
      <c r="I860" s="10">
        <f t="shared" si="53"/>
        <v>5</v>
      </c>
    </row>
    <row r="861" spans="1:9" ht="12.6" thickBot="1">
      <c r="A861" s="10">
        <f t="shared" si="55"/>
        <v>205</v>
      </c>
      <c r="B861" s="15">
        <f t="shared" si="56"/>
        <v>20520</v>
      </c>
      <c r="C861" s="11">
        <v>44232.833333333336</v>
      </c>
      <c r="D861" s="12">
        <v>0</v>
      </c>
      <c r="E861" s="16">
        <v>18.997499999999999</v>
      </c>
      <c r="F861" s="17">
        <f t="shared" si="54"/>
        <v>0</v>
      </c>
      <c r="G861" s="14">
        <v>22.5</v>
      </c>
      <c r="H861" s="16">
        <f t="shared" si="57"/>
        <v>0</v>
      </c>
      <c r="I861" s="10">
        <f t="shared" si="53"/>
        <v>5</v>
      </c>
    </row>
    <row r="862" spans="1:9" ht="12.6" thickBot="1">
      <c r="A862" s="10">
        <f t="shared" si="55"/>
        <v>205</v>
      </c>
      <c r="B862" s="15">
        <f t="shared" si="56"/>
        <v>20521</v>
      </c>
      <c r="C862" s="11">
        <v>44232.875</v>
      </c>
      <c r="D862" s="12">
        <v>0</v>
      </c>
      <c r="E862" s="16">
        <v>17.642500000000002</v>
      </c>
      <c r="F862" s="17">
        <f t="shared" si="54"/>
        <v>0</v>
      </c>
      <c r="G862" s="14">
        <v>21.69</v>
      </c>
      <c r="H862" s="16">
        <f t="shared" si="57"/>
        <v>0</v>
      </c>
      <c r="I862" s="10">
        <f t="shared" si="53"/>
        <v>5</v>
      </c>
    </row>
    <row r="863" spans="1:9" ht="12.6" thickBot="1">
      <c r="A863" s="10">
        <f t="shared" si="55"/>
        <v>205</v>
      </c>
      <c r="B863" s="15">
        <f t="shared" si="56"/>
        <v>20522</v>
      </c>
      <c r="C863" s="11">
        <v>44232.916666666664</v>
      </c>
      <c r="D863" s="12">
        <v>0</v>
      </c>
      <c r="E863" s="16">
        <v>17.365000000000002</v>
      </c>
      <c r="F863" s="17">
        <f t="shared" si="54"/>
        <v>0</v>
      </c>
      <c r="G863" s="14">
        <v>20.88</v>
      </c>
      <c r="H863" s="16">
        <f t="shared" si="57"/>
        <v>0</v>
      </c>
      <c r="I863" s="10">
        <f t="shared" si="53"/>
        <v>5</v>
      </c>
    </row>
    <row r="864" spans="1:9" ht="12.6" thickBot="1">
      <c r="A864" s="10">
        <f t="shared" si="55"/>
        <v>205</v>
      </c>
      <c r="B864" s="15">
        <f t="shared" si="56"/>
        <v>20523</v>
      </c>
      <c r="C864" s="11">
        <v>44232.958333333336</v>
      </c>
      <c r="D864" s="12">
        <v>0</v>
      </c>
      <c r="E864" s="16">
        <v>18.067500000000003</v>
      </c>
      <c r="F864" s="17">
        <f t="shared" si="54"/>
        <v>0</v>
      </c>
      <c r="G864" s="14">
        <v>21.16</v>
      </c>
      <c r="H864" s="16">
        <f t="shared" si="57"/>
        <v>0</v>
      </c>
      <c r="I864" s="10">
        <f t="shared" si="53"/>
        <v>5</v>
      </c>
    </row>
    <row r="865" spans="1:9" ht="12.6" thickBot="1">
      <c r="A865" s="10">
        <f t="shared" si="55"/>
        <v>206</v>
      </c>
      <c r="B865" s="15">
        <f t="shared" si="56"/>
        <v>20524</v>
      </c>
      <c r="C865" s="11">
        <v>44233</v>
      </c>
      <c r="D865" s="12">
        <v>-131.07042300000001</v>
      </c>
      <c r="E865" s="16">
        <v>17.059999999999999</v>
      </c>
      <c r="F865" s="17">
        <f t="shared" si="54"/>
        <v>-2236.0614163800001</v>
      </c>
      <c r="G865" s="14">
        <v>19.14</v>
      </c>
      <c r="H865" s="16">
        <f t="shared" si="57"/>
        <v>2508.6878962200003</v>
      </c>
      <c r="I865" s="10">
        <f t="shared" si="53"/>
        <v>6</v>
      </c>
    </row>
    <row r="866" spans="1:9" ht="12.6" thickBot="1">
      <c r="A866" s="10">
        <f t="shared" si="55"/>
        <v>206</v>
      </c>
      <c r="B866" s="15">
        <f t="shared" si="56"/>
        <v>20601</v>
      </c>
      <c r="C866" s="11">
        <v>44233.041666666664</v>
      </c>
      <c r="D866" s="12">
        <v>-16.357143000000001</v>
      </c>
      <c r="E866" s="16">
        <v>17.952500000000001</v>
      </c>
      <c r="F866" s="17">
        <f t="shared" si="54"/>
        <v>-293.65160970750003</v>
      </c>
      <c r="G866" s="14">
        <v>21.87</v>
      </c>
      <c r="H866" s="16">
        <f t="shared" si="57"/>
        <v>357.73071741000001</v>
      </c>
      <c r="I866" s="10">
        <f t="shared" si="53"/>
        <v>6</v>
      </c>
    </row>
    <row r="867" spans="1:9" ht="12.6" thickBot="1">
      <c r="A867" s="10">
        <f t="shared" si="55"/>
        <v>206</v>
      </c>
      <c r="B867" s="15">
        <f t="shared" si="56"/>
        <v>20602</v>
      </c>
      <c r="C867" s="11">
        <v>44233.083333333336</v>
      </c>
      <c r="D867" s="12">
        <v>-45.285713999999999</v>
      </c>
      <c r="E867" s="16">
        <v>17.55</v>
      </c>
      <c r="F867" s="17">
        <f t="shared" si="54"/>
        <v>-794.76428069999997</v>
      </c>
      <c r="G867" s="14">
        <v>20.81</v>
      </c>
      <c r="H867" s="16">
        <f t="shared" si="57"/>
        <v>942.39570833999994</v>
      </c>
      <c r="I867" s="10">
        <f t="shared" si="53"/>
        <v>6</v>
      </c>
    </row>
    <row r="868" spans="1:9" ht="12.6" thickBot="1">
      <c r="A868" s="10">
        <f t="shared" si="55"/>
        <v>206</v>
      </c>
      <c r="B868" s="15">
        <f t="shared" si="56"/>
        <v>20603</v>
      </c>
      <c r="C868" s="11">
        <v>44233.125</v>
      </c>
      <c r="D868" s="12">
        <v>-136.67647099999999</v>
      </c>
      <c r="E868" s="16">
        <v>16.452500000000001</v>
      </c>
      <c r="F868" s="17">
        <f t="shared" si="54"/>
        <v>-2248.6696391275</v>
      </c>
      <c r="G868" s="14">
        <v>20.38</v>
      </c>
      <c r="H868" s="16">
        <f t="shared" si="57"/>
        <v>2785.4664789799999</v>
      </c>
      <c r="I868" s="10">
        <f t="shared" si="53"/>
        <v>6</v>
      </c>
    </row>
    <row r="869" spans="1:9" ht="12.6" thickBot="1">
      <c r="A869" s="10">
        <f t="shared" si="55"/>
        <v>206</v>
      </c>
      <c r="B869" s="15">
        <f t="shared" si="56"/>
        <v>20604</v>
      </c>
      <c r="C869" s="11">
        <v>44233.166666666664</v>
      </c>
      <c r="D869" s="12">
        <v>-17.757142999999999</v>
      </c>
      <c r="E869" s="16">
        <v>17.8475</v>
      </c>
      <c r="F869" s="17">
        <f t="shared" si="54"/>
        <v>-316.92060969249997</v>
      </c>
      <c r="G869" s="14">
        <v>20.34</v>
      </c>
      <c r="H869" s="16">
        <f t="shared" si="57"/>
        <v>361.18028862</v>
      </c>
      <c r="I869" s="10">
        <f t="shared" si="53"/>
        <v>6</v>
      </c>
    </row>
    <row r="870" spans="1:9" ht="12.6" thickBot="1">
      <c r="A870" s="10">
        <f t="shared" si="55"/>
        <v>206</v>
      </c>
      <c r="B870" s="15">
        <f t="shared" si="56"/>
        <v>20605</v>
      </c>
      <c r="C870" s="11">
        <v>44233.208333333336</v>
      </c>
      <c r="D870" s="12">
        <v>0</v>
      </c>
      <c r="E870" s="16">
        <v>17.645000000000003</v>
      </c>
      <c r="F870" s="17">
        <f t="shared" si="54"/>
        <v>0</v>
      </c>
      <c r="G870" s="14">
        <v>20.72</v>
      </c>
      <c r="H870" s="16">
        <f t="shared" si="57"/>
        <v>0</v>
      </c>
      <c r="I870" s="10">
        <f t="shared" si="53"/>
        <v>6</v>
      </c>
    </row>
    <row r="871" spans="1:9" ht="12.6" thickBot="1">
      <c r="A871" s="10">
        <f t="shared" si="55"/>
        <v>206</v>
      </c>
      <c r="B871" s="15">
        <f t="shared" si="56"/>
        <v>20606</v>
      </c>
      <c r="C871" s="11">
        <v>44233.25</v>
      </c>
      <c r="D871" s="12">
        <v>0</v>
      </c>
      <c r="E871" s="16">
        <v>19.772500000000001</v>
      </c>
      <c r="F871" s="17">
        <f t="shared" si="54"/>
        <v>0</v>
      </c>
      <c r="G871" s="14">
        <v>24.01</v>
      </c>
      <c r="H871" s="16">
        <f t="shared" si="57"/>
        <v>0</v>
      </c>
      <c r="I871" s="10">
        <f t="shared" si="53"/>
        <v>6</v>
      </c>
    </row>
    <row r="872" spans="1:9" ht="12.6" thickBot="1">
      <c r="A872" s="10">
        <f t="shared" si="55"/>
        <v>206</v>
      </c>
      <c r="B872" s="15">
        <f t="shared" si="56"/>
        <v>20607</v>
      </c>
      <c r="C872" s="11">
        <v>44233.291666666664</v>
      </c>
      <c r="D872" s="12">
        <v>0</v>
      </c>
      <c r="E872" s="16">
        <v>21.457500000000003</v>
      </c>
      <c r="F872" s="17">
        <f t="shared" si="54"/>
        <v>0</v>
      </c>
      <c r="G872" s="14">
        <v>22.49</v>
      </c>
      <c r="H872" s="16">
        <f t="shared" si="57"/>
        <v>0</v>
      </c>
      <c r="I872" s="10">
        <f t="shared" si="53"/>
        <v>6</v>
      </c>
    </row>
    <row r="873" spans="1:9" ht="12.6" thickBot="1">
      <c r="A873" s="10">
        <f t="shared" si="55"/>
        <v>206</v>
      </c>
      <c r="B873" s="15">
        <f t="shared" si="56"/>
        <v>20608</v>
      </c>
      <c r="C873" s="11">
        <v>44233.333333333336</v>
      </c>
      <c r="D873" s="12">
        <v>0</v>
      </c>
      <c r="E873" s="16">
        <v>24.717500000000001</v>
      </c>
      <c r="F873" s="17">
        <f t="shared" si="54"/>
        <v>0</v>
      </c>
      <c r="G873" s="14">
        <v>23.7</v>
      </c>
      <c r="H873" s="16">
        <f t="shared" si="57"/>
        <v>0</v>
      </c>
      <c r="I873" s="10">
        <f t="shared" si="53"/>
        <v>6</v>
      </c>
    </row>
    <row r="874" spans="1:9" ht="12.6" thickBot="1">
      <c r="A874" s="10">
        <f t="shared" si="55"/>
        <v>206</v>
      </c>
      <c r="B874" s="15">
        <f t="shared" si="56"/>
        <v>20609</v>
      </c>
      <c r="C874" s="11">
        <v>44233.375</v>
      </c>
      <c r="D874" s="12">
        <v>0</v>
      </c>
      <c r="E874" s="16">
        <v>23.52</v>
      </c>
      <c r="F874" s="17">
        <f t="shared" si="54"/>
        <v>0</v>
      </c>
      <c r="G874" s="14">
        <v>22.59</v>
      </c>
      <c r="H874" s="16">
        <f t="shared" si="57"/>
        <v>0</v>
      </c>
      <c r="I874" s="10">
        <f t="shared" ref="I874:I937" si="58">DAY(C874)</f>
        <v>6</v>
      </c>
    </row>
    <row r="875" spans="1:9" ht="12.6" thickBot="1">
      <c r="A875" s="10">
        <f t="shared" si="55"/>
        <v>206</v>
      </c>
      <c r="B875" s="15">
        <f t="shared" si="56"/>
        <v>20610</v>
      </c>
      <c r="C875" s="11">
        <v>44233.416666666664</v>
      </c>
      <c r="D875" s="12">
        <v>0</v>
      </c>
      <c r="E875" s="16">
        <v>77.075000000000003</v>
      </c>
      <c r="F875" s="17">
        <f t="shared" si="54"/>
        <v>0</v>
      </c>
      <c r="G875" s="14">
        <v>23.45</v>
      </c>
      <c r="H875" s="16">
        <f t="shared" si="57"/>
        <v>0</v>
      </c>
      <c r="I875" s="10">
        <f t="shared" si="58"/>
        <v>6</v>
      </c>
    </row>
    <row r="876" spans="1:9" ht="12.6" thickBot="1">
      <c r="A876" s="10">
        <f t="shared" si="55"/>
        <v>206</v>
      </c>
      <c r="B876" s="15">
        <f t="shared" si="56"/>
        <v>20611</v>
      </c>
      <c r="C876" s="11">
        <v>44233.458333333336</v>
      </c>
      <c r="D876" s="12">
        <v>43.5</v>
      </c>
      <c r="E876" s="16">
        <v>19.1175</v>
      </c>
      <c r="F876" s="17">
        <f t="shared" si="54"/>
        <v>831.61125000000004</v>
      </c>
      <c r="G876" s="14">
        <v>19.7</v>
      </c>
      <c r="H876" s="16">
        <f t="shared" si="57"/>
        <v>-856.94999999999993</v>
      </c>
      <c r="I876" s="10">
        <f t="shared" si="58"/>
        <v>6</v>
      </c>
    </row>
    <row r="877" spans="1:9" ht="12.6" thickBot="1">
      <c r="A877" s="10">
        <f t="shared" si="55"/>
        <v>206</v>
      </c>
      <c r="B877" s="15">
        <f t="shared" si="56"/>
        <v>20612</v>
      </c>
      <c r="C877" s="11">
        <v>44233.5</v>
      </c>
      <c r="D877" s="12">
        <v>202.21126799999999</v>
      </c>
      <c r="E877" s="16">
        <v>18.747499999999999</v>
      </c>
      <c r="F877" s="17">
        <f t="shared" si="54"/>
        <v>3790.9557468299995</v>
      </c>
      <c r="G877" s="14">
        <v>18.71</v>
      </c>
      <c r="H877" s="16">
        <f t="shared" si="57"/>
        <v>-3783.3728242799998</v>
      </c>
      <c r="I877" s="10">
        <f t="shared" si="58"/>
        <v>6</v>
      </c>
    </row>
    <row r="878" spans="1:9" ht="12.6" thickBot="1">
      <c r="A878" s="10">
        <f t="shared" si="55"/>
        <v>206</v>
      </c>
      <c r="B878" s="15">
        <f t="shared" si="56"/>
        <v>20613</v>
      </c>
      <c r="C878" s="11">
        <v>44233.541666666664</v>
      </c>
      <c r="D878" s="12">
        <v>223</v>
      </c>
      <c r="E878" s="16">
        <v>16.895</v>
      </c>
      <c r="F878" s="17">
        <f t="shared" si="54"/>
        <v>3767.585</v>
      </c>
      <c r="G878" s="14">
        <v>17.61</v>
      </c>
      <c r="H878" s="16">
        <f t="shared" si="57"/>
        <v>-3927.0299999999997</v>
      </c>
      <c r="I878" s="10">
        <f t="shared" si="58"/>
        <v>6</v>
      </c>
    </row>
    <row r="879" spans="1:9" ht="12.6" thickBot="1">
      <c r="A879" s="10">
        <f t="shared" si="55"/>
        <v>206</v>
      </c>
      <c r="B879" s="15">
        <f t="shared" si="56"/>
        <v>20614</v>
      </c>
      <c r="C879" s="11">
        <v>44233.583333333336</v>
      </c>
      <c r="D879" s="12">
        <v>178.29577499999999</v>
      </c>
      <c r="E879" s="16">
        <v>14.975000000000001</v>
      </c>
      <c r="F879" s="17">
        <f t="shared" si="54"/>
        <v>2669.9792306250001</v>
      </c>
      <c r="G879" s="14">
        <v>16.64</v>
      </c>
      <c r="H879" s="16">
        <f t="shared" si="57"/>
        <v>-2966.841696</v>
      </c>
      <c r="I879" s="10">
        <f t="shared" si="58"/>
        <v>6</v>
      </c>
    </row>
    <row r="880" spans="1:9" ht="12.6" thickBot="1">
      <c r="A880" s="10">
        <f t="shared" si="55"/>
        <v>206</v>
      </c>
      <c r="B880" s="15">
        <f t="shared" si="56"/>
        <v>20615</v>
      </c>
      <c r="C880" s="11">
        <v>44233.625</v>
      </c>
      <c r="D880" s="12">
        <v>199.17142899999999</v>
      </c>
      <c r="E880" s="16">
        <v>9.2049999999999983</v>
      </c>
      <c r="F880" s="17">
        <f t="shared" si="54"/>
        <v>1833.3730039449995</v>
      </c>
      <c r="G880" s="14">
        <v>17.32</v>
      </c>
      <c r="H880" s="16">
        <f t="shared" si="57"/>
        <v>-3449.64915028</v>
      </c>
      <c r="I880" s="10">
        <f t="shared" si="58"/>
        <v>6</v>
      </c>
    </row>
    <row r="881" spans="1:9" ht="12.6" thickBot="1">
      <c r="A881" s="10">
        <f t="shared" si="55"/>
        <v>206</v>
      </c>
      <c r="B881" s="15">
        <f t="shared" si="56"/>
        <v>20616</v>
      </c>
      <c r="C881" s="11">
        <v>44233.666666666664</v>
      </c>
      <c r="D881" s="12">
        <v>131.39436599999999</v>
      </c>
      <c r="E881" s="16">
        <v>8.0150000000000006</v>
      </c>
      <c r="F881" s="17">
        <f t="shared" si="54"/>
        <v>1053.1258434900001</v>
      </c>
      <c r="G881" s="14">
        <v>18.62</v>
      </c>
      <c r="H881" s="16">
        <f t="shared" si="57"/>
        <v>-2446.5630949199999</v>
      </c>
      <c r="I881" s="10">
        <f t="shared" si="58"/>
        <v>6</v>
      </c>
    </row>
    <row r="882" spans="1:9" ht="12.6" thickBot="1">
      <c r="A882" s="10">
        <f t="shared" si="55"/>
        <v>206</v>
      </c>
      <c r="B882" s="15">
        <f t="shared" si="56"/>
        <v>20617</v>
      </c>
      <c r="C882" s="11">
        <v>44233.708333333336</v>
      </c>
      <c r="D882" s="12">
        <v>49.083333000000003</v>
      </c>
      <c r="E882" s="16">
        <v>16.627499999999998</v>
      </c>
      <c r="F882" s="17">
        <f t="shared" si="54"/>
        <v>816.1331194574999</v>
      </c>
      <c r="G882" s="14">
        <v>19.649999999999999</v>
      </c>
      <c r="H882" s="16">
        <f t="shared" si="57"/>
        <v>-964.48749344999999</v>
      </c>
      <c r="I882" s="10">
        <f t="shared" si="58"/>
        <v>6</v>
      </c>
    </row>
    <row r="883" spans="1:9" ht="12.6" thickBot="1">
      <c r="A883" s="10">
        <f t="shared" si="55"/>
        <v>206</v>
      </c>
      <c r="B883" s="15">
        <f t="shared" si="56"/>
        <v>20618</v>
      </c>
      <c r="C883" s="11">
        <v>44233.75</v>
      </c>
      <c r="D883" s="12">
        <v>-136.585714</v>
      </c>
      <c r="E883" s="16">
        <v>72.017499999999998</v>
      </c>
      <c r="F883" s="17">
        <f t="shared" si="54"/>
        <v>-9836.5616579950001</v>
      </c>
      <c r="G883" s="14">
        <v>34.9</v>
      </c>
      <c r="H883" s="16">
        <f t="shared" si="57"/>
        <v>4766.8414186</v>
      </c>
      <c r="I883" s="10">
        <f t="shared" si="58"/>
        <v>6</v>
      </c>
    </row>
    <row r="884" spans="1:9" ht="12.6" thickBot="1">
      <c r="A884" s="10">
        <f t="shared" si="55"/>
        <v>206</v>
      </c>
      <c r="B884" s="15">
        <f t="shared" si="56"/>
        <v>20619</v>
      </c>
      <c r="C884" s="11">
        <v>44233.791666666664</v>
      </c>
      <c r="D884" s="12">
        <v>-218.68571399999999</v>
      </c>
      <c r="E884" s="16">
        <v>897.375</v>
      </c>
      <c r="F884" s="17">
        <f t="shared" si="54"/>
        <v>-196243.09260074998</v>
      </c>
      <c r="G884" s="14">
        <v>58.75</v>
      </c>
      <c r="H884" s="16">
        <f t="shared" si="57"/>
        <v>12847.7856975</v>
      </c>
      <c r="I884" s="10">
        <f t="shared" si="58"/>
        <v>6</v>
      </c>
    </row>
    <row r="885" spans="1:9" ht="12.6" thickBot="1">
      <c r="A885" s="10">
        <f t="shared" si="55"/>
        <v>206</v>
      </c>
      <c r="B885" s="15">
        <f t="shared" si="56"/>
        <v>20620</v>
      </c>
      <c r="C885" s="11">
        <v>44233.833333333336</v>
      </c>
      <c r="D885" s="12">
        <v>-218.58333300000001</v>
      </c>
      <c r="E885" s="16">
        <v>32.605000000000004</v>
      </c>
      <c r="F885" s="17">
        <f t="shared" si="54"/>
        <v>-7126.9095724650015</v>
      </c>
      <c r="G885" s="14">
        <v>33.630000000000003</v>
      </c>
      <c r="H885" s="16">
        <f t="shared" si="57"/>
        <v>7350.9574887900008</v>
      </c>
      <c r="I885" s="10">
        <f t="shared" si="58"/>
        <v>6</v>
      </c>
    </row>
    <row r="886" spans="1:9" ht="12.6" thickBot="1">
      <c r="A886" s="10">
        <f t="shared" si="55"/>
        <v>206</v>
      </c>
      <c r="B886" s="15">
        <f t="shared" si="56"/>
        <v>20621</v>
      </c>
      <c r="C886" s="11">
        <v>44233.875</v>
      </c>
      <c r="D886" s="12">
        <v>-135.528571</v>
      </c>
      <c r="E886" s="16">
        <v>46.65</v>
      </c>
      <c r="F886" s="17">
        <f t="shared" si="54"/>
        <v>-6322.40783715</v>
      </c>
      <c r="G886" s="14">
        <v>25.93</v>
      </c>
      <c r="H886" s="16">
        <f t="shared" si="57"/>
        <v>3514.2558460300002</v>
      </c>
      <c r="I886" s="10">
        <f t="shared" si="58"/>
        <v>6</v>
      </c>
    </row>
    <row r="887" spans="1:9" ht="12.6" thickBot="1">
      <c r="A887" s="10">
        <f t="shared" si="55"/>
        <v>206</v>
      </c>
      <c r="B887" s="15">
        <f t="shared" si="56"/>
        <v>20622</v>
      </c>
      <c r="C887" s="11">
        <v>44233.916666666664</v>
      </c>
      <c r="D887" s="12">
        <v>0</v>
      </c>
      <c r="E887" s="16">
        <v>28.3125</v>
      </c>
      <c r="F887" s="17">
        <f t="shared" si="54"/>
        <v>0</v>
      </c>
      <c r="G887" s="14">
        <v>23.01</v>
      </c>
      <c r="H887" s="16">
        <f t="shared" si="57"/>
        <v>0</v>
      </c>
      <c r="I887" s="10">
        <f t="shared" si="58"/>
        <v>6</v>
      </c>
    </row>
    <row r="888" spans="1:9" ht="12.6" thickBot="1">
      <c r="A888" s="10">
        <f t="shared" si="55"/>
        <v>206</v>
      </c>
      <c r="B888" s="15">
        <f t="shared" si="56"/>
        <v>20623</v>
      </c>
      <c r="C888" s="11">
        <v>44233.958333333336</v>
      </c>
      <c r="D888" s="12">
        <v>0</v>
      </c>
      <c r="E888" s="16">
        <v>30.34</v>
      </c>
      <c r="F888" s="17">
        <f t="shared" si="54"/>
        <v>0</v>
      </c>
      <c r="G888" s="14">
        <v>24.94</v>
      </c>
      <c r="H888" s="16">
        <f t="shared" si="57"/>
        <v>0</v>
      </c>
      <c r="I888" s="10">
        <f t="shared" si="58"/>
        <v>6</v>
      </c>
    </row>
    <row r="889" spans="1:9" ht="12.6" thickBot="1">
      <c r="A889" s="10">
        <f t="shared" si="55"/>
        <v>207</v>
      </c>
      <c r="B889" s="15">
        <f t="shared" si="56"/>
        <v>20624</v>
      </c>
      <c r="C889" s="11">
        <v>44234</v>
      </c>
      <c r="D889" s="12">
        <v>0</v>
      </c>
      <c r="E889" s="16">
        <v>22.14</v>
      </c>
      <c r="F889" s="17">
        <f t="shared" si="54"/>
        <v>0</v>
      </c>
      <c r="G889" s="14">
        <v>22.08</v>
      </c>
      <c r="H889" s="16">
        <f t="shared" si="57"/>
        <v>0</v>
      </c>
      <c r="I889" s="10">
        <f t="shared" si="58"/>
        <v>7</v>
      </c>
    </row>
    <row r="890" spans="1:9" ht="12.6" thickBot="1">
      <c r="A890" s="10">
        <f t="shared" si="55"/>
        <v>207</v>
      </c>
      <c r="B890" s="15">
        <f t="shared" si="56"/>
        <v>20701</v>
      </c>
      <c r="C890" s="11">
        <v>44234.041666666664</v>
      </c>
      <c r="D890" s="12">
        <v>43.1</v>
      </c>
      <c r="E890" s="16">
        <v>20.787500000000001</v>
      </c>
      <c r="F890" s="17">
        <f t="shared" si="54"/>
        <v>895.94125000000008</v>
      </c>
      <c r="G890" s="14">
        <v>23.75</v>
      </c>
      <c r="H890" s="16">
        <f t="shared" si="57"/>
        <v>-1023.625</v>
      </c>
      <c r="I890" s="10">
        <f t="shared" si="58"/>
        <v>7</v>
      </c>
    </row>
    <row r="891" spans="1:9" ht="12.6" thickBot="1">
      <c r="A891" s="10">
        <f t="shared" si="55"/>
        <v>207</v>
      </c>
      <c r="B891" s="15">
        <f t="shared" si="56"/>
        <v>20702</v>
      </c>
      <c r="C891" s="11">
        <v>44234.083333333336</v>
      </c>
      <c r="D891" s="12">
        <v>80.457143000000002</v>
      </c>
      <c r="E891" s="16">
        <v>19.174999999999997</v>
      </c>
      <c r="F891" s="17">
        <f t="shared" si="54"/>
        <v>1542.7657170249997</v>
      </c>
      <c r="G891" s="14">
        <v>20.21</v>
      </c>
      <c r="H891" s="16">
        <f t="shared" si="57"/>
        <v>-1626.03886003</v>
      </c>
      <c r="I891" s="10">
        <f t="shared" si="58"/>
        <v>7</v>
      </c>
    </row>
    <row r="892" spans="1:9" ht="12.6" thickBot="1">
      <c r="A892" s="10">
        <f t="shared" si="55"/>
        <v>207</v>
      </c>
      <c r="B892" s="15">
        <f t="shared" si="56"/>
        <v>20703</v>
      </c>
      <c r="C892" s="11">
        <v>44234.125</v>
      </c>
      <c r="D892" s="12">
        <v>220.18840599999999</v>
      </c>
      <c r="E892" s="16">
        <v>19.212499999999999</v>
      </c>
      <c r="F892" s="17">
        <f t="shared" si="54"/>
        <v>4230.3697502749992</v>
      </c>
      <c r="G892" s="14">
        <v>18.760000000000002</v>
      </c>
      <c r="H892" s="16">
        <f t="shared" si="57"/>
        <v>-4130.7344965600005</v>
      </c>
      <c r="I892" s="10">
        <f t="shared" si="58"/>
        <v>7</v>
      </c>
    </row>
    <row r="893" spans="1:9" ht="12.6" thickBot="1">
      <c r="A893" s="10">
        <f t="shared" si="55"/>
        <v>207</v>
      </c>
      <c r="B893" s="15">
        <f t="shared" si="56"/>
        <v>20704</v>
      </c>
      <c r="C893" s="11">
        <v>44234.166666666664</v>
      </c>
      <c r="D893" s="12">
        <v>223</v>
      </c>
      <c r="E893" s="16">
        <v>19.842500000000001</v>
      </c>
      <c r="F893" s="17">
        <f t="shared" si="54"/>
        <v>4424.8775000000005</v>
      </c>
      <c r="G893" s="14">
        <v>18.98</v>
      </c>
      <c r="H893" s="16">
        <f t="shared" si="57"/>
        <v>-4232.54</v>
      </c>
      <c r="I893" s="10">
        <f t="shared" si="58"/>
        <v>7</v>
      </c>
    </row>
    <row r="894" spans="1:9" ht="12.6" thickBot="1">
      <c r="A894" s="10">
        <f t="shared" si="55"/>
        <v>207</v>
      </c>
      <c r="B894" s="15">
        <f t="shared" si="56"/>
        <v>20705</v>
      </c>
      <c r="C894" s="11">
        <v>44234.208333333336</v>
      </c>
      <c r="D894" s="12">
        <v>113.478261</v>
      </c>
      <c r="E894" s="16">
        <v>19.324999999999999</v>
      </c>
      <c r="F894" s="17">
        <f t="shared" si="54"/>
        <v>2192.9673938249998</v>
      </c>
      <c r="G894" s="14">
        <v>19.25</v>
      </c>
      <c r="H894" s="16">
        <f t="shared" si="57"/>
        <v>-2184.4565242500003</v>
      </c>
      <c r="I894" s="10">
        <f t="shared" si="58"/>
        <v>7</v>
      </c>
    </row>
    <row r="895" spans="1:9" ht="12.6" thickBot="1">
      <c r="A895" s="10">
        <f t="shared" si="55"/>
        <v>207</v>
      </c>
      <c r="B895" s="15">
        <f t="shared" si="56"/>
        <v>20706</v>
      </c>
      <c r="C895" s="11">
        <v>44234.25</v>
      </c>
      <c r="D895" s="12">
        <v>126.02816900000001</v>
      </c>
      <c r="E895" s="16">
        <v>19.079999999999998</v>
      </c>
      <c r="F895" s="17">
        <f t="shared" si="54"/>
        <v>2404.6174645199999</v>
      </c>
      <c r="G895" s="14">
        <v>22.15</v>
      </c>
      <c r="H895" s="16">
        <f t="shared" si="57"/>
        <v>-2791.5239433500001</v>
      </c>
      <c r="I895" s="10">
        <f t="shared" si="58"/>
        <v>7</v>
      </c>
    </row>
    <row r="896" spans="1:9" ht="12.6" thickBot="1">
      <c r="A896" s="10">
        <f t="shared" si="55"/>
        <v>207</v>
      </c>
      <c r="B896" s="15">
        <f t="shared" si="56"/>
        <v>20707</v>
      </c>
      <c r="C896" s="11">
        <v>44234.291666666664</v>
      </c>
      <c r="D896" s="12">
        <v>24.746269000000002</v>
      </c>
      <c r="E896" s="16">
        <v>19.607500000000002</v>
      </c>
      <c r="F896" s="17">
        <f t="shared" si="54"/>
        <v>485.21246941750007</v>
      </c>
      <c r="G896" s="14">
        <v>23.39</v>
      </c>
      <c r="H896" s="16">
        <f t="shared" si="57"/>
        <v>-578.81523191000008</v>
      </c>
      <c r="I896" s="10">
        <f t="shared" si="58"/>
        <v>7</v>
      </c>
    </row>
    <row r="897" spans="1:9" ht="12.6" thickBot="1">
      <c r="A897" s="10">
        <f t="shared" si="55"/>
        <v>207</v>
      </c>
      <c r="B897" s="15">
        <f t="shared" si="56"/>
        <v>20708</v>
      </c>
      <c r="C897" s="11">
        <v>44234.333333333336</v>
      </c>
      <c r="D897" s="12">
        <v>19.098592</v>
      </c>
      <c r="E897" s="16">
        <v>29.012500000000003</v>
      </c>
      <c r="F897" s="17">
        <f t="shared" si="54"/>
        <v>554.09790040000007</v>
      </c>
      <c r="G897" s="14">
        <v>25.47</v>
      </c>
      <c r="H897" s="16">
        <f t="shared" si="57"/>
        <v>-486.44113823999999</v>
      </c>
      <c r="I897" s="10">
        <f t="shared" si="58"/>
        <v>7</v>
      </c>
    </row>
    <row r="898" spans="1:9" ht="12.6" thickBot="1">
      <c r="A898" s="10">
        <f t="shared" si="55"/>
        <v>207</v>
      </c>
      <c r="B898" s="15">
        <f t="shared" si="56"/>
        <v>20709</v>
      </c>
      <c r="C898" s="11">
        <v>44234.375</v>
      </c>
      <c r="D898" s="12">
        <v>0</v>
      </c>
      <c r="E898" s="16">
        <v>22.03</v>
      </c>
      <c r="F898" s="17">
        <f t="shared" ref="F898:F961" si="59">D898*E898</f>
        <v>0</v>
      </c>
      <c r="G898" s="14">
        <v>26.47</v>
      </c>
      <c r="H898" s="16">
        <f t="shared" si="57"/>
        <v>0</v>
      </c>
      <c r="I898" s="10">
        <f t="shared" si="58"/>
        <v>7</v>
      </c>
    </row>
    <row r="899" spans="1:9" ht="12.6" thickBot="1">
      <c r="A899" s="10">
        <f t="shared" ref="A899:A962" si="60">DAY(C899)+MONTH(C899)*100</f>
        <v>207</v>
      </c>
      <c r="B899" s="15">
        <f t="shared" ref="B899:B962" si="61">IF(HOUR(C899)=0,-76,HOUR(C899))+DAY(C899)*100+MONTH(C899)*10000</f>
        <v>20710</v>
      </c>
      <c r="C899" s="11">
        <v>44234.416666666664</v>
      </c>
      <c r="D899" s="12">
        <v>0</v>
      </c>
      <c r="E899" s="16">
        <v>24.090000000000003</v>
      </c>
      <c r="F899" s="17">
        <f t="shared" si="59"/>
        <v>0</v>
      </c>
      <c r="G899" s="14">
        <v>25.07</v>
      </c>
      <c r="H899" s="16">
        <f t="shared" ref="H899:H962" si="62">-D899*G899</f>
        <v>0</v>
      </c>
      <c r="I899" s="10">
        <f t="shared" si="58"/>
        <v>7</v>
      </c>
    </row>
    <row r="900" spans="1:9" ht="12.6" thickBot="1">
      <c r="A900" s="10">
        <f t="shared" si="60"/>
        <v>207</v>
      </c>
      <c r="B900" s="15">
        <f t="shared" si="61"/>
        <v>20711</v>
      </c>
      <c r="C900" s="11">
        <v>44234.458333333336</v>
      </c>
      <c r="D900" s="12">
        <v>141.304348</v>
      </c>
      <c r="E900" s="16">
        <v>23.195</v>
      </c>
      <c r="F900" s="17">
        <f t="shared" si="59"/>
        <v>3277.5543518600002</v>
      </c>
      <c r="G900" s="14">
        <v>19.510000000000002</v>
      </c>
      <c r="H900" s="16">
        <f t="shared" si="62"/>
        <v>-2756.8478294800002</v>
      </c>
      <c r="I900" s="10">
        <f t="shared" si="58"/>
        <v>7</v>
      </c>
    </row>
    <row r="901" spans="1:9" ht="12.6" thickBot="1">
      <c r="A901" s="10">
        <f t="shared" si="60"/>
        <v>207</v>
      </c>
      <c r="B901" s="15">
        <f t="shared" si="61"/>
        <v>20712</v>
      </c>
      <c r="C901" s="11">
        <v>44234.5</v>
      </c>
      <c r="D901" s="12">
        <v>155.02816899999999</v>
      </c>
      <c r="E901" s="16">
        <v>19.977499999999999</v>
      </c>
      <c r="F901" s="17">
        <f t="shared" si="59"/>
        <v>3097.0752461974998</v>
      </c>
      <c r="G901" s="14">
        <v>17.78</v>
      </c>
      <c r="H901" s="16">
        <f t="shared" si="62"/>
        <v>-2756.4008448200002</v>
      </c>
      <c r="I901" s="10">
        <f t="shared" si="58"/>
        <v>7</v>
      </c>
    </row>
    <row r="902" spans="1:9" ht="12.6" thickBot="1">
      <c r="A902" s="10">
        <f t="shared" si="60"/>
        <v>207</v>
      </c>
      <c r="B902" s="15">
        <f t="shared" si="61"/>
        <v>20713</v>
      </c>
      <c r="C902" s="11">
        <v>44234.541666666664</v>
      </c>
      <c r="D902" s="12">
        <v>209.927536</v>
      </c>
      <c r="E902" s="16">
        <v>18.305</v>
      </c>
      <c r="F902" s="17">
        <f t="shared" si="59"/>
        <v>3842.7235464800001</v>
      </c>
      <c r="G902" s="14">
        <v>17.649999999999999</v>
      </c>
      <c r="H902" s="16">
        <f t="shared" si="62"/>
        <v>-3705.2210103999996</v>
      </c>
      <c r="I902" s="10">
        <f t="shared" si="58"/>
        <v>7</v>
      </c>
    </row>
    <row r="903" spans="1:9" ht="12.6" thickBot="1">
      <c r="A903" s="10">
        <f t="shared" si="60"/>
        <v>207</v>
      </c>
      <c r="B903" s="15">
        <f t="shared" si="61"/>
        <v>20714</v>
      </c>
      <c r="C903" s="11">
        <v>44234.583333333336</v>
      </c>
      <c r="D903" s="12">
        <v>223</v>
      </c>
      <c r="E903" s="16">
        <v>17.104999999999997</v>
      </c>
      <c r="F903" s="17">
        <f t="shared" si="59"/>
        <v>3814.4149999999995</v>
      </c>
      <c r="G903" s="14">
        <v>17.829999999999998</v>
      </c>
      <c r="H903" s="16">
        <f t="shared" si="62"/>
        <v>-3976.0899999999997</v>
      </c>
      <c r="I903" s="10">
        <f t="shared" si="58"/>
        <v>7</v>
      </c>
    </row>
    <row r="904" spans="1:9" ht="12.6" thickBot="1">
      <c r="A904" s="10">
        <f t="shared" si="60"/>
        <v>207</v>
      </c>
      <c r="B904" s="15">
        <f t="shared" si="61"/>
        <v>20715</v>
      </c>
      <c r="C904" s="11">
        <v>44234.625</v>
      </c>
      <c r="D904" s="12">
        <v>223</v>
      </c>
      <c r="E904" s="16">
        <v>16.079999999999998</v>
      </c>
      <c r="F904" s="17">
        <f t="shared" si="59"/>
        <v>3585.8399999999997</v>
      </c>
      <c r="G904" s="13">
        <v>17</v>
      </c>
      <c r="H904" s="16">
        <f t="shared" si="62"/>
        <v>-3791</v>
      </c>
      <c r="I904" s="10">
        <f t="shared" si="58"/>
        <v>7</v>
      </c>
    </row>
    <row r="905" spans="1:9" ht="12.6" thickBot="1">
      <c r="A905" s="10">
        <f t="shared" si="60"/>
        <v>207</v>
      </c>
      <c r="B905" s="15">
        <f t="shared" si="61"/>
        <v>20716</v>
      </c>
      <c r="C905" s="11">
        <v>44234.666666666664</v>
      </c>
      <c r="D905" s="12">
        <v>223</v>
      </c>
      <c r="E905" s="16">
        <v>16.260000000000002</v>
      </c>
      <c r="F905" s="17">
        <f t="shared" si="59"/>
        <v>3625.9800000000005</v>
      </c>
      <c r="G905" s="14">
        <v>16.739999999999998</v>
      </c>
      <c r="H905" s="16">
        <f t="shared" si="62"/>
        <v>-3733.0199999999995</v>
      </c>
      <c r="I905" s="10">
        <f t="shared" si="58"/>
        <v>7</v>
      </c>
    </row>
    <row r="906" spans="1:9" ht="12.6" thickBot="1">
      <c r="A906" s="10">
        <f t="shared" si="60"/>
        <v>207</v>
      </c>
      <c r="B906" s="15">
        <f t="shared" si="61"/>
        <v>20717</v>
      </c>
      <c r="C906" s="11">
        <v>44234.708333333336</v>
      </c>
      <c r="D906" s="12">
        <v>223</v>
      </c>
      <c r="E906" s="16">
        <v>16.41</v>
      </c>
      <c r="F906" s="17">
        <f t="shared" si="59"/>
        <v>3659.43</v>
      </c>
      <c r="G906" s="14">
        <v>18.68</v>
      </c>
      <c r="H906" s="16">
        <f t="shared" si="62"/>
        <v>-4165.6400000000003</v>
      </c>
      <c r="I906" s="10">
        <f t="shared" si="58"/>
        <v>7</v>
      </c>
    </row>
    <row r="907" spans="1:9" ht="12.6" thickBot="1">
      <c r="A907" s="10">
        <f t="shared" si="60"/>
        <v>207</v>
      </c>
      <c r="B907" s="15">
        <f t="shared" si="61"/>
        <v>20718</v>
      </c>
      <c r="C907" s="11">
        <v>44234.75</v>
      </c>
      <c r="D907" s="12">
        <v>209.66666699999999</v>
      </c>
      <c r="E907" s="16">
        <v>17.6875</v>
      </c>
      <c r="F907" s="17">
        <f t="shared" si="59"/>
        <v>3708.4791725625</v>
      </c>
      <c r="G907" s="14">
        <v>32.06</v>
      </c>
      <c r="H907" s="16">
        <f t="shared" si="62"/>
        <v>-6721.9133440200003</v>
      </c>
      <c r="I907" s="10">
        <f t="shared" si="58"/>
        <v>7</v>
      </c>
    </row>
    <row r="908" spans="1:9" ht="12.6" thickBot="1">
      <c r="A908" s="10">
        <f t="shared" si="60"/>
        <v>207</v>
      </c>
      <c r="B908" s="15">
        <f t="shared" si="61"/>
        <v>20719</v>
      </c>
      <c r="C908" s="11">
        <v>44234.791666666664</v>
      </c>
      <c r="D908" s="12">
        <v>223</v>
      </c>
      <c r="E908" s="16">
        <v>17.375</v>
      </c>
      <c r="F908" s="17">
        <f t="shared" si="59"/>
        <v>3874.625</v>
      </c>
      <c r="G908" s="14">
        <v>27.47</v>
      </c>
      <c r="H908" s="16">
        <f t="shared" si="62"/>
        <v>-6125.8099999999995</v>
      </c>
      <c r="I908" s="10">
        <f t="shared" si="58"/>
        <v>7</v>
      </c>
    </row>
    <row r="909" spans="1:9" ht="12.6" thickBot="1">
      <c r="A909" s="10">
        <f t="shared" si="60"/>
        <v>207</v>
      </c>
      <c r="B909" s="15">
        <f t="shared" si="61"/>
        <v>20720</v>
      </c>
      <c r="C909" s="11">
        <v>44234.833333333336</v>
      </c>
      <c r="D909" s="12">
        <v>223</v>
      </c>
      <c r="E909" s="16">
        <v>15.882499999999999</v>
      </c>
      <c r="F909" s="17">
        <f t="shared" si="59"/>
        <v>3541.7974999999997</v>
      </c>
      <c r="G909" s="14">
        <v>19.75</v>
      </c>
      <c r="H909" s="16">
        <f t="shared" si="62"/>
        <v>-4404.25</v>
      </c>
      <c r="I909" s="10">
        <f t="shared" si="58"/>
        <v>7</v>
      </c>
    </row>
    <row r="910" spans="1:9" ht="12.6" thickBot="1">
      <c r="A910" s="10">
        <f t="shared" si="60"/>
        <v>207</v>
      </c>
      <c r="B910" s="15">
        <f t="shared" si="61"/>
        <v>20721</v>
      </c>
      <c r="C910" s="11">
        <v>44234.875</v>
      </c>
      <c r="D910" s="12">
        <v>222.65714299999999</v>
      </c>
      <c r="E910" s="16">
        <v>16.040000000000003</v>
      </c>
      <c r="F910" s="17">
        <f t="shared" si="59"/>
        <v>3571.4205737200004</v>
      </c>
      <c r="G910" s="14">
        <v>20.02</v>
      </c>
      <c r="H910" s="16">
        <f t="shared" si="62"/>
        <v>-4457.5960028599993</v>
      </c>
      <c r="I910" s="10">
        <f t="shared" si="58"/>
        <v>7</v>
      </c>
    </row>
    <row r="911" spans="1:9" ht="12.6" thickBot="1">
      <c r="A911" s="10">
        <f t="shared" si="60"/>
        <v>207</v>
      </c>
      <c r="B911" s="15">
        <f t="shared" si="61"/>
        <v>20722</v>
      </c>
      <c r="C911" s="11">
        <v>44234.916666666664</v>
      </c>
      <c r="D911" s="12">
        <v>222.83333300000001</v>
      </c>
      <c r="E911" s="16">
        <v>15.932499999999999</v>
      </c>
      <c r="F911" s="17">
        <f t="shared" si="59"/>
        <v>3550.2920780224999</v>
      </c>
      <c r="G911" s="14">
        <v>18.68</v>
      </c>
      <c r="H911" s="16">
        <f t="shared" si="62"/>
        <v>-4162.5266604400003</v>
      </c>
      <c r="I911" s="10">
        <f t="shared" si="58"/>
        <v>7</v>
      </c>
    </row>
    <row r="912" spans="1:9" ht="12.6" thickBot="1">
      <c r="A912" s="10">
        <f t="shared" si="60"/>
        <v>207</v>
      </c>
      <c r="B912" s="15">
        <f t="shared" si="61"/>
        <v>20723</v>
      </c>
      <c r="C912" s="11">
        <v>44234.958333333336</v>
      </c>
      <c r="D912" s="12">
        <v>222.74647899999999</v>
      </c>
      <c r="E912" s="16">
        <v>10.7325</v>
      </c>
      <c r="F912" s="17">
        <f t="shared" si="59"/>
        <v>2390.6265858675001</v>
      </c>
      <c r="G912" s="14">
        <v>15.76</v>
      </c>
      <c r="H912" s="16">
        <f t="shared" si="62"/>
        <v>-3510.4845090399999</v>
      </c>
      <c r="I912" s="10">
        <f t="shared" si="58"/>
        <v>7</v>
      </c>
    </row>
    <row r="913" spans="1:9" ht="12.6" thickBot="1">
      <c r="A913" s="10">
        <f t="shared" si="60"/>
        <v>208</v>
      </c>
      <c r="B913" s="15">
        <f t="shared" si="61"/>
        <v>20724</v>
      </c>
      <c r="C913" s="11">
        <v>44235</v>
      </c>
      <c r="D913" s="12">
        <v>223</v>
      </c>
      <c r="E913" s="16">
        <v>3.9325000000000001</v>
      </c>
      <c r="F913" s="17">
        <f t="shared" si="59"/>
        <v>876.94749999999999</v>
      </c>
      <c r="G913" s="14">
        <v>12.29</v>
      </c>
      <c r="H913" s="16">
        <f t="shared" si="62"/>
        <v>-2740.6699999999996</v>
      </c>
      <c r="I913" s="10">
        <f t="shared" si="58"/>
        <v>8</v>
      </c>
    </row>
    <row r="914" spans="1:9" ht="12.6" thickBot="1">
      <c r="A914" s="10">
        <f t="shared" si="60"/>
        <v>208</v>
      </c>
      <c r="B914" s="15">
        <f t="shared" si="61"/>
        <v>20801</v>
      </c>
      <c r="C914" s="11">
        <v>44235.041666666664</v>
      </c>
      <c r="D914" s="12">
        <v>223</v>
      </c>
      <c r="E914" s="16">
        <v>2.2274999999999996</v>
      </c>
      <c r="F914" s="17">
        <f t="shared" si="59"/>
        <v>496.7324999999999</v>
      </c>
      <c r="G914" s="14">
        <v>6.11</v>
      </c>
      <c r="H914" s="16">
        <f t="shared" si="62"/>
        <v>-1362.53</v>
      </c>
      <c r="I914" s="10">
        <f t="shared" si="58"/>
        <v>8</v>
      </c>
    </row>
    <row r="915" spans="1:9" ht="12.6" thickBot="1">
      <c r="A915" s="10">
        <f t="shared" si="60"/>
        <v>208</v>
      </c>
      <c r="B915" s="15">
        <f t="shared" si="61"/>
        <v>20802</v>
      </c>
      <c r="C915" s="11">
        <v>44235.083333333336</v>
      </c>
      <c r="D915" s="12">
        <v>223</v>
      </c>
      <c r="E915" s="16">
        <v>1.7825</v>
      </c>
      <c r="F915" s="17">
        <f t="shared" si="59"/>
        <v>397.4975</v>
      </c>
      <c r="G915" s="14">
        <v>6.58</v>
      </c>
      <c r="H915" s="16">
        <f t="shared" si="62"/>
        <v>-1467.34</v>
      </c>
      <c r="I915" s="10">
        <f t="shared" si="58"/>
        <v>8</v>
      </c>
    </row>
    <row r="916" spans="1:9" ht="12.6" thickBot="1">
      <c r="A916" s="10">
        <f t="shared" si="60"/>
        <v>208</v>
      </c>
      <c r="B916" s="15">
        <f t="shared" si="61"/>
        <v>20803</v>
      </c>
      <c r="C916" s="11">
        <v>44235.125</v>
      </c>
      <c r="D916" s="12">
        <v>223</v>
      </c>
      <c r="E916" s="16">
        <v>1.9525000000000001</v>
      </c>
      <c r="F916" s="17">
        <f t="shared" si="59"/>
        <v>435.40750000000003</v>
      </c>
      <c r="G916" s="14">
        <v>9.41</v>
      </c>
      <c r="H916" s="16">
        <f t="shared" si="62"/>
        <v>-2098.4299999999998</v>
      </c>
      <c r="I916" s="10">
        <f t="shared" si="58"/>
        <v>8</v>
      </c>
    </row>
    <row r="917" spans="1:9" ht="12.6" thickBot="1">
      <c r="A917" s="10">
        <f t="shared" si="60"/>
        <v>208</v>
      </c>
      <c r="B917" s="15">
        <f t="shared" si="61"/>
        <v>20804</v>
      </c>
      <c r="C917" s="11">
        <v>44235.166666666664</v>
      </c>
      <c r="D917" s="12">
        <v>223</v>
      </c>
      <c r="E917" s="16">
        <v>15.074999999999999</v>
      </c>
      <c r="F917" s="17">
        <f t="shared" si="59"/>
        <v>3361.7249999999999</v>
      </c>
      <c r="G917" s="14">
        <v>12.17</v>
      </c>
      <c r="H917" s="16">
        <f t="shared" si="62"/>
        <v>-2713.91</v>
      </c>
      <c r="I917" s="10">
        <f t="shared" si="58"/>
        <v>8</v>
      </c>
    </row>
    <row r="918" spans="1:9" ht="12.6" thickBot="1">
      <c r="A918" s="10">
        <f t="shared" si="60"/>
        <v>208</v>
      </c>
      <c r="B918" s="15">
        <f t="shared" si="61"/>
        <v>20805</v>
      </c>
      <c r="C918" s="11">
        <v>44235.208333333336</v>
      </c>
      <c r="D918" s="12">
        <v>223</v>
      </c>
      <c r="E918" s="16">
        <v>16.642499999999998</v>
      </c>
      <c r="F918" s="17">
        <f t="shared" si="59"/>
        <v>3711.2774999999997</v>
      </c>
      <c r="G918" s="14">
        <v>15.96</v>
      </c>
      <c r="H918" s="16">
        <f t="shared" si="62"/>
        <v>-3559.0800000000004</v>
      </c>
      <c r="I918" s="10">
        <f t="shared" si="58"/>
        <v>8</v>
      </c>
    </row>
    <row r="919" spans="1:9" ht="12.6" thickBot="1">
      <c r="A919" s="10">
        <f t="shared" si="60"/>
        <v>208</v>
      </c>
      <c r="B919" s="15">
        <f t="shared" si="61"/>
        <v>20806</v>
      </c>
      <c r="C919" s="11">
        <v>44235.25</v>
      </c>
      <c r="D919" s="12">
        <v>223</v>
      </c>
      <c r="E919" s="16">
        <v>17.7225</v>
      </c>
      <c r="F919" s="17">
        <f t="shared" si="59"/>
        <v>3952.1174999999998</v>
      </c>
      <c r="G919" s="14">
        <v>20.48</v>
      </c>
      <c r="H919" s="16">
        <f t="shared" si="62"/>
        <v>-4567.04</v>
      </c>
      <c r="I919" s="10">
        <f t="shared" si="58"/>
        <v>8</v>
      </c>
    </row>
    <row r="920" spans="1:9" ht="12.6" thickBot="1">
      <c r="A920" s="10">
        <f t="shared" si="60"/>
        <v>208</v>
      </c>
      <c r="B920" s="15">
        <f t="shared" si="61"/>
        <v>20807</v>
      </c>
      <c r="C920" s="11">
        <v>44235.291666666664</v>
      </c>
      <c r="D920" s="12">
        <v>223</v>
      </c>
      <c r="E920" s="16">
        <v>19.72</v>
      </c>
      <c r="F920" s="17">
        <f t="shared" si="59"/>
        <v>4397.5599999999995</v>
      </c>
      <c r="G920" s="14">
        <v>24.95</v>
      </c>
      <c r="H920" s="16">
        <f t="shared" si="62"/>
        <v>-5563.8499999999995</v>
      </c>
      <c r="I920" s="10">
        <f t="shared" si="58"/>
        <v>8</v>
      </c>
    </row>
    <row r="921" spans="1:9" ht="12.6" thickBot="1">
      <c r="A921" s="10">
        <f t="shared" si="60"/>
        <v>208</v>
      </c>
      <c r="B921" s="15">
        <f t="shared" si="61"/>
        <v>20808</v>
      </c>
      <c r="C921" s="11">
        <v>44235.333333333336</v>
      </c>
      <c r="D921" s="12">
        <v>223</v>
      </c>
      <c r="E921" s="16">
        <v>20.87</v>
      </c>
      <c r="F921" s="17">
        <f t="shared" si="59"/>
        <v>4654.01</v>
      </c>
      <c r="G921" s="14">
        <v>27.98</v>
      </c>
      <c r="H921" s="16">
        <f t="shared" si="62"/>
        <v>-6239.54</v>
      </c>
      <c r="I921" s="10">
        <f t="shared" si="58"/>
        <v>8</v>
      </c>
    </row>
    <row r="922" spans="1:9" ht="12.6" thickBot="1">
      <c r="A922" s="10">
        <f t="shared" si="60"/>
        <v>208</v>
      </c>
      <c r="B922" s="15">
        <f t="shared" si="61"/>
        <v>20809</v>
      </c>
      <c r="C922" s="11">
        <v>44235.375</v>
      </c>
      <c r="D922" s="12">
        <v>223</v>
      </c>
      <c r="E922" s="16">
        <v>23.7225</v>
      </c>
      <c r="F922" s="17">
        <f t="shared" si="59"/>
        <v>5290.1175000000003</v>
      </c>
      <c r="G922" s="14">
        <v>30.39</v>
      </c>
      <c r="H922" s="16">
        <f t="shared" si="62"/>
        <v>-6776.97</v>
      </c>
      <c r="I922" s="10">
        <f t="shared" si="58"/>
        <v>8</v>
      </c>
    </row>
    <row r="923" spans="1:9" ht="12.6" thickBot="1">
      <c r="A923" s="10">
        <f t="shared" si="60"/>
        <v>208</v>
      </c>
      <c r="B923" s="15">
        <f t="shared" si="61"/>
        <v>20810</v>
      </c>
      <c r="C923" s="11">
        <v>44235.416666666664</v>
      </c>
      <c r="D923" s="12">
        <v>222.57746499999999</v>
      </c>
      <c r="E923" s="16">
        <v>23.352500000000003</v>
      </c>
      <c r="F923" s="17">
        <f t="shared" si="59"/>
        <v>5197.7402514125006</v>
      </c>
      <c r="G923" s="14">
        <v>24.83</v>
      </c>
      <c r="H923" s="16">
        <f t="shared" si="62"/>
        <v>-5526.5984559499993</v>
      </c>
      <c r="I923" s="10">
        <f t="shared" si="58"/>
        <v>8</v>
      </c>
    </row>
    <row r="924" spans="1:9" ht="12.6" thickBot="1">
      <c r="A924" s="10">
        <f t="shared" si="60"/>
        <v>208</v>
      </c>
      <c r="B924" s="15">
        <f t="shared" si="61"/>
        <v>20811</v>
      </c>
      <c r="C924" s="11">
        <v>44235.458333333336</v>
      </c>
      <c r="D924" s="12">
        <v>222.50704200000001</v>
      </c>
      <c r="E924" s="16">
        <v>22.23</v>
      </c>
      <c r="F924" s="17">
        <f t="shared" si="59"/>
        <v>4946.3315436600005</v>
      </c>
      <c r="G924" s="14">
        <v>24.72</v>
      </c>
      <c r="H924" s="16">
        <f t="shared" si="62"/>
        <v>-5500.37407824</v>
      </c>
      <c r="I924" s="10">
        <f t="shared" si="58"/>
        <v>8</v>
      </c>
    </row>
    <row r="925" spans="1:9" ht="12.6" thickBot="1">
      <c r="A925" s="10">
        <f t="shared" si="60"/>
        <v>208</v>
      </c>
      <c r="B925" s="15">
        <f t="shared" si="61"/>
        <v>20812</v>
      </c>
      <c r="C925" s="11">
        <v>44235.5</v>
      </c>
      <c r="D925" s="12">
        <v>222.830986</v>
      </c>
      <c r="E925" s="16">
        <v>21.2925</v>
      </c>
      <c r="F925" s="17">
        <f t="shared" si="59"/>
        <v>4744.6287694049997</v>
      </c>
      <c r="G925" s="14">
        <v>23.12</v>
      </c>
      <c r="H925" s="16">
        <f t="shared" si="62"/>
        <v>-5151.8523963200005</v>
      </c>
      <c r="I925" s="10">
        <f t="shared" si="58"/>
        <v>8</v>
      </c>
    </row>
    <row r="926" spans="1:9" ht="12.6" thickBot="1">
      <c r="A926" s="10">
        <f t="shared" si="60"/>
        <v>208</v>
      </c>
      <c r="B926" s="15">
        <f t="shared" si="61"/>
        <v>20813</v>
      </c>
      <c r="C926" s="11">
        <v>44235.541666666664</v>
      </c>
      <c r="D926" s="12">
        <v>223</v>
      </c>
      <c r="E926" s="16">
        <v>21.197500000000002</v>
      </c>
      <c r="F926" s="17">
        <f t="shared" si="59"/>
        <v>4727.0425000000005</v>
      </c>
      <c r="G926" s="14">
        <v>24.11</v>
      </c>
      <c r="H926" s="16">
        <f t="shared" si="62"/>
        <v>-5376.53</v>
      </c>
      <c r="I926" s="10">
        <f t="shared" si="58"/>
        <v>8</v>
      </c>
    </row>
    <row r="927" spans="1:9" ht="12.6" thickBot="1">
      <c r="A927" s="10">
        <f t="shared" si="60"/>
        <v>208</v>
      </c>
      <c r="B927" s="15">
        <f t="shared" si="61"/>
        <v>20814</v>
      </c>
      <c r="C927" s="11">
        <v>44235.583333333336</v>
      </c>
      <c r="D927" s="12">
        <v>222.84506999999999</v>
      </c>
      <c r="E927" s="16">
        <v>21.364999999999998</v>
      </c>
      <c r="F927" s="17">
        <f t="shared" si="59"/>
        <v>4761.0849205499999</v>
      </c>
      <c r="G927" s="14">
        <v>24.85</v>
      </c>
      <c r="H927" s="16">
        <f t="shared" si="62"/>
        <v>-5537.6999894999999</v>
      </c>
      <c r="I927" s="10">
        <f t="shared" si="58"/>
        <v>8</v>
      </c>
    </row>
    <row r="928" spans="1:9" ht="12.6" thickBot="1">
      <c r="A928" s="10">
        <f t="shared" si="60"/>
        <v>208</v>
      </c>
      <c r="B928" s="15">
        <f t="shared" si="61"/>
        <v>20815</v>
      </c>
      <c r="C928" s="11">
        <v>44235.625</v>
      </c>
      <c r="D928" s="12">
        <v>222.915493</v>
      </c>
      <c r="E928" s="16">
        <v>20.477499999999999</v>
      </c>
      <c r="F928" s="17">
        <f t="shared" si="59"/>
        <v>4564.7520079074993</v>
      </c>
      <c r="G928" s="14">
        <v>23.77</v>
      </c>
      <c r="H928" s="16">
        <f t="shared" si="62"/>
        <v>-5298.7012686099997</v>
      </c>
      <c r="I928" s="10">
        <f t="shared" si="58"/>
        <v>8</v>
      </c>
    </row>
    <row r="929" spans="1:9" ht="12.6" thickBot="1">
      <c r="A929" s="10">
        <f t="shared" si="60"/>
        <v>208</v>
      </c>
      <c r="B929" s="15">
        <f t="shared" si="61"/>
        <v>20816</v>
      </c>
      <c r="C929" s="11">
        <v>44235.666666666664</v>
      </c>
      <c r="D929" s="12">
        <v>223</v>
      </c>
      <c r="E929" s="16">
        <v>19.587499999999999</v>
      </c>
      <c r="F929" s="17">
        <f t="shared" si="59"/>
        <v>4368.0124999999998</v>
      </c>
      <c r="G929" s="14">
        <v>22.93</v>
      </c>
      <c r="H929" s="16">
        <f t="shared" si="62"/>
        <v>-5113.3900000000003</v>
      </c>
      <c r="I929" s="10">
        <f t="shared" si="58"/>
        <v>8</v>
      </c>
    </row>
    <row r="930" spans="1:9" ht="12.6" thickBot="1">
      <c r="A930" s="10">
        <f t="shared" si="60"/>
        <v>208</v>
      </c>
      <c r="B930" s="15">
        <f t="shared" si="61"/>
        <v>20817</v>
      </c>
      <c r="C930" s="11">
        <v>44235.708333333336</v>
      </c>
      <c r="D930" s="12">
        <v>223</v>
      </c>
      <c r="E930" s="16">
        <v>19.324999999999999</v>
      </c>
      <c r="F930" s="17">
        <f t="shared" si="59"/>
        <v>4309.4749999999995</v>
      </c>
      <c r="G930" s="14">
        <v>26.06</v>
      </c>
      <c r="H930" s="16">
        <f t="shared" si="62"/>
        <v>-5811.38</v>
      </c>
      <c r="I930" s="10">
        <f t="shared" si="58"/>
        <v>8</v>
      </c>
    </row>
    <row r="931" spans="1:9" ht="12.6" thickBot="1">
      <c r="A931" s="10">
        <f t="shared" si="60"/>
        <v>208</v>
      </c>
      <c r="B931" s="15">
        <f t="shared" si="61"/>
        <v>20818</v>
      </c>
      <c r="C931" s="11">
        <v>44235.75</v>
      </c>
      <c r="D931" s="12">
        <v>223</v>
      </c>
      <c r="E931" s="16">
        <v>23.107500000000002</v>
      </c>
      <c r="F931" s="17">
        <f t="shared" si="59"/>
        <v>5152.9725000000008</v>
      </c>
      <c r="G931" s="14">
        <v>42.2</v>
      </c>
      <c r="H931" s="16">
        <f t="shared" si="62"/>
        <v>-9410.6</v>
      </c>
      <c r="I931" s="10">
        <f t="shared" si="58"/>
        <v>8</v>
      </c>
    </row>
    <row r="932" spans="1:9" ht="12.6" thickBot="1">
      <c r="A932" s="10">
        <f t="shared" si="60"/>
        <v>208</v>
      </c>
      <c r="B932" s="15">
        <f t="shared" si="61"/>
        <v>20819</v>
      </c>
      <c r="C932" s="11">
        <v>44235.791666666664</v>
      </c>
      <c r="D932" s="12">
        <v>223</v>
      </c>
      <c r="E932" s="16">
        <v>28.119999999999997</v>
      </c>
      <c r="F932" s="17">
        <f t="shared" si="59"/>
        <v>6270.7599999999993</v>
      </c>
      <c r="G932" s="14">
        <v>60.86</v>
      </c>
      <c r="H932" s="16">
        <f t="shared" si="62"/>
        <v>-13571.78</v>
      </c>
      <c r="I932" s="10">
        <f t="shared" si="58"/>
        <v>8</v>
      </c>
    </row>
    <row r="933" spans="1:9" ht="12.6" thickBot="1">
      <c r="A933" s="10">
        <f t="shared" si="60"/>
        <v>208</v>
      </c>
      <c r="B933" s="15">
        <f t="shared" si="61"/>
        <v>20820</v>
      </c>
      <c r="C933" s="11">
        <v>44235.833333333336</v>
      </c>
      <c r="D933" s="12">
        <v>223</v>
      </c>
      <c r="E933" s="16">
        <v>21.5825</v>
      </c>
      <c r="F933" s="17">
        <f t="shared" si="59"/>
        <v>4812.8975</v>
      </c>
      <c r="G933" s="14">
        <v>29.51</v>
      </c>
      <c r="H933" s="16">
        <f t="shared" si="62"/>
        <v>-6580.7300000000005</v>
      </c>
      <c r="I933" s="10">
        <f t="shared" si="58"/>
        <v>8</v>
      </c>
    </row>
    <row r="934" spans="1:9" ht="12.6" thickBot="1">
      <c r="A934" s="10">
        <f t="shared" si="60"/>
        <v>208</v>
      </c>
      <c r="B934" s="15">
        <f t="shared" si="61"/>
        <v>20821</v>
      </c>
      <c r="C934" s="11">
        <v>44235.875</v>
      </c>
      <c r="D934" s="12">
        <v>223</v>
      </c>
      <c r="E934" s="16">
        <v>20.767499999999998</v>
      </c>
      <c r="F934" s="17">
        <f t="shared" si="59"/>
        <v>4631.1524999999992</v>
      </c>
      <c r="G934" s="14">
        <v>25.32</v>
      </c>
      <c r="H934" s="16">
        <f t="shared" si="62"/>
        <v>-5646.36</v>
      </c>
      <c r="I934" s="10">
        <f t="shared" si="58"/>
        <v>8</v>
      </c>
    </row>
    <row r="935" spans="1:9" ht="12.6" thickBot="1">
      <c r="A935" s="10">
        <f t="shared" si="60"/>
        <v>208</v>
      </c>
      <c r="B935" s="15">
        <f t="shared" si="61"/>
        <v>20822</v>
      </c>
      <c r="C935" s="11">
        <v>44235.916666666664</v>
      </c>
      <c r="D935" s="12">
        <v>222.915493</v>
      </c>
      <c r="E935" s="16">
        <v>20.61</v>
      </c>
      <c r="F935" s="17">
        <f t="shared" si="59"/>
        <v>4594.2883107299995</v>
      </c>
      <c r="G935" s="14">
        <v>25.17</v>
      </c>
      <c r="H935" s="16">
        <f t="shared" si="62"/>
        <v>-5610.7829588100003</v>
      </c>
      <c r="I935" s="10">
        <f t="shared" si="58"/>
        <v>8</v>
      </c>
    </row>
    <row r="936" spans="1:9" ht="12.6" thickBot="1">
      <c r="A936" s="10">
        <f t="shared" si="60"/>
        <v>208</v>
      </c>
      <c r="B936" s="15">
        <f t="shared" si="61"/>
        <v>20823</v>
      </c>
      <c r="C936" s="11">
        <v>44235.958333333336</v>
      </c>
      <c r="D936" s="12">
        <v>223</v>
      </c>
      <c r="E936" s="16">
        <v>20.532499999999999</v>
      </c>
      <c r="F936" s="17">
        <f t="shared" si="59"/>
        <v>4578.7474999999995</v>
      </c>
      <c r="G936" s="14">
        <v>21.27</v>
      </c>
      <c r="H936" s="16">
        <f t="shared" si="62"/>
        <v>-4743.21</v>
      </c>
      <c r="I936" s="10">
        <f t="shared" si="58"/>
        <v>8</v>
      </c>
    </row>
    <row r="937" spans="1:9" ht="12.6" thickBot="1">
      <c r="A937" s="10">
        <f t="shared" si="60"/>
        <v>209</v>
      </c>
      <c r="B937" s="15">
        <f t="shared" si="61"/>
        <v>20824</v>
      </c>
      <c r="C937" s="11">
        <v>44236</v>
      </c>
      <c r="D937" s="12">
        <v>222.91666699999999</v>
      </c>
      <c r="E937" s="16">
        <v>19.9025</v>
      </c>
      <c r="F937" s="17">
        <f t="shared" si="59"/>
        <v>4436.5989649674993</v>
      </c>
      <c r="G937" s="14">
        <v>20.74</v>
      </c>
      <c r="H937" s="16">
        <f t="shared" si="62"/>
        <v>-4623.291673579999</v>
      </c>
      <c r="I937" s="10">
        <f t="shared" si="58"/>
        <v>9</v>
      </c>
    </row>
    <row r="938" spans="1:9" ht="12.6" thickBot="1">
      <c r="A938" s="10">
        <f t="shared" si="60"/>
        <v>209</v>
      </c>
      <c r="B938" s="15">
        <f t="shared" si="61"/>
        <v>20901</v>
      </c>
      <c r="C938" s="11">
        <v>44236.041666666664</v>
      </c>
      <c r="D938" s="12">
        <v>186.83333300000001</v>
      </c>
      <c r="E938" s="16">
        <v>20.83</v>
      </c>
      <c r="F938" s="17">
        <f t="shared" si="59"/>
        <v>3891.7383263900001</v>
      </c>
      <c r="G938" s="14">
        <v>19.27</v>
      </c>
      <c r="H938" s="16">
        <f t="shared" si="62"/>
        <v>-3600.27832691</v>
      </c>
      <c r="I938" s="10">
        <f t="shared" ref="I938:I1001" si="63">DAY(C938)</f>
        <v>9</v>
      </c>
    </row>
    <row r="939" spans="1:9" ht="12.6" thickBot="1">
      <c r="A939" s="10">
        <f t="shared" si="60"/>
        <v>209</v>
      </c>
      <c r="B939" s="15">
        <f t="shared" si="61"/>
        <v>20902</v>
      </c>
      <c r="C939" s="11">
        <v>44236.083333333336</v>
      </c>
      <c r="D939" s="12">
        <v>222.91666699999999</v>
      </c>
      <c r="E939" s="16">
        <v>20.630000000000003</v>
      </c>
      <c r="F939" s="17">
        <f t="shared" si="59"/>
        <v>4598.7708402100006</v>
      </c>
      <c r="G939" s="14">
        <v>18.899999999999999</v>
      </c>
      <c r="H939" s="16">
        <f t="shared" si="62"/>
        <v>-4213.1250062999998</v>
      </c>
      <c r="I939" s="10">
        <f t="shared" si="63"/>
        <v>9</v>
      </c>
    </row>
    <row r="940" spans="1:9" ht="12.6" thickBot="1">
      <c r="A940" s="10">
        <f t="shared" si="60"/>
        <v>209</v>
      </c>
      <c r="B940" s="15">
        <f t="shared" si="61"/>
        <v>20903</v>
      </c>
      <c r="C940" s="11">
        <v>44236.125</v>
      </c>
      <c r="D940" s="12">
        <v>222.91304299999999</v>
      </c>
      <c r="E940" s="16">
        <v>21.150000000000002</v>
      </c>
      <c r="F940" s="17">
        <f t="shared" si="59"/>
        <v>4714.6108594500001</v>
      </c>
      <c r="G940" s="14">
        <v>19.27</v>
      </c>
      <c r="H940" s="16">
        <f t="shared" si="62"/>
        <v>-4295.5343386099994</v>
      </c>
      <c r="I940" s="10">
        <f t="shared" si="63"/>
        <v>9</v>
      </c>
    </row>
    <row r="941" spans="1:9" ht="12.6" thickBot="1">
      <c r="A941" s="10">
        <f t="shared" si="60"/>
        <v>209</v>
      </c>
      <c r="B941" s="15">
        <f t="shared" si="61"/>
        <v>20904</v>
      </c>
      <c r="C941" s="11">
        <v>44236.166666666664</v>
      </c>
      <c r="D941" s="12">
        <v>223</v>
      </c>
      <c r="E941" s="16">
        <v>23.737500000000001</v>
      </c>
      <c r="F941" s="17">
        <f t="shared" si="59"/>
        <v>5293.4625000000005</v>
      </c>
      <c r="G941" s="14">
        <v>19.690000000000001</v>
      </c>
      <c r="H941" s="16">
        <f t="shared" si="62"/>
        <v>-4390.87</v>
      </c>
      <c r="I941" s="10">
        <f t="shared" si="63"/>
        <v>9</v>
      </c>
    </row>
    <row r="942" spans="1:9" ht="12.6" thickBot="1">
      <c r="A942" s="10">
        <f t="shared" si="60"/>
        <v>209</v>
      </c>
      <c r="B942" s="15">
        <f t="shared" si="61"/>
        <v>20905</v>
      </c>
      <c r="C942" s="11">
        <v>44236.208333333336</v>
      </c>
      <c r="D942" s="12">
        <v>223</v>
      </c>
      <c r="E942" s="16">
        <v>26.984999999999999</v>
      </c>
      <c r="F942" s="17">
        <f t="shared" si="59"/>
        <v>6017.6549999999997</v>
      </c>
      <c r="G942" s="14">
        <v>19.71</v>
      </c>
      <c r="H942" s="16">
        <f t="shared" si="62"/>
        <v>-4395.33</v>
      </c>
      <c r="I942" s="10">
        <f t="shared" si="63"/>
        <v>9</v>
      </c>
    </row>
    <row r="943" spans="1:9" ht="12.6" thickBot="1">
      <c r="A943" s="10">
        <f t="shared" si="60"/>
        <v>209</v>
      </c>
      <c r="B943" s="15">
        <f t="shared" si="61"/>
        <v>20906</v>
      </c>
      <c r="C943" s="11">
        <v>44236.25</v>
      </c>
      <c r="D943" s="12">
        <v>223</v>
      </c>
      <c r="E943" s="16">
        <v>65.082499999999996</v>
      </c>
      <c r="F943" s="17">
        <f t="shared" si="59"/>
        <v>14513.397499999999</v>
      </c>
      <c r="G943" s="14">
        <v>22.93</v>
      </c>
      <c r="H943" s="16">
        <f t="shared" si="62"/>
        <v>-5113.3900000000003</v>
      </c>
      <c r="I943" s="10">
        <f t="shared" si="63"/>
        <v>9</v>
      </c>
    </row>
    <row r="944" spans="1:9" ht="12.6" thickBot="1">
      <c r="A944" s="10">
        <f t="shared" si="60"/>
        <v>209</v>
      </c>
      <c r="B944" s="15">
        <f t="shared" si="61"/>
        <v>20907</v>
      </c>
      <c r="C944" s="11">
        <v>44236.291666666664</v>
      </c>
      <c r="D944" s="12">
        <v>145.77142900000001</v>
      </c>
      <c r="E944" s="16">
        <v>614.61749999999995</v>
      </c>
      <c r="F944" s="17">
        <f t="shared" si="59"/>
        <v>89593.671263407494</v>
      </c>
      <c r="G944" s="14">
        <v>35.549999999999997</v>
      </c>
      <c r="H944" s="16">
        <f t="shared" si="62"/>
        <v>-5182.1743009499996</v>
      </c>
      <c r="I944" s="10">
        <f t="shared" si="63"/>
        <v>9</v>
      </c>
    </row>
    <row r="945" spans="1:9" ht="12.6" thickBot="1">
      <c r="A945" s="10">
        <f t="shared" si="60"/>
        <v>209</v>
      </c>
      <c r="B945" s="15">
        <f t="shared" si="61"/>
        <v>20908</v>
      </c>
      <c r="C945" s="11">
        <v>44236.333333333336</v>
      </c>
      <c r="D945" s="12">
        <v>-159.42253500000001</v>
      </c>
      <c r="E945" s="16">
        <v>146.4075</v>
      </c>
      <c r="F945" s="17">
        <f t="shared" si="59"/>
        <v>-23340.654793012502</v>
      </c>
      <c r="G945" s="14">
        <v>42.1</v>
      </c>
      <c r="H945" s="16">
        <f t="shared" si="62"/>
        <v>6711.6887235000004</v>
      </c>
      <c r="I945" s="10">
        <f t="shared" si="63"/>
        <v>9</v>
      </c>
    </row>
    <row r="946" spans="1:9" ht="12.6" thickBot="1">
      <c r="A946" s="10">
        <f t="shared" si="60"/>
        <v>209</v>
      </c>
      <c r="B946" s="15">
        <f t="shared" si="61"/>
        <v>20909</v>
      </c>
      <c r="C946" s="11">
        <v>44236.375</v>
      </c>
      <c r="D946" s="12">
        <v>-47.873238999999998</v>
      </c>
      <c r="E946" s="16">
        <v>77.045000000000002</v>
      </c>
      <c r="F946" s="17">
        <f t="shared" si="59"/>
        <v>-3688.3936987550001</v>
      </c>
      <c r="G946" s="14">
        <v>34.76</v>
      </c>
      <c r="H946" s="16">
        <f t="shared" si="62"/>
        <v>1664.0737876399999</v>
      </c>
      <c r="I946" s="10">
        <f t="shared" si="63"/>
        <v>9</v>
      </c>
    </row>
    <row r="947" spans="1:9" ht="12.6" thickBot="1">
      <c r="A947" s="10">
        <f t="shared" si="60"/>
        <v>209</v>
      </c>
      <c r="B947" s="15">
        <f t="shared" si="61"/>
        <v>20910</v>
      </c>
      <c r="C947" s="11">
        <v>44236.416666666664</v>
      </c>
      <c r="D947" s="12">
        <v>20.323944000000001</v>
      </c>
      <c r="E947" s="16">
        <v>86.237499999999997</v>
      </c>
      <c r="F947" s="17">
        <f t="shared" si="59"/>
        <v>1752.6861206999999</v>
      </c>
      <c r="G947" s="14">
        <v>34.549999999999997</v>
      </c>
      <c r="H947" s="16">
        <f t="shared" si="62"/>
        <v>-702.19226519999995</v>
      </c>
      <c r="I947" s="10">
        <f t="shared" si="63"/>
        <v>9</v>
      </c>
    </row>
    <row r="948" spans="1:9" ht="12.6" thickBot="1">
      <c r="A948" s="10">
        <f t="shared" si="60"/>
        <v>209</v>
      </c>
      <c r="B948" s="15">
        <f t="shared" si="61"/>
        <v>20911</v>
      </c>
      <c r="C948" s="11">
        <v>44236.458333333336</v>
      </c>
      <c r="D948" s="12">
        <v>4.6714289999999998</v>
      </c>
      <c r="E948" s="16">
        <v>43.664999999999999</v>
      </c>
      <c r="F948" s="17">
        <f t="shared" si="59"/>
        <v>203.977947285</v>
      </c>
      <c r="G948" s="14">
        <v>35.549999999999997</v>
      </c>
      <c r="H948" s="16">
        <f t="shared" si="62"/>
        <v>-166.06930094999998</v>
      </c>
      <c r="I948" s="10">
        <f t="shared" si="63"/>
        <v>9</v>
      </c>
    </row>
    <row r="949" spans="1:9" ht="12.6" thickBot="1">
      <c r="A949" s="10">
        <f t="shared" si="60"/>
        <v>209</v>
      </c>
      <c r="B949" s="15">
        <f t="shared" si="61"/>
        <v>20912</v>
      </c>
      <c r="C949" s="11">
        <v>44236.5</v>
      </c>
      <c r="D949" s="12">
        <v>0</v>
      </c>
      <c r="E949" s="16">
        <v>72.375</v>
      </c>
      <c r="F949" s="17">
        <f t="shared" si="59"/>
        <v>0</v>
      </c>
      <c r="G949" s="14">
        <v>30.95</v>
      </c>
      <c r="H949" s="16">
        <f t="shared" si="62"/>
        <v>0</v>
      </c>
      <c r="I949" s="10">
        <f t="shared" si="63"/>
        <v>9</v>
      </c>
    </row>
    <row r="950" spans="1:9" ht="12.6" thickBot="1">
      <c r="A950" s="10">
        <f t="shared" si="60"/>
        <v>209</v>
      </c>
      <c r="B950" s="15">
        <f t="shared" si="61"/>
        <v>20913</v>
      </c>
      <c r="C950" s="11">
        <v>44236.541666666664</v>
      </c>
      <c r="D950" s="12">
        <v>0</v>
      </c>
      <c r="E950" s="16">
        <v>39.282499999999999</v>
      </c>
      <c r="F950" s="17">
        <f t="shared" si="59"/>
        <v>0</v>
      </c>
      <c r="G950" s="14">
        <v>26.91</v>
      </c>
      <c r="H950" s="16">
        <f t="shared" si="62"/>
        <v>0</v>
      </c>
      <c r="I950" s="10">
        <f t="shared" si="63"/>
        <v>9</v>
      </c>
    </row>
    <row r="951" spans="1:9" ht="12.6" thickBot="1">
      <c r="A951" s="10">
        <f t="shared" si="60"/>
        <v>209</v>
      </c>
      <c r="B951" s="15">
        <f t="shared" si="61"/>
        <v>20914</v>
      </c>
      <c r="C951" s="11">
        <v>44236.583333333336</v>
      </c>
      <c r="D951" s="12">
        <v>0</v>
      </c>
      <c r="E951" s="16">
        <v>35.120000000000005</v>
      </c>
      <c r="F951" s="17">
        <f t="shared" si="59"/>
        <v>0</v>
      </c>
      <c r="G951" s="14">
        <v>24.77</v>
      </c>
      <c r="H951" s="16">
        <f t="shared" si="62"/>
        <v>0</v>
      </c>
      <c r="I951" s="10">
        <f t="shared" si="63"/>
        <v>9</v>
      </c>
    </row>
    <row r="952" spans="1:9" ht="12.6" thickBot="1">
      <c r="A952" s="10">
        <f t="shared" si="60"/>
        <v>209</v>
      </c>
      <c r="B952" s="15">
        <f t="shared" si="61"/>
        <v>20915</v>
      </c>
      <c r="C952" s="11">
        <v>44236.625</v>
      </c>
      <c r="D952" s="12">
        <v>123.88732400000001</v>
      </c>
      <c r="E952" s="16">
        <v>31.220000000000002</v>
      </c>
      <c r="F952" s="17">
        <f t="shared" si="59"/>
        <v>3867.7622552800003</v>
      </c>
      <c r="G952" s="14">
        <v>23.34</v>
      </c>
      <c r="H952" s="16">
        <f t="shared" si="62"/>
        <v>-2891.5301421600002</v>
      </c>
      <c r="I952" s="10">
        <f t="shared" si="63"/>
        <v>9</v>
      </c>
    </row>
    <row r="953" spans="1:9" ht="12.6" thickBot="1">
      <c r="A953" s="10">
        <f t="shared" si="60"/>
        <v>209</v>
      </c>
      <c r="B953" s="15">
        <f t="shared" si="61"/>
        <v>20916</v>
      </c>
      <c r="C953" s="11">
        <v>44236.666666666664</v>
      </c>
      <c r="D953" s="12">
        <v>171.77142900000001</v>
      </c>
      <c r="E953" s="16">
        <v>27.51</v>
      </c>
      <c r="F953" s="17">
        <f t="shared" si="59"/>
        <v>4725.4320117900006</v>
      </c>
      <c r="G953" s="14">
        <v>22.23</v>
      </c>
      <c r="H953" s="16">
        <f t="shared" si="62"/>
        <v>-3818.4788666700001</v>
      </c>
      <c r="I953" s="10">
        <f t="shared" si="63"/>
        <v>9</v>
      </c>
    </row>
    <row r="954" spans="1:9" ht="12.6" thickBot="1">
      <c r="A954" s="10">
        <f t="shared" si="60"/>
        <v>209</v>
      </c>
      <c r="B954" s="15">
        <f t="shared" si="61"/>
        <v>20917</v>
      </c>
      <c r="C954" s="11">
        <v>44236.708333333336</v>
      </c>
      <c r="D954" s="12">
        <v>223</v>
      </c>
      <c r="E954" s="16">
        <v>25.6525</v>
      </c>
      <c r="F954" s="17">
        <f t="shared" si="59"/>
        <v>5720.5074999999997</v>
      </c>
      <c r="G954" s="14">
        <v>23.92</v>
      </c>
      <c r="H954" s="16">
        <f t="shared" si="62"/>
        <v>-5334.1600000000008</v>
      </c>
      <c r="I954" s="10">
        <f t="shared" si="63"/>
        <v>9</v>
      </c>
    </row>
    <row r="955" spans="1:9" ht="12.6" thickBot="1">
      <c r="A955" s="10">
        <f t="shared" si="60"/>
        <v>209</v>
      </c>
      <c r="B955" s="15">
        <f t="shared" si="61"/>
        <v>20918</v>
      </c>
      <c r="C955" s="11">
        <v>44236.75</v>
      </c>
      <c r="D955" s="12">
        <v>222.74647899999999</v>
      </c>
      <c r="E955" s="16">
        <v>32.302500000000002</v>
      </c>
      <c r="F955" s="17">
        <f t="shared" si="59"/>
        <v>7195.2681378975003</v>
      </c>
      <c r="G955" s="14">
        <v>33.24</v>
      </c>
      <c r="H955" s="16">
        <f t="shared" si="62"/>
        <v>-7404.0929619600001</v>
      </c>
      <c r="I955" s="10">
        <f t="shared" si="63"/>
        <v>9</v>
      </c>
    </row>
    <row r="956" spans="1:9" ht="12.6" thickBot="1">
      <c r="A956" s="10">
        <f t="shared" si="60"/>
        <v>209</v>
      </c>
      <c r="B956" s="15">
        <f t="shared" si="61"/>
        <v>20919</v>
      </c>
      <c r="C956" s="11">
        <v>44236.791666666664</v>
      </c>
      <c r="D956" s="12">
        <v>179</v>
      </c>
      <c r="E956" s="16">
        <v>51.059999999999995</v>
      </c>
      <c r="F956" s="17">
        <f t="shared" si="59"/>
        <v>9139.74</v>
      </c>
      <c r="G956" s="14">
        <v>30.62</v>
      </c>
      <c r="H956" s="16">
        <f t="shared" si="62"/>
        <v>-5480.9800000000005</v>
      </c>
      <c r="I956" s="10">
        <f t="shared" si="63"/>
        <v>9</v>
      </c>
    </row>
    <row r="957" spans="1:9" ht="12.6" thickBot="1">
      <c r="A957" s="10">
        <f t="shared" si="60"/>
        <v>209</v>
      </c>
      <c r="B957" s="15">
        <f t="shared" si="61"/>
        <v>20920</v>
      </c>
      <c r="C957" s="11">
        <v>44236.833333333336</v>
      </c>
      <c r="D957" s="12">
        <v>141</v>
      </c>
      <c r="E957" s="16">
        <v>36.137500000000003</v>
      </c>
      <c r="F957" s="17">
        <f t="shared" si="59"/>
        <v>5095.3875000000007</v>
      </c>
      <c r="G957" s="14">
        <v>26.14</v>
      </c>
      <c r="H957" s="16">
        <f t="shared" si="62"/>
        <v>-3685.7400000000002</v>
      </c>
      <c r="I957" s="10">
        <f t="shared" si="63"/>
        <v>9</v>
      </c>
    </row>
    <row r="958" spans="1:9" ht="12.6" thickBot="1">
      <c r="A958" s="10">
        <f t="shared" si="60"/>
        <v>209</v>
      </c>
      <c r="B958" s="15">
        <f t="shared" si="61"/>
        <v>20921</v>
      </c>
      <c r="C958" s="11">
        <v>44236.875</v>
      </c>
      <c r="D958" s="12">
        <v>141</v>
      </c>
      <c r="E958" s="16">
        <v>69.734999999999999</v>
      </c>
      <c r="F958" s="17">
        <f t="shared" si="59"/>
        <v>9832.6350000000002</v>
      </c>
      <c r="G958" s="14">
        <v>25.52</v>
      </c>
      <c r="H958" s="16">
        <f t="shared" si="62"/>
        <v>-3598.32</v>
      </c>
      <c r="I958" s="10">
        <f t="shared" si="63"/>
        <v>9</v>
      </c>
    </row>
    <row r="959" spans="1:9" ht="12.6" thickBot="1">
      <c r="A959" s="10">
        <f t="shared" si="60"/>
        <v>209</v>
      </c>
      <c r="B959" s="15">
        <f t="shared" si="61"/>
        <v>20922</v>
      </c>
      <c r="C959" s="11">
        <v>44236.916666666664</v>
      </c>
      <c r="D959" s="12">
        <v>141</v>
      </c>
      <c r="E959" s="16">
        <v>71.942499999999995</v>
      </c>
      <c r="F959" s="17">
        <f t="shared" si="59"/>
        <v>10143.8925</v>
      </c>
      <c r="G959" s="14">
        <v>24.68</v>
      </c>
      <c r="H959" s="16">
        <f t="shared" si="62"/>
        <v>-3479.88</v>
      </c>
      <c r="I959" s="10">
        <f t="shared" si="63"/>
        <v>9</v>
      </c>
    </row>
    <row r="960" spans="1:9" ht="12.6" thickBot="1">
      <c r="A960" s="10">
        <f t="shared" si="60"/>
        <v>209</v>
      </c>
      <c r="B960" s="15">
        <f t="shared" si="61"/>
        <v>20923</v>
      </c>
      <c r="C960" s="11">
        <v>44236.958333333336</v>
      </c>
      <c r="D960" s="12">
        <v>141</v>
      </c>
      <c r="E960" s="16">
        <v>65.459999999999994</v>
      </c>
      <c r="F960" s="17">
        <f t="shared" si="59"/>
        <v>9229.8599999999988</v>
      </c>
      <c r="G960" s="14">
        <v>22.85</v>
      </c>
      <c r="H960" s="16">
        <f t="shared" si="62"/>
        <v>-3221.8500000000004</v>
      </c>
      <c r="I960" s="10">
        <f t="shared" si="63"/>
        <v>9</v>
      </c>
    </row>
    <row r="961" spans="1:9" ht="12.6" thickBot="1">
      <c r="A961" s="10">
        <f t="shared" si="60"/>
        <v>210</v>
      </c>
      <c r="B961" s="15">
        <f t="shared" si="61"/>
        <v>20924</v>
      </c>
      <c r="C961" s="11">
        <v>44237</v>
      </c>
      <c r="D961" s="12">
        <v>123.84507000000001</v>
      </c>
      <c r="E961" s="16">
        <v>53.362499999999997</v>
      </c>
      <c r="F961" s="17">
        <f t="shared" si="59"/>
        <v>6608.6825478749997</v>
      </c>
      <c r="G961" s="14">
        <v>21.41</v>
      </c>
      <c r="H961" s="16">
        <f t="shared" si="62"/>
        <v>-2651.5229487000001</v>
      </c>
      <c r="I961" s="10">
        <f t="shared" si="63"/>
        <v>10</v>
      </c>
    </row>
    <row r="962" spans="1:9" ht="12.6" thickBot="1">
      <c r="A962" s="10">
        <f t="shared" si="60"/>
        <v>210</v>
      </c>
      <c r="B962" s="15">
        <f t="shared" si="61"/>
        <v>21001</v>
      </c>
      <c r="C962" s="11">
        <v>44237.041666666664</v>
      </c>
      <c r="D962" s="12">
        <v>57.718310000000002</v>
      </c>
      <c r="E962" s="16">
        <v>384.66250000000002</v>
      </c>
      <c r="F962" s="17">
        <f t="shared" ref="F962:F1025" si="64">D962*E962</f>
        <v>22202.069420375003</v>
      </c>
      <c r="G962" s="14">
        <v>27.18</v>
      </c>
      <c r="H962" s="16">
        <f t="shared" si="62"/>
        <v>-1568.7836658000001</v>
      </c>
      <c r="I962" s="10">
        <f t="shared" si="63"/>
        <v>10</v>
      </c>
    </row>
    <row r="963" spans="1:9" ht="12.6" thickBot="1">
      <c r="A963" s="10">
        <f t="shared" ref="A963:A1026" si="65">DAY(C963)+MONTH(C963)*100</f>
        <v>210</v>
      </c>
      <c r="B963" s="15">
        <f t="shared" ref="B963:B1026" si="66">IF(HOUR(C963)=0,-76,HOUR(C963))+DAY(C963)*100+MONTH(C963)*10000</f>
        <v>21002</v>
      </c>
      <c r="C963" s="11">
        <v>44237.083333333336</v>
      </c>
      <c r="D963" s="12">
        <v>-36.478873</v>
      </c>
      <c r="E963" s="16">
        <v>266.56</v>
      </c>
      <c r="F963" s="17">
        <f t="shared" si="64"/>
        <v>-9723.8083868800004</v>
      </c>
      <c r="G963" s="14">
        <v>26.94</v>
      </c>
      <c r="H963" s="16">
        <f t="shared" ref="H963:H1026" si="67">-D963*G963</f>
        <v>982.74083862000009</v>
      </c>
      <c r="I963" s="10">
        <f t="shared" si="63"/>
        <v>10</v>
      </c>
    </row>
    <row r="964" spans="1:9" ht="12.6" thickBot="1">
      <c r="A964" s="10">
        <f t="shared" si="65"/>
        <v>210</v>
      </c>
      <c r="B964" s="15">
        <f t="shared" si="66"/>
        <v>21003</v>
      </c>
      <c r="C964" s="11">
        <v>44237.125</v>
      </c>
      <c r="D964" s="12">
        <v>-202.49275399999999</v>
      </c>
      <c r="E964" s="16">
        <v>131.22999999999999</v>
      </c>
      <c r="F964" s="17">
        <f t="shared" si="64"/>
        <v>-26573.124107419997</v>
      </c>
      <c r="G964" s="14">
        <v>26.05</v>
      </c>
      <c r="H964" s="16">
        <f t="shared" si="67"/>
        <v>5274.9362417000002</v>
      </c>
      <c r="I964" s="10">
        <f t="shared" si="63"/>
        <v>10</v>
      </c>
    </row>
    <row r="965" spans="1:9" ht="12.6" thickBot="1">
      <c r="A965" s="10">
        <f t="shared" si="65"/>
        <v>210</v>
      </c>
      <c r="B965" s="15">
        <f t="shared" si="66"/>
        <v>21004</v>
      </c>
      <c r="C965" s="11">
        <v>44237.166666666664</v>
      </c>
      <c r="D965" s="12">
        <v>-218.15493000000001</v>
      </c>
      <c r="E965" s="16">
        <v>140.70249999999999</v>
      </c>
      <c r="F965" s="17">
        <f t="shared" si="64"/>
        <v>-30694.944038324997</v>
      </c>
      <c r="G965" s="14">
        <v>27.94</v>
      </c>
      <c r="H965" s="16">
        <f t="shared" si="67"/>
        <v>6095.2487442000001</v>
      </c>
      <c r="I965" s="10">
        <f t="shared" si="63"/>
        <v>10</v>
      </c>
    </row>
    <row r="966" spans="1:9" ht="12.6" thickBot="1">
      <c r="A966" s="10">
        <f t="shared" si="65"/>
        <v>210</v>
      </c>
      <c r="B966" s="15">
        <f t="shared" si="66"/>
        <v>21005</v>
      </c>
      <c r="C966" s="11">
        <v>44237.208333333336</v>
      </c>
      <c r="D966" s="12">
        <v>-135.28571400000001</v>
      </c>
      <c r="E966" s="16">
        <v>31.432499999999997</v>
      </c>
      <c r="F966" s="17">
        <f t="shared" si="64"/>
        <v>-4252.3682053049997</v>
      </c>
      <c r="G966" s="14">
        <v>23.29</v>
      </c>
      <c r="H966" s="16">
        <f t="shared" si="67"/>
        <v>3150.8042790600002</v>
      </c>
      <c r="I966" s="10">
        <f t="shared" si="63"/>
        <v>10</v>
      </c>
    </row>
    <row r="967" spans="1:9" ht="12.6" thickBot="1">
      <c r="A967" s="10">
        <f t="shared" si="65"/>
        <v>210</v>
      </c>
      <c r="B967" s="15">
        <f t="shared" si="66"/>
        <v>21006</v>
      </c>
      <c r="C967" s="11">
        <v>44237.25</v>
      </c>
      <c r="D967" s="12">
        <v>26.704225000000001</v>
      </c>
      <c r="E967" s="16">
        <v>34.522499999999994</v>
      </c>
      <c r="F967" s="17">
        <f t="shared" si="64"/>
        <v>921.89660756249987</v>
      </c>
      <c r="G967" s="14">
        <v>27.58</v>
      </c>
      <c r="H967" s="16">
        <f t="shared" si="67"/>
        <v>-736.50252549999993</v>
      </c>
      <c r="I967" s="10">
        <f t="shared" si="63"/>
        <v>10</v>
      </c>
    </row>
    <row r="968" spans="1:9" ht="12.6" thickBot="1">
      <c r="A968" s="10">
        <f t="shared" si="65"/>
        <v>210</v>
      </c>
      <c r="B968" s="15">
        <f t="shared" si="66"/>
        <v>21007</v>
      </c>
      <c r="C968" s="11">
        <v>44237.291666666664</v>
      </c>
      <c r="D968" s="12">
        <v>25.915493000000001</v>
      </c>
      <c r="E968" s="16">
        <v>45.59</v>
      </c>
      <c r="F968" s="17">
        <f t="shared" si="64"/>
        <v>1181.4873258700002</v>
      </c>
      <c r="G968" s="14">
        <v>51.09</v>
      </c>
      <c r="H968" s="16">
        <f t="shared" si="67"/>
        <v>-1324.0225373700002</v>
      </c>
      <c r="I968" s="10">
        <f t="shared" si="63"/>
        <v>10</v>
      </c>
    </row>
    <row r="969" spans="1:9" ht="12.6" thickBot="1">
      <c r="A969" s="10">
        <f t="shared" si="65"/>
        <v>210</v>
      </c>
      <c r="B969" s="15">
        <f t="shared" si="66"/>
        <v>21008</v>
      </c>
      <c r="C969" s="11">
        <v>44237.333333333336</v>
      </c>
      <c r="D969" s="12">
        <v>-49</v>
      </c>
      <c r="E969" s="16">
        <v>56.182499999999997</v>
      </c>
      <c r="F969" s="17">
        <f t="shared" si="64"/>
        <v>-2752.9424999999997</v>
      </c>
      <c r="G969" s="14">
        <v>51.61</v>
      </c>
      <c r="H969" s="16">
        <f t="shared" si="67"/>
        <v>2528.89</v>
      </c>
      <c r="I969" s="10">
        <f t="shared" si="63"/>
        <v>10</v>
      </c>
    </row>
    <row r="970" spans="1:9" ht="12.6" thickBot="1">
      <c r="A970" s="10">
        <f t="shared" si="65"/>
        <v>210</v>
      </c>
      <c r="B970" s="15">
        <f t="shared" si="66"/>
        <v>21009</v>
      </c>
      <c r="C970" s="11">
        <v>44237.375</v>
      </c>
      <c r="D970" s="12">
        <v>-39.75</v>
      </c>
      <c r="E970" s="16">
        <v>56.1875</v>
      </c>
      <c r="F970" s="17">
        <f t="shared" si="64"/>
        <v>-2233.453125</v>
      </c>
      <c r="G970" s="14">
        <v>49.32</v>
      </c>
      <c r="H970" s="16">
        <f t="shared" si="67"/>
        <v>1960.47</v>
      </c>
      <c r="I970" s="10">
        <f t="shared" si="63"/>
        <v>10</v>
      </c>
    </row>
    <row r="971" spans="1:9" ht="12.6" thickBot="1">
      <c r="A971" s="10">
        <f t="shared" si="65"/>
        <v>210</v>
      </c>
      <c r="B971" s="15">
        <f t="shared" si="66"/>
        <v>21010</v>
      </c>
      <c r="C971" s="11">
        <v>44237.416666666664</v>
      </c>
      <c r="D971" s="12">
        <v>-31</v>
      </c>
      <c r="E971" s="16">
        <v>56.32</v>
      </c>
      <c r="F971" s="17">
        <f t="shared" si="64"/>
        <v>-1745.92</v>
      </c>
      <c r="G971" s="14">
        <v>43.95</v>
      </c>
      <c r="H971" s="16">
        <f t="shared" si="67"/>
        <v>1362.45</v>
      </c>
      <c r="I971" s="10">
        <f t="shared" si="63"/>
        <v>10</v>
      </c>
    </row>
    <row r="972" spans="1:9" ht="12.6" thickBot="1">
      <c r="A972" s="10">
        <f t="shared" si="65"/>
        <v>210</v>
      </c>
      <c r="B972" s="15">
        <f t="shared" si="66"/>
        <v>21011</v>
      </c>
      <c r="C972" s="11">
        <v>44237.458333333336</v>
      </c>
      <c r="D972" s="12">
        <v>-69.028169000000005</v>
      </c>
      <c r="E972" s="16">
        <v>58.197499999999998</v>
      </c>
      <c r="F972" s="17">
        <f t="shared" si="64"/>
        <v>-4017.2668653775004</v>
      </c>
      <c r="G972" s="14">
        <v>38.86</v>
      </c>
      <c r="H972" s="16">
        <f t="shared" si="67"/>
        <v>2682.4346473400001</v>
      </c>
      <c r="I972" s="10">
        <f t="shared" si="63"/>
        <v>10</v>
      </c>
    </row>
    <row r="973" spans="1:9" ht="12.6" thickBot="1">
      <c r="A973" s="10">
        <f t="shared" si="65"/>
        <v>210</v>
      </c>
      <c r="B973" s="15">
        <f t="shared" si="66"/>
        <v>21012</v>
      </c>
      <c r="C973" s="11">
        <v>44237.5</v>
      </c>
      <c r="D973" s="12">
        <v>-38.757142999999999</v>
      </c>
      <c r="E973" s="16">
        <v>68.462500000000006</v>
      </c>
      <c r="F973" s="17">
        <f t="shared" si="64"/>
        <v>-2653.4109026375004</v>
      </c>
      <c r="G973" s="14">
        <v>32.659999999999997</v>
      </c>
      <c r="H973" s="16">
        <f t="shared" si="67"/>
        <v>1265.8082903799998</v>
      </c>
      <c r="I973" s="10">
        <f t="shared" si="63"/>
        <v>10</v>
      </c>
    </row>
    <row r="974" spans="1:9" ht="12.6" thickBot="1">
      <c r="A974" s="10">
        <f t="shared" si="65"/>
        <v>210</v>
      </c>
      <c r="B974" s="15">
        <f t="shared" si="66"/>
        <v>21013</v>
      </c>
      <c r="C974" s="11">
        <v>44237.541666666664</v>
      </c>
      <c r="D974" s="12">
        <v>-91.583332999999996</v>
      </c>
      <c r="E974" s="16">
        <v>49.347499999999997</v>
      </c>
      <c r="F974" s="17">
        <f t="shared" si="64"/>
        <v>-4519.4085252174991</v>
      </c>
      <c r="G974" s="14">
        <v>32.159999999999997</v>
      </c>
      <c r="H974" s="16">
        <f t="shared" si="67"/>
        <v>2945.3199892799994</v>
      </c>
      <c r="I974" s="10">
        <f t="shared" si="63"/>
        <v>10</v>
      </c>
    </row>
    <row r="975" spans="1:9" ht="12.6" thickBot="1">
      <c r="A975" s="10">
        <f t="shared" si="65"/>
        <v>210</v>
      </c>
      <c r="B975" s="15">
        <f t="shared" si="66"/>
        <v>21014</v>
      </c>
      <c r="C975" s="11">
        <v>44237.583333333336</v>
      </c>
      <c r="D975" s="12">
        <v>-66.619718000000006</v>
      </c>
      <c r="E975" s="16">
        <v>46.03</v>
      </c>
      <c r="F975" s="17">
        <f t="shared" si="64"/>
        <v>-3066.5056195400002</v>
      </c>
      <c r="G975" s="14">
        <v>28.99</v>
      </c>
      <c r="H975" s="16">
        <f t="shared" si="67"/>
        <v>1931.30562482</v>
      </c>
      <c r="I975" s="10">
        <f t="shared" si="63"/>
        <v>10</v>
      </c>
    </row>
    <row r="976" spans="1:9" ht="12.6" thickBot="1">
      <c r="A976" s="10">
        <f t="shared" si="65"/>
        <v>210</v>
      </c>
      <c r="B976" s="15">
        <f t="shared" si="66"/>
        <v>21015</v>
      </c>
      <c r="C976" s="11">
        <v>44237.625</v>
      </c>
      <c r="D976" s="12">
        <v>-48.704225000000001</v>
      </c>
      <c r="E976" s="16">
        <v>40.094999999999999</v>
      </c>
      <c r="F976" s="17">
        <f t="shared" si="64"/>
        <v>-1952.7959013750001</v>
      </c>
      <c r="G976" s="14">
        <v>28.3</v>
      </c>
      <c r="H976" s="16">
        <f t="shared" si="67"/>
        <v>1378.3295675000002</v>
      </c>
      <c r="I976" s="10">
        <f t="shared" si="63"/>
        <v>10</v>
      </c>
    </row>
    <row r="977" spans="1:9" ht="12.6" thickBot="1">
      <c r="A977" s="10">
        <f t="shared" si="65"/>
        <v>210</v>
      </c>
      <c r="B977" s="15">
        <f t="shared" si="66"/>
        <v>21016</v>
      </c>
      <c r="C977" s="11">
        <v>44237.666666666664</v>
      </c>
      <c r="D977" s="12">
        <v>-59.583333000000003</v>
      </c>
      <c r="E977" s="16">
        <v>53.332499999999996</v>
      </c>
      <c r="F977" s="17">
        <f t="shared" si="64"/>
        <v>-3177.7281072225001</v>
      </c>
      <c r="G977" s="14">
        <v>28.47</v>
      </c>
      <c r="H977" s="16">
        <f t="shared" si="67"/>
        <v>1696.33749051</v>
      </c>
      <c r="I977" s="10">
        <f t="shared" si="63"/>
        <v>10</v>
      </c>
    </row>
    <row r="978" spans="1:9" ht="12.6" thickBot="1">
      <c r="A978" s="10">
        <f t="shared" si="65"/>
        <v>210</v>
      </c>
      <c r="B978" s="15">
        <f t="shared" si="66"/>
        <v>21017</v>
      </c>
      <c r="C978" s="11">
        <v>44237.708333333336</v>
      </c>
      <c r="D978" s="12">
        <v>-100</v>
      </c>
      <c r="E978" s="16">
        <v>65.89</v>
      </c>
      <c r="F978" s="17">
        <f t="shared" si="64"/>
        <v>-6589</v>
      </c>
      <c r="G978" s="14">
        <v>31.66</v>
      </c>
      <c r="H978" s="16">
        <f t="shared" si="67"/>
        <v>3166</v>
      </c>
      <c r="I978" s="10">
        <f t="shared" si="63"/>
        <v>10</v>
      </c>
    </row>
    <row r="979" spans="1:9" ht="12.6" thickBot="1">
      <c r="A979" s="10">
        <f t="shared" si="65"/>
        <v>210</v>
      </c>
      <c r="B979" s="15">
        <f t="shared" si="66"/>
        <v>21018</v>
      </c>
      <c r="C979" s="11">
        <v>44237.75</v>
      </c>
      <c r="D979" s="12">
        <v>-100</v>
      </c>
      <c r="E979" s="16">
        <v>66.0625</v>
      </c>
      <c r="F979" s="17">
        <f t="shared" si="64"/>
        <v>-6606.25</v>
      </c>
      <c r="G979" s="14">
        <v>40.15</v>
      </c>
      <c r="H979" s="16">
        <f t="shared" si="67"/>
        <v>4015</v>
      </c>
      <c r="I979" s="10">
        <f t="shared" si="63"/>
        <v>10</v>
      </c>
    </row>
    <row r="980" spans="1:9" ht="12.6" thickBot="1">
      <c r="A980" s="10">
        <f t="shared" si="65"/>
        <v>210</v>
      </c>
      <c r="B980" s="15">
        <f t="shared" si="66"/>
        <v>21019</v>
      </c>
      <c r="C980" s="11">
        <v>44237.791666666664</v>
      </c>
      <c r="D980" s="12">
        <v>-202.90625</v>
      </c>
      <c r="E980" s="16">
        <v>111.83750000000001</v>
      </c>
      <c r="F980" s="17">
        <f t="shared" si="64"/>
        <v>-22692.527734375002</v>
      </c>
      <c r="G980" s="14">
        <v>43.88</v>
      </c>
      <c r="H980" s="16">
        <f t="shared" si="67"/>
        <v>8903.5262500000008</v>
      </c>
      <c r="I980" s="10">
        <f t="shared" si="63"/>
        <v>10</v>
      </c>
    </row>
    <row r="981" spans="1:9" ht="12.6" thickBot="1">
      <c r="A981" s="10">
        <f t="shared" si="65"/>
        <v>210</v>
      </c>
      <c r="B981" s="15">
        <f t="shared" si="66"/>
        <v>21020</v>
      </c>
      <c r="C981" s="11">
        <v>44237.833333333336</v>
      </c>
      <c r="D981" s="12">
        <v>-82.859155000000001</v>
      </c>
      <c r="E981" s="16">
        <v>69.737500000000011</v>
      </c>
      <c r="F981" s="17">
        <f t="shared" si="64"/>
        <v>-5778.3903218125006</v>
      </c>
      <c r="G981" s="14">
        <v>37.89</v>
      </c>
      <c r="H981" s="16">
        <f t="shared" si="67"/>
        <v>3139.53338295</v>
      </c>
      <c r="I981" s="10">
        <f t="shared" si="63"/>
        <v>10</v>
      </c>
    </row>
    <row r="982" spans="1:9" ht="12.6" thickBot="1">
      <c r="A982" s="10">
        <f t="shared" si="65"/>
        <v>210</v>
      </c>
      <c r="B982" s="15">
        <f t="shared" si="66"/>
        <v>21021</v>
      </c>
      <c r="C982" s="11">
        <v>44237.875</v>
      </c>
      <c r="D982" s="12">
        <v>-44.816901000000001</v>
      </c>
      <c r="E982" s="16">
        <v>48.067500000000003</v>
      </c>
      <c r="F982" s="17">
        <f t="shared" si="64"/>
        <v>-2154.2363888175</v>
      </c>
      <c r="G982" s="14">
        <v>33.56</v>
      </c>
      <c r="H982" s="16">
        <f t="shared" si="67"/>
        <v>1504.0551975600001</v>
      </c>
      <c r="I982" s="10">
        <f t="shared" si="63"/>
        <v>10</v>
      </c>
    </row>
    <row r="983" spans="1:9" ht="12.6" thickBot="1">
      <c r="A983" s="10">
        <f t="shared" si="65"/>
        <v>210</v>
      </c>
      <c r="B983" s="15">
        <f t="shared" si="66"/>
        <v>21022</v>
      </c>
      <c r="C983" s="11">
        <v>44237.916666666664</v>
      </c>
      <c r="D983" s="12">
        <v>-121.583333</v>
      </c>
      <c r="E983" s="16">
        <v>41.984999999999999</v>
      </c>
      <c r="F983" s="17">
        <f t="shared" si="64"/>
        <v>-5104.6762360049997</v>
      </c>
      <c r="G983" s="14">
        <v>30.31</v>
      </c>
      <c r="H983" s="16">
        <f t="shared" si="67"/>
        <v>3685.1908232299998</v>
      </c>
      <c r="I983" s="10">
        <f t="shared" si="63"/>
        <v>10</v>
      </c>
    </row>
    <row r="984" spans="1:9" ht="12.6" thickBot="1">
      <c r="A984" s="10">
        <f t="shared" si="65"/>
        <v>210</v>
      </c>
      <c r="B984" s="15">
        <f t="shared" si="66"/>
        <v>21023</v>
      </c>
      <c r="C984" s="11">
        <v>44237.958333333336</v>
      </c>
      <c r="D984" s="12">
        <v>-129.53846200000001</v>
      </c>
      <c r="E984" s="16">
        <v>34.162500000000001</v>
      </c>
      <c r="F984" s="17">
        <f t="shared" si="64"/>
        <v>-4425.3577080750001</v>
      </c>
      <c r="G984" s="14">
        <v>26.69</v>
      </c>
      <c r="H984" s="16">
        <f t="shared" si="67"/>
        <v>3457.3815507800005</v>
      </c>
      <c r="I984" s="10">
        <f t="shared" si="63"/>
        <v>10</v>
      </c>
    </row>
    <row r="985" spans="1:9" ht="12.6" thickBot="1">
      <c r="A985" s="10">
        <f t="shared" si="65"/>
        <v>211</v>
      </c>
      <c r="B985" s="15">
        <f t="shared" si="66"/>
        <v>21024</v>
      </c>
      <c r="C985" s="11">
        <v>44238</v>
      </c>
      <c r="D985" s="12">
        <v>-137.927536</v>
      </c>
      <c r="E985" s="16">
        <v>31.63</v>
      </c>
      <c r="F985" s="17">
        <f t="shared" si="64"/>
        <v>-4362.6479636799995</v>
      </c>
      <c r="G985" s="14">
        <v>26.22</v>
      </c>
      <c r="H985" s="16">
        <f t="shared" si="67"/>
        <v>3616.4599939199998</v>
      </c>
      <c r="I985" s="10">
        <f t="shared" si="63"/>
        <v>11</v>
      </c>
    </row>
    <row r="986" spans="1:9" ht="12.6" thickBot="1">
      <c r="A986" s="10">
        <f t="shared" si="65"/>
        <v>211</v>
      </c>
      <c r="B986" s="15">
        <f t="shared" si="66"/>
        <v>21101</v>
      </c>
      <c r="C986" s="11">
        <v>44238.041666666664</v>
      </c>
      <c r="D986" s="12">
        <v>-96.428571000000005</v>
      </c>
      <c r="E986" s="16">
        <v>40.540000000000006</v>
      </c>
      <c r="F986" s="17">
        <f t="shared" si="64"/>
        <v>-3909.2142683400007</v>
      </c>
      <c r="G986" s="14">
        <v>39.119999999999997</v>
      </c>
      <c r="H986" s="16">
        <f t="shared" si="67"/>
        <v>3772.2856975199998</v>
      </c>
      <c r="I986" s="10">
        <f t="shared" si="63"/>
        <v>11</v>
      </c>
    </row>
    <row r="987" spans="1:9" ht="12.6" thickBot="1">
      <c r="A987" s="10">
        <f t="shared" si="65"/>
        <v>211</v>
      </c>
      <c r="B987" s="15">
        <f t="shared" si="66"/>
        <v>21102</v>
      </c>
      <c r="C987" s="11">
        <v>44238.083333333336</v>
      </c>
      <c r="D987" s="12">
        <v>-127.098592</v>
      </c>
      <c r="E987" s="16">
        <v>36.422499999999999</v>
      </c>
      <c r="F987" s="17">
        <f t="shared" si="64"/>
        <v>-4629.24846712</v>
      </c>
      <c r="G987" s="14">
        <v>37.99</v>
      </c>
      <c r="H987" s="16">
        <f t="shared" si="67"/>
        <v>4828.4755100800003</v>
      </c>
      <c r="I987" s="10">
        <f t="shared" si="63"/>
        <v>11</v>
      </c>
    </row>
    <row r="988" spans="1:9" ht="12.6" thickBot="1">
      <c r="A988" s="10">
        <f t="shared" si="65"/>
        <v>211</v>
      </c>
      <c r="B988" s="15">
        <f t="shared" si="66"/>
        <v>21103</v>
      </c>
      <c r="C988" s="11">
        <v>44238.125</v>
      </c>
      <c r="D988" s="12">
        <v>-18.176470999999999</v>
      </c>
      <c r="E988" s="16">
        <v>38.392499999999998</v>
      </c>
      <c r="F988" s="17">
        <f t="shared" si="64"/>
        <v>-697.8401628675</v>
      </c>
      <c r="G988" s="14">
        <v>36.89</v>
      </c>
      <c r="H988" s="16">
        <f t="shared" si="67"/>
        <v>670.53001518999997</v>
      </c>
      <c r="I988" s="10">
        <f t="shared" si="63"/>
        <v>11</v>
      </c>
    </row>
    <row r="989" spans="1:9" ht="12.6" thickBot="1">
      <c r="A989" s="10">
        <f t="shared" si="65"/>
        <v>211</v>
      </c>
      <c r="B989" s="15">
        <f t="shared" si="66"/>
        <v>21104</v>
      </c>
      <c r="C989" s="11">
        <v>44238.166666666664</v>
      </c>
      <c r="D989" s="12">
        <v>-149</v>
      </c>
      <c r="E989" s="16">
        <v>41.234999999999999</v>
      </c>
      <c r="F989" s="17">
        <f t="shared" si="64"/>
        <v>-6144.0150000000003</v>
      </c>
      <c r="G989" s="14">
        <v>37.200000000000003</v>
      </c>
      <c r="H989" s="16">
        <f t="shared" si="67"/>
        <v>5542.8</v>
      </c>
      <c r="I989" s="10">
        <f t="shared" si="63"/>
        <v>11</v>
      </c>
    </row>
    <row r="990" spans="1:9" ht="12.6" thickBot="1">
      <c r="A990" s="10">
        <f t="shared" si="65"/>
        <v>211</v>
      </c>
      <c r="B990" s="15">
        <f t="shared" si="66"/>
        <v>21105</v>
      </c>
      <c r="C990" s="11">
        <v>44238.208333333336</v>
      </c>
      <c r="D990" s="12">
        <v>-149</v>
      </c>
      <c r="E990" s="16">
        <v>42.482500000000002</v>
      </c>
      <c r="F990" s="17">
        <f t="shared" si="64"/>
        <v>-6329.8924999999999</v>
      </c>
      <c r="G990" s="14">
        <v>36.15</v>
      </c>
      <c r="H990" s="16">
        <f t="shared" si="67"/>
        <v>5386.3499999999995</v>
      </c>
      <c r="I990" s="10">
        <f t="shared" si="63"/>
        <v>11</v>
      </c>
    </row>
    <row r="991" spans="1:9" ht="12.6" thickBot="1">
      <c r="A991" s="10">
        <f t="shared" si="65"/>
        <v>211</v>
      </c>
      <c r="B991" s="15">
        <f t="shared" si="66"/>
        <v>21106</v>
      </c>
      <c r="C991" s="11">
        <v>44238.25</v>
      </c>
      <c r="D991" s="12">
        <v>-147.16666699999999</v>
      </c>
      <c r="E991" s="16">
        <v>55.550000000000004</v>
      </c>
      <c r="F991" s="17">
        <f t="shared" si="64"/>
        <v>-8175.10835185</v>
      </c>
      <c r="G991" s="14">
        <v>44.84</v>
      </c>
      <c r="H991" s="16">
        <f t="shared" si="67"/>
        <v>6598.9533482799998</v>
      </c>
      <c r="I991" s="10">
        <f t="shared" si="63"/>
        <v>11</v>
      </c>
    </row>
    <row r="992" spans="1:9" ht="12.6" thickBot="1">
      <c r="A992" s="10">
        <f t="shared" si="65"/>
        <v>211</v>
      </c>
      <c r="B992" s="15">
        <f t="shared" si="66"/>
        <v>21107</v>
      </c>
      <c r="C992" s="11">
        <v>44238.291666666664</v>
      </c>
      <c r="D992" s="12">
        <v>-111.083333</v>
      </c>
      <c r="E992" s="16">
        <v>102.58750000000001</v>
      </c>
      <c r="F992" s="17">
        <f t="shared" si="64"/>
        <v>-11395.761424137499</v>
      </c>
      <c r="G992" s="14">
        <v>70.010000000000005</v>
      </c>
      <c r="H992" s="16">
        <f t="shared" si="67"/>
        <v>7776.9441433299999</v>
      </c>
      <c r="I992" s="10">
        <f t="shared" si="63"/>
        <v>11</v>
      </c>
    </row>
    <row r="993" spans="1:9" ht="12.6" thickBot="1">
      <c r="A993" s="10">
        <f t="shared" si="65"/>
        <v>211</v>
      </c>
      <c r="B993" s="15">
        <f t="shared" si="66"/>
        <v>21108</v>
      </c>
      <c r="C993" s="11">
        <v>44238.333333333336</v>
      </c>
      <c r="D993" s="12">
        <v>-219</v>
      </c>
      <c r="E993" s="16">
        <v>92.872500000000002</v>
      </c>
      <c r="F993" s="17">
        <f t="shared" si="64"/>
        <v>-20339.077499999999</v>
      </c>
      <c r="G993" s="14">
        <v>73.12</v>
      </c>
      <c r="H993" s="16">
        <f t="shared" si="67"/>
        <v>16013.28</v>
      </c>
      <c r="I993" s="10">
        <f t="shared" si="63"/>
        <v>11</v>
      </c>
    </row>
    <row r="994" spans="1:9" ht="12.6" thickBot="1">
      <c r="A994" s="10">
        <f t="shared" si="65"/>
        <v>211</v>
      </c>
      <c r="B994" s="15">
        <f t="shared" si="66"/>
        <v>21109</v>
      </c>
      <c r="C994" s="11">
        <v>44238.375</v>
      </c>
      <c r="D994" s="12">
        <v>-218.91666699999999</v>
      </c>
      <c r="E994" s="16">
        <v>332.59999999999997</v>
      </c>
      <c r="F994" s="17">
        <f t="shared" si="64"/>
        <v>-72811.683444199996</v>
      </c>
      <c r="G994" s="14">
        <v>70.489999999999995</v>
      </c>
      <c r="H994" s="16">
        <f t="shared" si="67"/>
        <v>15431.435856829998</v>
      </c>
      <c r="I994" s="10">
        <f t="shared" si="63"/>
        <v>11</v>
      </c>
    </row>
    <row r="995" spans="1:9" ht="12.6" thickBot="1">
      <c r="A995" s="10">
        <f t="shared" si="65"/>
        <v>211</v>
      </c>
      <c r="B995" s="15">
        <f t="shared" si="66"/>
        <v>21110</v>
      </c>
      <c r="C995" s="11">
        <v>44238.416666666664</v>
      </c>
      <c r="D995" s="12">
        <v>-218.914286</v>
      </c>
      <c r="E995" s="16">
        <v>998.00250000000005</v>
      </c>
      <c r="F995" s="17">
        <f t="shared" si="64"/>
        <v>-218477.00471371502</v>
      </c>
      <c r="G995" s="14">
        <v>71.53</v>
      </c>
      <c r="H995" s="16">
        <f t="shared" si="67"/>
        <v>15658.93887758</v>
      </c>
      <c r="I995" s="10">
        <f t="shared" si="63"/>
        <v>11</v>
      </c>
    </row>
    <row r="996" spans="1:9" ht="12.6" thickBot="1">
      <c r="A996" s="10">
        <f t="shared" si="65"/>
        <v>211</v>
      </c>
      <c r="B996" s="15">
        <f t="shared" si="66"/>
        <v>21111</v>
      </c>
      <c r="C996" s="11">
        <v>44238.458333333336</v>
      </c>
      <c r="D996" s="12">
        <v>-219</v>
      </c>
      <c r="E996" s="16">
        <v>1354.1574999999998</v>
      </c>
      <c r="F996" s="17">
        <f t="shared" si="64"/>
        <v>-296560.49249999993</v>
      </c>
      <c r="G996" s="14">
        <v>66.569999999999993</v>
      </c>
      <c r="H996" s="16">
        <f t="shared" si="67"/>
        <v>14578.829999999998</v>
      </c>
      <c r="I996" s="10">
        <f t="shared" si="63"/>
        <v>11</v>
      </c>
    </row>
    <row r="997" spans="1:9" ht="12.6" thickBot="1">
      <c r="A997" s="10">
        <f t="shared" si="65"/>
        <v>211</v>
      </c>
      <c r="B997" s="15">
        <f t="shared" si="66"/>
        <v>21112</v>
      </c>
      <c r="C997" s="11">
        <v>44238.5</v>
      </c>
      <c r="D997" s="12">
        <v>-219</v>
      </c>
      <c r="E997" s="16">
        <v>129.48250000000002</v>
      </c>
      <c r="F997" s="17">
        <f t="shared" si="64"/>
        <v>-28356.667500000003</v>
      </c>
      <c r="G997" s="14">
        <v>55.76</v>
      </c>
      <c r="H997" s="16">
        <f t="shared" si="67"/>
        <v>12211.439999999999</v>
      </c>
      <c r="I997" s="10">
        <f t="shared" si="63"/>
        <v>11</v>
      </c>
    </row>
    <row r="998" spans="1:9" ht="12.6" thickBot="1">
      <c r="A998" s="10">
        <f t="shared" si="65"/>
        <v>211</v>
      </c>
      <c r="B998" s="15">
        <f t="shared" si="66"/>
        <v>21113</v>
      </c>
      <c r="C998" s="11">
        <v>44238.541666666664</v>
      </c>
      <c r="D998" s="12">
        <v>-218.915493</v>
      </c>
      <c r="E998" s="16">
        <v>982.99749999999995</v>
      </c>
      <c r="F998" s="17">
        <f t="shared" si="64"/>
        <v>-215193.38233026749</v>
      </c>
      <c r="G998" s="14">
        <v>49.86</v>
      </c>
      <c r="H998" s="16">
        <f t="shared" si="67"/>
        <v>10915.12648098</v>
      </c>
      <c r="I998" s="10">
        <f t="shared" si="63"/>
        <v>11</v>
      </c>
    </row>
    <row r="999" spans="1:9" ht="12.6" thickBot="1">
      <c r="A999" s="10">
        <f t="shared" si="65"/>
        <v>211</v>
      </c>
      <c r="B999" s="15">
        <f t="shared" si="66"/>
        <v>21114</v>
      </c>
      <c r="C999" s="11">
        <v>44238.583333333336</v>
      </c>
      <c r="D999" s="12">
        <v>-218.915493</v>
      </c>
      <c r="E999" s="16">
        <v>375.23500000000001</v>
      </c>
      <c r="F999" s="17">
        <f t="shared" si="64"/>
        <v>-82144.755015855</v>
      </c>
      <c r="G999" s="14">
        <v>47.25</v>
      </c>
      <c r="H999" s="16">
        <f t="shared" si="67"/>
        <v>10343.75704425</v>
      </c>
      <c r="I999" s="10">
        <f t="shared" si="63"/>
        <v>11</v>
      </c>
    </row>
    <row r="1000" spans="1:9" ht="12.6" thickBot="1">
      <c r="A1000" s="10">
        <f t="shared" si="65"/>
        <v>211</v>
      </c>
      <c r="B1000" s="15">
        <f t="shared" si="66"/>
        <v>21115</v>
      </c>
      <c r="C1000" s="11">
        <v>44238.625</v>
      </c>
      <c r="D1000" s="12">
        <v>-218.914286</v>
      </c>
      <c r="E1000" s="16">
        <v>206.23749999999998</v>
      </c>
      <c r="F1000" s="17">
        <f t="shared" si="64"/>
        <v>-45148.335058924997</v>
      </c>
      <c r="G1000" s="14">
        <v>44.5</v>
      </c>
      <c r="H1000" s="16">
        <f t="shared" si="67"/>
        <v>9741.685727</v>
      </c>
      <c r="I1000" s="10">
        <f t="shared" si="63"/>
        <v>11</v>
      </c>
    </row>
    <row r="1001" spans="1:9" ht="12.6" thickBot="1">
      <c r="A1001" s="10">
        <f t="shared" si="65"/>
        <v>211</v>
      </c>
      <c r="B1001" s="15">
        <f t="shared" si="66"/>
        <v>21116</v>
      </c>
      <c r="C1001" s="11">
        <v>44238.666666666664</v>
      </c>
      <c r="D1001" s="12">
        <v>-219</v>
      </c>
      <c r="E1001" s="16">
        <v>246.06</v>
      </c>
      <c r="F1001" s="17">
        <f t="shared" si="64"/>
        <v>-53887.14</v>
      </c>
      <c r="G1001" s="14">
        <v>42.61</v>
      </c>
      <c r="H1001" s="16">
        <f t="shared" si="67"/>
        <v>9331.59</v>
      </c>
      <c r="I1001" s="10">
        <f t="shared" si="63"/>
        <v>11</v>
      </c>
    </row>
    <row r="1002" spans="1:9" ht="12.6" thickBot="1">
      <c r="A1002" s="10">
        <f t="shared" si="65"/>
        <v>211</v>
      </c>
      <c r="B1002" s="15">
        <f t="shared" si="66"/>
        <v>21117</v>
      </c>
      <c r="C1002" s="11">
        <v>44238.708333333336</v>
      </c>
      <c r="D1002" s="12">
        <v>-218.91666699999999</v>
      </c>
      <c r="E1002" s="16">
        <v>1763.5574999999999</v>
      </c>
      <c r="F1002" s="17">
        <f t="shared" si="64"/>
        <v>-386072.12996285246</v>
      </c>
      <c r="G1002" s="14">
        <v>50.27</v>
      </c>
      <c r="H1002" s="16">
        <f t="shared" si="67"/>
        <v>11004.940850090001</v>
      </c>
      <c r="I1002" s="10">
        <f t="shared" ref="I1002:I1065" si="68">DAY(C1002)</f>
        <v>11</v>
      </c>
    </row>
    <row r="1003" spans="1:9" ht="12.6" thickBot="1">
      <c r="A1003" s="10">
        <f t="shared" si="65"/>
        <v>211</v>
      </c>
      <c r="B1003" s="15">
        <f t="shared" si="66"/>
        <v>21118</v>
      </c>
      <c r="C1003" s="11">
        <v>44238.75</v>
      </c>
      <c r="D1003" s="12">
        <v>-218.915493</v>
      </c>
      <c r="E1003" s="16">
        <v>2234.44</v>
      </c>
      <c r="F1003" s="17">
        <f t="shared" si="64"/>
        <v>-489153.53417892003</v>
      </c>
      <c r="G1003" s="14">
        <v>63.7</v>
      </c>
      <c r="H1003" s="16">
        <f t="shared" si="67"/>
        <v>13944.9169041</v>
      </c>
      <c r="I1003" s="10">
        <f t="shared" si="68"/>
        <v>11</v>
      </c>
    </row>
    <row r="1004" spans="1:9" ht="12.6" thickBot="1">
      <c r="A1004" s="10">
        <f t="shared" si="65"/>
        <v>211</v>
      </c>
      <c r="B1004" s="15">
        <f t="shared" si="66"/>
        <v>21119</v>
      </c>
      <c r="C1004" s="11">
        <v>44238.791666666664</v>
      </c>
      <c r="D1004" s="12">
        <v>-218.89473699999999</v>
      </c>
      <c r="E1004" s="16">
        <v>1866.5124999999998</v>
      </c>
      <c r="F1004" s="17">
        <f t="shared" si="64"/>
        <v>-408569.76279471244</v>
      </c>
      <c r="G1004" s="14">
        <v>92.37</v>
      </c>
      <c r="H1004" s="16">
        <f t="shared" si="67"/>
        <v>20219.30685669</v>
      </c>
      <c r="I1004" s="10">
        <f t="shared" si="68"/>
        <v>11</v>
      </c>
    </row>
    <row r="1005" spans="1:9" ht="12.6" thickBot="1">
      <c r="A1005" s="10">
        <f t="shared" si="65"/>
        <v>211</v>
      </c>
      <c r="B1005" s="15">
        <f t="shared" si="66"/>
        <v>21120</v>
      </c>
      <c r="C1005" s="11">
        <v>44238.833333333336</v>
      </c>
      <c r="D1005" s="12">
        <v>-218.75</v>
      </c>
      <c r="E1005" s="16">
        <v>114.72</v>
      </c>
      <c r="F1005" s="17">
        <f t="shared" si="64"/>
        <v>-25095</v>
      </c>
      <c r="G1005" s="14">
        <v>63.69</v>
      </c>
      <c r="H1005" s="16">
        <f t="shared" si="67"/>
        <v>13932.1875</v>
      </c>
      <c r="I1005" s="10">
        <f t="shared" si="68"/>
        <v>11</v>
      </c>
    </row>
    <row r="1006" spans="1:9" ht="12.6" thickBot="1">
      <c r="A1006" s="10">
        <f t="shared" si="65"/>
        <v>211</v>
      </c>
      <c r="B1006" s="15">
        <f t="shared" si="66"/>
        <v>21121</v>
      </c>
      <c r="C1006" s="11">
        <v>44238.875</v>
      </c>
      <c r="D1006" s="12">
        <v>-218.915493</v>
      </c>
      <c r="E1006" s="16">
        <v>109.85000000000001</v>
      </c>
      <c r="F1006" s="17">
        <f t="shared" si="64"/>
        <v>-24047.866906050003</v>
      </c>
      <c r="G1006" s="14">
        <v>56.5</v>
      </c>
      <c r="H1006" s="16">
        <f t="shared" si="67"/>
        <v>12368.7253545</v>
      </c>
      <c r="I1006" s="10">
        <f t="shared" si="68"/>
        <v>11</v>
      </c>
    </row>
    <row r="1007" spans="1:9" ht="12.6" thickBot="1">
      <c r="A1007" s="10">
        <f t="shared" si="65"/>
        <v>211</v>
      </c>
      <c r="B1007" s="15">
        <f t="shared" si="66"/>
        <v>21122</v>
      </c>
      <c r="C1007" s="11">
        <v>44238.916666666664</v>
      </c>
      <c r="D1007" s="12">
        <v>-218.91666699999999</v>
      </c>
      <c r="E1007" s="16">
        <v>85.580000000000013</v>
      </c>
      <c r="F1007" s="17">
        <f t="shared" si="64"/>
        <v>-18734.888361860001</v>
      </c>
      <c r="G1007" s="14">
        <v>50.76</v>
      </c>
      <c r="H1007" s="16">
        <f t="shared" si="67"/>
        <v>11112.210016919998</v>
      </c>
      <c r="I1007" s="10">
        <f t="shared" si="68"/>
        <v>11</v>
      </c>
    </row>
    <row r="1008" spans="1:9" ht="12.6" thickBot="1">
      <c r="A1008" s="10">
        <f t="shared" si="65"/>
        <v>211</v>
      </c>
      <c r="B1008" s="15">
        <f t="shared" si="66"/>
        <v>21123</v>
      </c>
      <c r="C1008" s="11">
        <v>44238.958333333336</v>
      </c>
      <c r="D1008" s="12">
        <v>-219</v>
      </c>
      <c r="E1008" s="16">
        <v>66.472499999999997</v>
      </c>
      <c r="F1008" s="17">
        <f t="shared" si="64"/>
        <v>-14557.477499999999</v>
      </c>
      <c r="G1008" s="14">
        <v>40.22</v>
      </c>
      <c r="H1008" s="16">
        <f t="shared" si="67"/>
        <v>8808.18</v>
      </c>
      <c r="I1008" s="10">
        <f t="shared" si="68"/>
        <v>11</v>
      </c>
    </row>
    <row r="1009" spans="1:9" ht="12.6" thickBot="1">
      <c r="A1009" s="10">
        <f t="shared" si="65"/>
        <v>212</v>
      </c>
      <c r="B1009" s="15">
        <f t="shared" si="66"/>
        <v>21124</v>
      </c>
      <c r="C1009" s="11">
        <v>44239</v>
      </c>
      <c r="D1009" s="12">
        <v>-219</v>
      </c>
      <c r="E1009" s="16">
        <v>52.052500000000002</v>
      </c>
      <c r="F1009" s="17">
        <f t="shared" si="64"/>
        <v>-11399.497500000001</v>
      </c>
      <c r="G1009" s="14">
        <v>40.4</v>
      </c>
      <c r="H1009" s="16">
        <f t="shared" si="67"/>
        <v>8847.6</v>
      </c>
      <c r="I1009" s="10">
        <f t="shared" si="68"/>
        <v>12</v>
      </c>
    </row>
    <row r="1010" spans="1:9" ht="12.6" thickBot="1">
      <c r="A1010" s="10">
        <f t="shared" si="65"/>
        <v>212</v>
      </c>
      <c r="B1010" s="15">
        <f t="shared" si="66"/>
        <v>21201</v>
      </c>
      <c r="C1010" s="11">
        <v>44239.041666666664</v>
      </c>
      <c r="D1010" s="12">
        <v>-219</v>
      </c>
      <c r="E1010" s="16">
        <v>86.61</v>
      </c>
      <c r="F1010" s="17">
        <f t="shared" si="64"/>
        <v>-18967.59</v>
      </c>
      <c r="G1010" s="14">
        <v>83.16</v>
      </c>
      <c r="H1010" s="16">
        <f t="shared" si="67"/>
        <v>18212.04</v>
      </c>
      <c r="I1010" s="10">
        <f t="shared" si="68"/>
        <v>12</v>
      </c>
    </row>
    <row r="1011" spans="1:9" ht="12.6" thickBot="1">
      <c r="A1011" s="10">
        <f t="shared" si="65"/>
        <v>212</v>
      </c>
      <c r="B1011" s="15">
        <f t="shared" si="66"/>
        <v>21202</v>
      </c>
      <c r="C1011" s="11">
        <v>44239.083333333336</v>
      </c>
      <c r="D1011" s="12">
        <v>-219</v>
      </c>
      <c r="E1011" s="16">
        <v>80.194999999999993</v>
      </c>
      <c r="F1011" s="17">
        <f t="shared" si="64"/>
        <v>-17562.704999999998</v>
      </c>
      <c r="G1011" s="13">
        <v>81</v>
      </c>
      <c r="H1011" s="16">
        <f t="shared" si="67"/>
        <v>17739</v>
      </c>
      <c r="I1011" s="10">
        <f t="shared" si="68"/>
        <v>12</v>
      </c>
    </row>
    <row r="1012" spans="1:9" ht="12.6" thickBot="1">
      <c r="A1012" s="10">
        <f t="shared" si="65"/>
        <v>212</v>
      </c>
      <c r="B1012" s="15">
        <f t="shared" si="66"/>
        <v>21203</v>
      </c>
      <c r="C1012" s="11">
        <v>44239.125</v>
      </c>
      <c r="D1012" s="12">
        <v>-218.911765</v>
      </c>
      <c r="E1012" s="16">
        <v>78.032499999999999</v>
      </c>
      <c r="F1012" s="17">
        <f t="shared" si="64"/>
        <v>-17082.232302362499</v>
      </c>
      <c r="G1012" s="14">
        <v>81.260000000000005</v>
      </c>
      <c r="H1012" s="16">
        <f t="shared" si="67"/>
        <v>17788.770023900001</v>
      </c>
      <c r="I1012" s="10">
        <f t="shared" si="68"/>
        <v>12</v>
      </c>
    </row>
    <row r="1013" spans="1:9" ht="12.6" thickBot="1">
      <c r="A1013" s="10">
        <f t="shared" si="65"/>
        <v>212</v>
      </c>
      <c r="B1013" s="15">
        <f t="shared" si="66"/>
        <v>21204</v>
      </c>
      <c r="C1013" s="11">
        <v>44239.166666666664</v>
      </c>
      <c r="D1013" s="12">
        <v>-219</v>
      </c>
      <c r="E1013" s="16">
        <v>78.569999999999993</v>
      </c>
      <c r="F1013" s="17">
        <f t="shared" si="64"/>
        <v>-17206.829999999998</v>
      </c>
      <c r="G1013" s="13">
        <v>85</v>
      </c>
      <c r="H1013" s="16">
        <f t="shared" si="67"/>
        <v>18615</v>
      </c>
      <c r="I1013" s="10">
        <f t="shared" si="68"/>
        <v>12</v>
      </c>
    </row>
    <row r="1014" spans="1:9" ht="12.6" thickBot="1">
      <c r="A1014" s="10">
        <f t="shared" si="65"/>
        <v>212</v>
      </c>
      <c r="B1014" s="15">
        <f t="shared" si="66"/>
        <v>21205</v>
      </c>
      <c r="C1014" s="11">
        <v>44239.208333333336</v>
      </c>
      <c r="D1014" s="12">
        <v>-219</v>
      </c>
      <c r="E1014" s="16">
        <v>91.722499999999997</v>
      </c>
      <c r="F1014" s="17">
        <f t="shared" si="64"/>
        <v>-20087.227500000001</v>
      </c>
      <c r="G1014" s="14">
        <v>84.52</v>
      </c>
      <c r="H1014" s="16">
        <f t="shared" si="67"/>
        <v>18509.879999999997</v>
      </c>
      <c r="I1014" s="10">
        <f t="shared" si="68"/>
        <v>12</v>
      </c>
    </row>
    <row r="1015" spans="1:9" ht="12.6" thickBot="1">
      <c r="A1015" s="10">
        <f t="shared" si="65"/>
        <v>212</v>
      </c>
      <c r="B1015" s="15">
        <f t="shared" si="66"/>
        <v>21206</v>
      </c>
      <c r="C1015" s="11">
        <v>44239.25</v>
      </c>
      <c r="D1015" s="12">
        <v>-219</v>
      </c>
      <c r="E1015" s="16">
        <v>101.52000000000001</v>
      </c>
      <c r="F1015" s="17">
        <f t="shared" si="64"/>
        <v>-22232.880000000001</v>
      </c>
      <c r="G1015" s="14">
        <v>101.06</v>
      </c>
      <c r="H1015" s="16">
        <f t="shared" si="67"/>
        <v>22132.14</v>
      </c>
      <c r="I1015" s="10">
        <f t="shared" si="68"/>
        <v>12</v>
      </c>
    </row>
    <row r="1016" spans="1:9" ht="12.6" thickBot="1">
      <c r="A1016" s="10">
        <f t="shared" si="65"/>
        <v>212</v>
      </c>
      <c r="B1016" s="15">
        <f t="shared" si="66"/>
        <v>21207</v>
      </c>
      <c r="C1016" s="11">
        <v>44239.291666666664</v>
      </c>
      <c r="D1016" s="12">
        <v>-219</v>
      </c>
      <c r="E1016" s="16">
        <v>123.6525</v>
      </c>
      <c r="F1016" s="17">
        <f t="shared" si="64"/>
        <v>-27079.897499999999</v>
      </c>
      <c r="G1016" s="14">
        <v>211.28</v>
      </c>
      <c r="H1016" s="16">
        <f t="shared" si="67"/>
        <v>46270.32</v>
      </c>
      <c r="I1016" s="10">
        <f t="shared" si="68"/>
        <v>12</v>
      </c>
    </row>
    <row r="1017" spans="1:9" ht="12.6" thickBot="1">
      <c r="A1017" s="10">
        <f t="shared" si="65"/>
        <v>212</v>
      </c>
      <c r="B1017" s="15">
        <f t="shared" si="66"/>
        <v>21208</v>
      </c>
      <c r="C1017" s="11">
        <v>44239.333333333336</v>
      </c>
      <c r="D1017" s="12">
        <v>-218.915493</v>
      </c>
      <c r="E1017" s="16">
        <v>131.10249999999999</v>
      </c>
      <c r="F1017" s="17">
        <f t="shared" si="64"/>
        <v>-28700.368421032497</v>
      </c>
      <c r="G1017" s="14">
        <v>282.04000000000002</v>
      </c>
      <c r="H1017" s="16">
        <f t="shared" si="67"/>
        <v>61742.925645720003</v>
      </c>
      <c r="I1017" s="10">
        <f t="shared" si="68"/>
        <v>12</v>
      </c>
    </row>
    <row r="1018" spans="1:9" ht="12.6" thickBot="1">
      <c r="A1018" s="10">
        <f t="shared" si="65"/>
        <v>212</v>
      </c>
      <c r="B1018" s="15">
        <f t="shared" si="66"/>
        <v>21209</v>
      </c>
      <c r="C1018" s="11">
        <v>44239.375</v>
      </c>
      <c r="D1018" s="12">
        <v>-219</v>
      </c>
      <c r="E1018" s="16">
        <v>186.83500000000001</v>
      </c>
      <c r="F1018" s="17">
        <f t="shared" si="64"/>
        <v>-40916.865000000005</v>
      </c>
      <c r="G1018" s="14">
        <v>249.49</v>
      </c>
      <c r="H1018" s="16">
        <f t="shared" si="67"/>
        <v>54638.310000000005</v>
      </c>
      <c r="I1018" s="10">
        <f t="shared" si="68"/>
        <v>12</v>
      </c>
    </row>
    <row r="1019" spans="1:9" ht="12.6" thickBot="1">
      <c r="A1019" s="10">
        <f t="shared" si="65"/>
        <v>212</v>
      </c>
      <c r="B1019" s="15">
        <f t="shared" si="66"/>
        <v>21210</v>
      </c>
      <c r="C1019" s="11">
        <v>44239.416666666664</v>
      </c>
      <c r="D1019" s="12">
        <v>-219</v>
      </c>
      <c r="E1019" s="16">
        <v>283.0675</v>
      </c>
      <c r="F1019" s="17">
        <f t="shared" si="64"/>
        <v>-61991.782500000001</v>
      </c>
      <c r="G1019" s="14">
        <v>268.43</v>
      </c>
      <c r="H1019" s="16">
        <f t="shared" si="67"/>
        <v>58786.17</v>
      </c>
      <c r="I1019" s="10">
        <f t="shared" si="68"/>
        <v>12</v>
      </c>
    </row>
    <row r="1020" spans="1:9" ht="12.6" thickBot="1">
      <c r="A1020" s="10">
        <f t="shared" si="65"/>
        <v>212</v>
      </c>
      <c r="B1020" s="15">
        <f t="shared" si="66"/>
        <v>21211</v>
      </c>
      <c r="C1020" s="11">
        <v>44239.458333333336</v>
      </c>
      <c r="D1020" s="12">
        <v>-219</v>
      </c>
      <c r="E1020" s="16">
        <v>412.6825</v>
      </c>
      <c r="F1020" s="17">
        <f t="shared" si="64"/>
        <v>-90377.467499999999</v>
      </c>
      <c r="G1020" s="14">
        <v>197.21</v>
      </c>
      <c r="H1020" s="16">
        <f t="shared" si="67"/>
        <v>43188.990000000005</v>
      </c>
      <c r="I1020" s="10">
        <f t="shared" si="68"/>
        <v>12</v>
      </c>
    </row>
    <row r="1021" spans="1:9" ht="12.6" thickBot="1">
      <c r="A1021" s="10">
        <f t="shared" si="65"/>
        <v>212</v>
      </c>
      <c r="B1021" s="15">
        <f t="shared" si="66"/>
        <v>21212</v>
      </c>
      <c r="C1021" s="11">
        <v>44239.5</v>
      </c>
      <c r="D1021" s="12">
        <v>-219</v>
      </c>
      <c r="E1021" s="16">
        <v>844.6099999999999</v>
      </c>
      <c r="F1021" s="17">
        <f t="shared" si="64"/>
        <v>-184969.58999999997</v>
      </c>
      <c r="G1021" s="14">
        <v>152.28</v>
      </c>
      <c r="H1021" s="16">
        <f t="shared" si="67"/>
        <v>33349.32</v>
      </c>
      <c r="I1021" s="10">
        <f t="shared" si="68"/>
        <v>12</v>
      </c>
    </row>
    <row r="1022" spans="1:9" ht="12.6" thickBot="1">
      <c r="A1022" s="10">
        <f t="shared" si="65"/>
        <v>212</v>
      </c>
      <c r="B1022" s="15">
        <f t="shared" si="66"/>
        <v>21213</v>
      </c>
      <c r="C1022" s="11">
        <v>44239.541666666664</v>
      </c>
      <c r="D1022" s="12">
        <v>-219</v>
      </c>
      <c r="E1022" s="16">
        <v>1066.68</v>
      </c>
      <c r="F1022" s="17">
        <f t="shared" si="64"/>
        <v>-233602.92</v>
      </c>
      <c r="G1022" s="14">
        <v>118.8</v>
      </c>
      <c r="H1022" s="16">
        <f t="shared" si="67"/>
        <v>26017.200000000001</v>
      </c>
      <c r="I1022" s="10">
        <f t="shared" si="68"/>
        <v>12</v>
      </c>
    </row>
    <row r="1023" spans="1:9" ht="12.6" thickBot="1">
      <c r="A1023" s="10">
        <f t="shared" si="65"/>
        <v>212</v>
      </c>
      <c r="B1023" s="15">
        <f t="shared" si="66"/>
        <v>21214</v>
      </c>
      <c r="C1023" s="11">
        <v>44239.583333333336</v>
      </c>
      <c r="D1023" s="12">
        <v>-219</v>
      </c>
      <c r="E1023" s="16">
        <v>305.03000000000003</v>
      </c>
      <c r="F1023" s="17">
        <f t="shared" si="64"/>
        <v>-66801.570000000007</v>
      </c>
      <c r="G1023" s="14">
        <v>112.35</v>
      </c>
      <c r="H1023" s="16">
        <f t="shared" si="67"/>
        <v>24604.649999999998</v>
      </c>
      <c r="I1023" s="10">
        <f t="shared" si="68"/>
        <v>12</v>
      </c>
    </row>
    <row r="1024" spans="1:9" ht="12.6" thickBot="1">
      <c r="A1024" s="10">
        <f t="shared" si="65"/>
        <v>212</v>
      </c>
      <c r="B1024" s="15">
        <f t="shared" si="66"/>
        <v>21215</v>
      </c>
      <c r="C1024" s="11">
        <v>44239.625</v>
      </c>
      <c r="D1024" s="12">
        <v>-219</v>
      </c>
      <c r="E1024" s="16">
        <v>311.55250000000001</v>
      </c>
      <c r="F1024" s="17">
        <f t="shared" si="64"/>
        <v>-68229.997499999998</v>
      </c>
      <c r="G1024" s="14">
        <v>106.1</v>
      </c>
      <c r="H1024" s="16">
        <f t="shared" si="67"/>
        <v>23235.899999999998</v>
      </c>
      <c r="I1024" s="10">
        <f t="shared" si="68"/>
        <v>12</v>
      </c>
    </row>
    <row r="1025" spans="1:9" ht="12.6" thickBot="1">
      <c r="A1025" s="10">
        <f t="shared" si="65"/>
        <v>212</v>
      </c>
      <c r="B1025" s="15">
        <f t="shared" si="66"/>
        <v>21216</v>
      </c>
      <c r="C1025" s="11">
        <v>44239.666666666664</v>
      </c>
      <c r="D1025" s="12">
        <v>-219</v>
      </c>
      <c r="E1025" s="16">
        <v>370.86250000000001</v>
      </c>
      <c r="F1025" s="17">
        <f t="shared" si="64"/>
        <v>-81218.887499999997</v>
      </c>
      <c r="G1025" s="14">
        <v>104.25</v>
      </c>
      <c r="H1025" s="16">
        <f t="shared" si="67"/>
        <v>22830.75</v>
      </c>
      <c r="I1025" s="10">
        <f t="shared" si="68"/>
        <v>12</v>
      </c>
    </row>
    <row r="1026" spans="1:9" ht="12.6" thickBot="1">
      <c r="A1026" s="10">
        <f t="shared" si="65"/>
        <v>212</v>
      </c>
      <c r="B1026" s="15">
        <f t="shared" si="66"/>
        <v>21217</v>
      </c>
      <c r="C1026" s="11">
        <v>44239.708333333336</v>
      </c>
      <c r="D1026" s="12">
        <v>-219</v>
      </c>
      <c r="E1026" s="16">
        <v>451.08000000000004</v>
      </c>
      <c r="F1026" s="17">
        <f t="shared" ref="F1026:F1089" si="69">D1026*E1026</f>
        <v>-98786.52</v>
      </c>
      <c r="G1026" s="14">
        <v>120.44</v>
      </c>
      <c r="H1026" s="16">
        <f t="shared" si="67"/>
        <v>26376.36</v>
      </c>
      <c r="I1026" s="10">
        <f t="shared" si="68"/>
        <v>12</v>
      </c>
    </row>
    <row r="1027" spans="1:9" ht="12.6" thickBot="1">
      <c r="A1027" s="10">
        <f t="shared" ref="A1027:A1090" si="70">DAY(C1027)+MONTH(C1027)*100</f>
        <v>212</v>
      </c>
      <c r="B1027" s="15">
        <f t="shared" ref="B1027:B1090" si="71">IF(HOUR(C1027)=0,-76,HOUR(C1027))+DAY(C1027)*100+MONTH(C1027)*10000</f>
        <v>21218</v>
      </c>
      <c r="C1027" s="11">
        <v>44239.75</v>
      </c>
      <c r="D1027" s="12">
        <v>-219</v>
      </c>
      <c r="E1027" s="16">
        <v>505.17500000000007</v>
      </c>
      <c r="F1027" s="17">
        <f t="shared" si="69"/>
        <v>-110633.32500000001</v>
      </c>
      <c r="G1027" s="14">
        <v>157.41999999999999</v>
      </c>
      <c r="H1027" s="16">
        <f t="shared" ref="H1027:H1090" si="72">-D1027*G1027</f>
        <v>34474.979999999996</v>
      </c>
      <c r="I1027" s="10">
        <f t="shared" si="68"/>
        <v>12</v>
      </c>
    </row>
    <row r="1028" spans="1:9" ht="12.6" thickBot="1">
      <c r="A1028" s="10">
        <f t="shared" si="70"/>
        <v>212</v>
      </c>
      <c r="B1028" s="15">
        <f t="shared" si="71"/>
        <v>21219</v>
      </c>
      <c r="C1028" s="11">
        <v>44239.791666666664</v>
      </c>
      <c r="D1028" s="12">
        <v>-219</v>
      </c>
      <c r="E1028" s="16">
        <v>1244.1574999999998</v>
      </c>
      <c r="F1028" s="17">
        <f t="shared" si="69"/>
        <v>-272470.49249999993</v>
      </c>
      <c r="G1028" s="13">
        <v>270</v>
      </c>
      <c r="H1028" s="16">
        <f t="shared" si="72"/>
        <v>59130</v>
      </c>
      <c r="I1028" s="10">
        <f t="shared" si="68"/>
        <v>12</v>
      </c>
    </row>
    <row r="1029" spans="1:9" ht="12.6" thickBot="1">
      <c r="A1029" s="10">
        <f t="shared" si="70"/>
        <v>212</v>
      </c>
      <c r="B1029" s="15">
        <f t="shared" si="71"/>
        <v>21220</v>
      </c>
      <c r="C1029" s="11">
        <v>44239.833333333336</v>
      </c>
      <c r="D1029" s="12">
        <v>-219</v>
      </c>
      <c r="E1029" s="16">
        <v>713.18249999999989</v>
      </c>
      <c r="F1029" s="17">
        <f t="shared" si="69"/>
        <v>-156186.96749999997</v>
      </c>
      <c r="G1029" s="14">
        <v>170.85</v>
      </c>
      <c r="H1029" s="16">
        <f t="shared" si="72"/>
        <v>37416.15</v>
      </c>
      <c r="I1029" s="10">
        <f t="shared" si="68"/>
        <v>12</v>
      </c>
    </row>
    <row r="1030" spans="1:9" ht="12.6" thickBot="1">
      <c r="A1030" s="10">
        <f t="shared" si="70"/>
        <v>212</v>
      </c>
      <c r="B1030" s="15">
        <f t="shared" si="71"/>
        <v>21221</v>
      </c>
      <c r="C1030" s="11">
        <v>44239.875</v>
      </c>
      <c r="D1030" s="12">
        <v>-219</v>
      </c>
      <c r="E1030" s="16">
        <v>778.95</v>
      </c>
      <c r="F1030" s="17">
        <f t="shared" si="69"/>
        <v>-170590.05000000002</v>
      </c>
      <c r="G1030" s="14">
        <v>147.81</v>
      </c>
      <c r="H1030" s="16">
        <f t="shared" si="72"/>
        <v>32370.39</v>
      </c>
      <c r="I1030" s="10">
        <f t="shared" si="68"/>
        <v>12</v>
      </c>
    </row>
    <row r="1031" spans="1:9" ht="12.6" thickBot="1">
      <c r="A1031" s="10">
        <f t="shared" si="70"/>
        <v>212</v>
      </c>
      <c r="B1031" s="15">
        <f t="shared" si="71"/>
        <v>21222</v>
      </c>
      <c r="C1031" s="11">
        <v>44239.916666666664</v>
      </c>
      <c r="D1031" s="12">
        <v>-219</v>
      </c>
      <c r="E1031" s="16">
        <v>442.2</v>
      </c>
      <c r="F1031" s="17">
        <f t="shared" si="69"/>
        <v>-96841.8</v>
      </c>
      <c r="G1031" s="14">
        <v>126.86</v>
      </c>
      <c r="H1031" s="16">
        <f t="shared" si="72"/>
        <v>27782.34</v>
      </c>
      <c r="I1031" s="10">
        <f t="shared" si="68"/>
        <v>12</v>
      </c>
    </row>
    <row r="1032" spans="1:9" ht="12.6" thickBot="1">
      <c r="A1032" s="10">
        <f t="shared" si="70"/>
        <v>212</v>
      </c>
      <c r="B1032" s="15">
        <f t="shared" si="71"/>
        <v>21223</v>
      </c>
      <c r="C1032" s="11">
        <v>44239.958333333336</v>
      </c>
      <c r="D1032" s="12">
        <v>-219</v>
      </c>
      <c r="E1032" s="16">
        <v>335.995</v>
      </c>
      <c r="F1032" s="17">
        <f t="shared" si="69"/>
        <v>-73582.904999999999</v>
      </c>
      <c r="G1032" s="14">
        <v>97.98</v>
      </c>
      <c r="H1032" s="16">
        <f t="shared" si="72"/>
        <v>21457.620000000003</v>
      </c>
      <c r="I1032" s="10">
        <f t="shared" si="68"/>
        <v>12</v>
      </c>
    </row>
    <row r="1033" spans="1:9" ht="12.6" thickBot="1">
      <c r="A1033" s="10">
        <f t="shared" si="70"/>
        <v>213</v>
      </c>
      <c r="B1033" s="15">
        <f t="shared" si="71"/>
        <v>21224</v>
      </c>
      <c r="C1033" s="11">
        <v>44240</v>
      </c>
      <c r="D1033" s="12">
        <v>-219</v>
      </c>
      <c r="E1033" s="16">
        <v>188.04</v>
      </c>
      <c r="F1033" s="17">
        <f t="shared" si="69"/>
        <v>-41180.759999999995</v>
      </c>
      <c r="G1033" s="14">
        <v>91.38</v>
      </c>
      <c r="H1033" s="16">
        <f t="shared" si="72"/>
        <v>20012.219999999998</v>
      </c>
      <c r="I1033" s="10">
        <f t="shared" si="68"/>
        <v>13</v>
      </c>
    </row>
    <row r="1034" spans="1:9" ht="12.6" thickBot="1">
      <c r="A1034" s="10">
        <f t="shared" si="70"/>
        <v>213</v>
      </c>
      <c r="B1034" s="15">
        <f t="shared" si="71"/>
        <v>21301</v>
      </c>
      <c r="C1034" s="11">
        <v>44240.041666666664</v>
      </c>
      <c r="D1034" s="12">
        <v>-219</v>
      </c>
      <c r="E1034" s="16">
        <v>1121.5725</v>
      </c>
      <c r="F1034" s="17">
        <f t="shared" si="69"/>
        <v>-245624.3775</v>
      </c>
      <c r="G1034" s="13">
        <v>444</v>
      </c>
      <c r="H1034" s="16">
        <f t="shared" si="72"/>
        <v>97236</v>
      </c>
      <c r="I1034" s="10">
        <f t="shared" si="68"/>
        <v>13</v>
      </c>
    </row>
    <row r="1035" spans="1:9" ht="12.6" thickBot="1">
      <c r="A1035" s="10">
        <f t="shared" si="70"/>
        <v>213</v>
      </c>
      <c r="B1035" s="15">
        <f t="shared" si="71"/>
        <v>21302</v>
      </c>
      <c r="C1035" s="11">
        <v>44240.083333333336</v>
      </c>
      <c r="D1035" s="12">
        <v>-219</v>
      </c>
      <c r="E1035" s="16">
        <v>759.88249999999994</v>
      </c>
      <c r="F1035" s="17">
        <f t="shared" si="69"/>
        <v>-166414.26749999999</v>
      </c>
      <c r="G1035" s="14">
        <v>464.99</v>
      </c>
      <c r="H1035" s="16">
        <f t="shared" si="72"/>
        <v>101832.81</v>
      </c>
      <c r="I1035" s="10">
        <f t="shared" si="68"/>
        <v>13</v>
      </c>
    </row>
    <row r="1036" spans="1:9" ht="12.6" thickBot="1">
      <c r="A1036" s="10">
        <f t="shared" si="70"/>
        <v>213</v>
      </c>
      <c r="B1036" s="15">
        <f t="shared" si="71"/>
        <v>21303</v>
      </c>
      <c r="C1036" s="11">
        <v>44240.125</v>
      </c>
      <c r="D1036" s="12">
        <v>-219</v>
      </c>
      <c r="E1036" s="16">
        <v>1193.5075000000002</v>
      </c>
      <c r="F1036" s="17">
        <f t="shared" si="69"/>
        <v>-261378.14250000005</v>
      </c>
      <c r="G1036" s="14">
        <v>498.17</v>
      </c>
      <c r="H1036" s="16">
        <f t="shared" si="72"/>
        <v>109099.23000000001</v>
      </c>
      <c r="I1036" s="10">
        <f t="shared" si="68"/>
        <v>13</v>
      </c>
    </row>
    <row r="1037" spans="1:9" ht="12.6" thickBot="1">
      <c r="A1037" s="10">
        <f t="shared" si="70"/>
        <v>213</v>
      </c>
      <c r="B1037" s="15">
        <f t="shared" si="71"/>
        <v>21304</v>
      </c>
      <c r="C1037" s="11">
        <v>44240.166666666664</v>
      </c>
      <c r="D1037" s="12">
        <v>-219</v>
      </c>
      <c r="E1037" s="16">
        <v>1217.7550000000001</v>
      </c>
      <c r="F1037" s="17">
        <f t="shared" si="69"/>
        <v>-266688.34500000003</v>
      </c>
      <c r="G1037" s="14">
        <v>498.27</v>
      </c>
      <c r="H1037" s="16">
        <f t="shared" si="72"/>
        <v>109121.12999999999</v>
      </c>
      <c r="I1037" s="10">
        <f t="shared" si="68"/>
        <v>13</v>
      </c>
    </row>
    <row r="1038" spans="1:9" ht="12.6" thickBot="1">
      <c r="A1038" s="10">
        <f t="shared" si="70"/>
        <v>213</v>
      </c>
      <c r="B1038" s="15">
        <f t="shared" si="71"/>
        <v>21305</v>
      </c>
      <c r="C1038" s="11">
        <v>44240.208333333336</v>
      </c>
      <c r="D1038" s="12">
        <v>-219</v>
      </c>
      <c r="E1038" s="16">
        <v>1383.6274999999998</v>
      </c>
      <c r="F1038" s="17">
        <f t="shared" si="69"/>
        <v>-303014.42249999999</v>
      </c>
      <c r="G1038" s="13">
        <v>500</v>
      </c>
      <c r="H1038" s="16">
        <f t="shared" si="72"/>
        <v>109500</v>
      </c>
      <c r="I1038" s="10">
        <f t="shared" si="68"/>
        <v>13</v>
      </c>
    </row>
    <row r="1039" spans="1:9" ht="12.6" thickBot="1">
      <c r="A1039" s="10">
        <f t="shared" si="70"/>
        <v>213</v>
      </c>
      <c r="B1039" s="15">
        <f t="shared" si="71"/>
        <v>21306</v>
      </c>
      <c r="C1039" s="11">
        <v>44240.25</v>
      </c>
      <c r="D1039" s="12">
        <v>-219</v>
      </c>
      <c r="E1039" s="16">
        <v>1475.1775</v>
      </c>
      <c r="F1039" s="17">
        <f t="shared" si="69"/>
        <v>-323063.8725</v>
      </c>
      <c r="G1039" s="14">
        <v>631.63</v>
      </c>
      <c r="H1039" s="16">
        <f t="shared" si="72"/>
        <v>138326.97</v>
      </c>
      <c r="I1039" s="10">
        <f t="shared" si="68"/>
        <v>13</v>
      </c>
    </row>
    <row r="1040" spans="1:9" ht="12.6" thickBot="1">
      <c r="A1040" s="10">
        <f t="shared" si="70"/>
        <v>213</v>
      </c>
      <c r="B1040" s="15">
        <f t="shared" si="71"/>
        <v>21307</v>
      </c>
      <c r="C1040" s="11">
        <v>44240.291666666664</v>
      </c>
      <c r="D1040" s="12">
        <v>-219</v>
      </c>
      <c r="E1040" s="16">
        <v>1233.7925</v>
      </c>
      <c r="F1040" s="17">
        <f t="shared" si="69"/>
        <v>-270200.5575</v>
      </c>
      <c r="G1040" s="14">
        <v>994.14</v>
      </c>
      <c r="H1040" s="16">
        <f t="shared" si="72"/>
        <v>217716.66</v>
      </c>
      <c r="I1040" s="10">
        <f t="shared" si="68"/>
        <v>13</v>
      </c>
    </row>
    <row r="1041" spans="1:9" ht="12.6" thickBot="1">
      <c r="A1041" s="10">
        <f t="shared" si="70"/>
        <v>213</v>
      </c>
      <c r="B1041" s="15">
        <f t="shared" si="71"/>
        <v>21308</v>
      </c>
      <c r="C1041" s="11">
        <v>44240.333333333336</v>
      </c>
      <c r="D1041" s="12">
        <v>-219</v>
      </c>
      <c r="E1041" s="16">
        <v>1194.4475</v>
      </c>
      <c r="F1041" s="17">
        <f t="shared" si="69"/>
        <v>-261584.0025</v>
      </c>
      <c r="G1041" s="14">
        <v>2045.19</v>
      </c>
      <c r="H1041" s="16">
        <f t="shared" si="72"/>
        <v>447896.61</v>
      </c>
      <c r="I1041" s="10">
        <f t="shared" si="68"/>
        <v>13</v>
      </c>
    </row>
    <row r="1042" spans="1:9" ht="12.6" thickBot="1">
      <c r="A1042" s="10">
        <f t="shared" si="70"/>
        <v>213</v>
      </c>
      <c r="B1042" s="15">
        <f t="shared" si="71"/>
        <v>21309</v>
      </c>
      <c r="C1042" s="11">
        <v>44240.375</v>
      </c>
      <c r="D1042" s="12">
        <v>-219</v>
      </c>
      <c r="E1042" s="16">
        <v>4336.0924999999997</v>
      </c>
      <c r="F1042" s="17">
        <f t="shared" si="69"/>
        <v>-949604.25749999995</v>
      </c>
      <c r="G1042" s="14">
        <v>2013.98</v>
      </c>
      <c r="H1042" s="16">
        <f t="shared" si="72"/>
        <v>441061.62</v>
      </c>
      <c r="I1042" s="10">
        <f t="shared" si="68"/>
        <v>13</v>
      </c>
    </row>
    <row r="1043" spans="1:9" ht="12.6" thickBot="1">
      <c r="A1043" s="10">
        <f t="shared" si="70"/>
        <v>213</v>
      </c>
      <c r="B1043" s="15">
        <f t="shared" si="71"/>
        <v>21310</v>
      </c>
      <c r="C1043" s="11">
        <v>44240.416666666664</v>
      </c>
      <c r="D1043" s="12">
        <v>-219</v>
      </c>
      <c r="E1043" s="16">
        <v>5440.7474999999995</v>
      </c>
      <c r="F1043" s="17">
        <f t="shared" si="69"/>
        <v>-1191523.7024999999</v>
      </c>
      <c r="G1043" s="14">
        <v>2061.96</v>
      </c>
      <c r="H1043" s="16">
        <f t="shared" si="72"/>
        <v>451569.24</v>
      </c>
      <c r="I1043" s="10">
        <f t="shared" si="68"/>
        <v>13</v>
      </c>
    </row>
    <row r="1044" spans="1:9" ht="12.6" thickBot="1">
      <c r="A1044" s="10">
        <f t="shared" si="70"/>
        <v>213</v>
      </c>
      <c r="B1044" s="15">
        <f t="shared" si="71"/>
        <v>21311</v>
      </c>
      <c r="C1044" s="11">
        <v>44240.458333333336</v>
      </c>
      <c r="D1044" s="12">
        <v>-219</v>
      </c>
      <c r="E1044" s="16">
        <v>5420.5149999999994</v>
      </c>
      <c r="F1044" s="17">
        <f t="shared" si="69"/>
        <v>-1187092.7849999999</v>
      </c>
      <c r="G1044" s="14">
        <v>1457.75</v>
      </c>
      <c r="H1044" s="16">
        <f t="shared" si="72"/>
        <v>319247.25</v>
      </c>
      <c r="I1044" s="10">
        <f t="shared" si="68"/>
        <v>13</v>
      </c>
    </row>
    <row r="1045" spans="1:9" ht="12.6" thickBot="1">
      <c r="A1045" s="10">
        <f t="shared" si="70"/>
        <v>213</v>
      </c>
      <c r="B1045" s="15">
        <f t="shared" si="71"/>
        <v>21312</v>
      </c>
      <c r="C1045" s="11">
        <v>44240.5</v>
      </c>
      <c r="D1045" s="12">
        <v>-219</v>
      </c>
      <c r="E1045" s="16">
        <v>3611.5675000000001</v>
      </c>
      <c r="F1045" s="17">
        <f t="shared" si="69"/>
        <v>-790933.28249999997</v>
      </c>
      <c r="G1045" s="14">
        <v>1248.3399999999999</v>
      </c>
      <c r="H1045" s="16">
        <f t="shared" si="72"/>
        <v>273386.45999999996</v>
      </c>
      <c r="I1045" s="10">
        <f t="shared" si="68"/>
        <v>13</v>
      </c>
    </row>
    <row r="1046" spans="1:9" ht="12.6" thickBot="1">
      <c r="A1046" s="10">
        <f t="shared" si="70"/>
        <v>213</v>
      </c>
      <c r="B1046" s="15">
        <f t="shared" si="71"/>
        <v>21313</v>
      </c>
      <c r="C1046" s="11">
        <v>44240.541666666664</v>
      </c>
      <c r="D1046" s="12">
        <v>-219</v>
      </c>
      <c r="E1046" s="16">
        <v>2056.7975000000001</v>
      </c>
      <c r="F1046" s="17">
        <f t="shared" si="69"/>
        <v>-450438.65250000003</v>
      </c>
      <c r="G1046" s="14">
        <v>1205.5</v>
      </c>
      <c r="H1046" s="16">
        <f t="shared" si="72"/>
        <v>264004.5</v>
      </c>
      <c r="I1046" s="10">
        <f t="shared" si="68"/>
        <v>13</v>
      </c>
    </row>
    <row r="1047" spans="1:9" ht="12.6" thickBot="1">
      <c r="A1047" s="10">
        <f t="shared" si="70"/>
        <v>213</v>
      </c>
      <c r="B1047" s="15">
        <f t="shared" si="71"/>
        <v>21314</v>
      </c>
      <c r="C1047" s="11">
        <v>44240.583333333336</v>
      </c>
      <c r="D1047" s="12">
        <v>-219</v>
      </c>
      <c r="E1047" s="16">
        <v>1643.0424999999998</v>
      </c>
      <c r="F1047" s="17">
        <f t="shared" si="69"/>
        <v>-359826.30749999994</v>
      </c>
      <c r="G1047" s="14">
        <v>1118.6400000000001</v>
      </c>
      <c r="H1047" s="16">
        <f t="shared" si="72"/>
        <v>244982.16000000003</v>
      </c>
      <c r="I1047" s="10">
        <f t="shared" si="68"/>
        <v>13</v>
      </c>
    </row>
    <row r="1048" spans="1:9" ht="12.6" thickBot="1">
      <c r="A1048" s="10">
        <f t="shared" si="70"/>
        <v>213</v>
      </c>
      <c r="B1048" s="15">
        <f t="shared" si="71"/>
        <v>21315</v>
      </c>
      <c r="C1048" s="11">
        <v>44240.625</v>
      </c>
      <c r="D1048" s="12">
        <v>-219</v>
      </c>
      <c r="E1048" s="16">
        <v>1408.7075</v>
      </c>
      <c r="F1048" s="17">
        <f t="shared" si="69"/>
        <v>-308506.9425</v>
      </c>
      <c r="G1048" s="14">
        <v>1110.27</v>
      </c>
      <c r="H1048" s="16">
        <f t="shared" si="72"/>
        <v>243149.13</v>
      </c>
      <c r="I1048" s="10">
        <f t="shared" si="68"/>
        <v>13</v>
      </c>
    </row>
    <row r="1049" spans="1:9" ht="12.6" thickBot="1">
      <c r="A1049" s="10">
        <f t="shared" si="70"/>
        <v>213</v>
      </c>
      <c r="B1049" s="15">
        <f t="shared" si="71"/>
        <v>21316</v>
      </c>
      <c r="C1049" s="11">
        <v>44240.666666666664</v>
      </c>
      <c r="D1049" s="12">
        <v>-219</v>
      </c>
      <c r="E1049" s="16">
        <v>1274.4224999999999</v>
      </c>
      <c r="F1049" s="17">
        <f t="shared" si="69"/>
        <v>-279098.52749999997</v>
      </c>
      <c r="G1049" s="14">
        <v>1094.21</v>
      </c>
      <c r="H1049" s="16">
        <f t="shared" si="72"/>
        <v>239631.99000000002</v>
      </c>
      <c r="I1049" s="10">
        <f t="shared" si="68"/>
        <v>13</v>
      </c>
    </row>
    <row r="1050" spans="1:9" ht="12.6" thickBot="1">
      <c r="A1050" s="10">
        <f t="shared" si="70"/>
        <v>213</v>
      </c>
      <c r="B1050" s="15">
        <f t="shared" si="71"/>
        <v>21317</v>
      </c>
      <c r="C1050" s="11">
        <v>44240.708333333336</v>
      </c>
      <c r="D1050" s="12">
        <v>-219</v>
      </c>
      <c r="E1050" s="16">
        <v>1234.8274999999999</v>
      </c>
      <c r="F1050" s="17">
        <f t="shared" si="69"/>
        <v>-270427.22249999997</v>
      </c>
      <c r="G1050" s="14">
        <v>1212.8499999999999</v>
      </c>
      <c r="H1050" s="16">
        <f t="shared" si="72"/>
        <v>265614.14999999997</v>
      </c>
      <c r="I1050" s="10">
        <f t="shared" si="68"/>
        <v>13</v>
      </c>
    </row>
    <row r="1051" spans="1:9" ht="12.6" thickBot="1">
      <c r="A1051" s="10">
        <f t="shared" si="70"/>
        <v>213</v>
      </c>
      <c r="B1051" s="15">
        <f t="shared" si="71"/>
        <v>21318</v>
      </c>
      <c r="C1051" s="11">
        <v>44240.75</v>
      </c>
      <c r="D1051" s="12">
        <v>-219</v>
      </c>
      <c r="E1051" s="16">
        <v>1506.2025000000001</v>
      </c>
      <c r="F1051" s="17">
        <f t="shared" si="69"/>
        <v>-329858.34750000003</v>
      </c>
      <c r="G1051" s="14">
        <v>1572.99</v>
      </c>
      <c r="H1051" s="16">
        <f t="shared" si="72"/>
        <v>344484.81</v>
      </c>
      <c r="I1051" s="10">
        <f t="shared" si="68"/>
        <v>13</v>
      </c>
    </row>
    <row r="1052" spans="1:9" ht="12.6" thickBot="1">
      <c r="A1052" s="10">
        <f t="shared" si="70"/>
        <v>213</v>
      </c>
      <c r="B1052" s="15">
        <f t="shared" si="71"/>
        <v>21319</v>
      </c>
      <c r="C1052" s="11">
        <v>44240.791666666664</v>
      </c>
      <c r="D1052" s="12">
        <v>-219</v>
      </c>
      <c r="E1052" s="16">
        <v>1821.4175</v>
      </c>
      <c r="F1052" s="17">
        <f t="shared" si="69"/>
        <v>-398890.4325</v>
      </c>
      <c r="G1052" s="14">
        <v>2047.46</v>
      </c>
      <c r="H1052" s="16">
        <f t="shared" si="72"/>
        <v>448393.74</v>
      </c>
      <c r="I1052" s="10">
        <f t="shared" si="68"/>
        <v>13</v>
      </c>
    </row>
    <row r="1053" spans="1:9" ht="12.6" thickBot="1">
      <c r="A1053" s="10">
        <f t="shared" si="70"/>
        <v>213</v>
      </c>
      <c r="B1053" s="15">
        <f t="shared" si="71"/>
        <v>21320</v>
      </c>
      <c r="C1053" s="11">
        <v>44240.833333333336</v>
      </c>
      <c r="D1053" s="12">
        <v>-219</v>
      </c>
      <c r="E1053" s="16">
        <v>1700.1875</v>
      </c>
      <c r="F1053" s="17">
        <f t="shared" si="69"/>
        <v>-372341.0625</v>
      </c>
      <c r="G1053" s="14">
        <v>2045.97</v>
      </c>
      <c r="H1053" s="16">
        <f t="shared" si="72"/>
        <v>448067.43</v>
      </c>
      <c r="I1053" s="10">
        <f t="shared" si="68"/>
        <v>13</v>
      </c>
    </row>
    <row r="1054" spans="1:9" ht="12.6" thickBot="1">
      <c r="A1054" s="10">
        <f t="shared" si="70"/>
        <v>213</v>
      </c>
      <c r="B1054" s="15">
        <f t="shared" si="71"/>
        <v>21321</v>
      </c>
      <c r="C1054" s="11">
        <v>44240.875</v>
      </c>
      <c r="D1054" s="12">
        <v>-219</v>
      </c>
      <c r="E1054" s="16">
        <v>1487.405</v>
      </c>
      <c r="F1054" s="17">
        <f t="shared" si="69"/>
        <v>-325741.69500000001</v>
      </c>
      <c r="G1054" s="14">
        <v>1594.03</v>
      </c>
      <c r="H1054" s="16">
        <f t="shared" si="72"/>
        <v>349092.57</v>
      </c>
      <c r="I1054" s="10">
        <f t="shared" si="68"/>
        <v>13</v>
      </c>
    </row>
    <row r="1055" spans="1:9" ht="12.6" thickBot="1">
      <c r="A1055" s="10">
        <f t="shared" si="70"/>
        <v>213</v>
      </c>
      <c r="B1055" s="15">
        <f t="shared" si="71"/>
        <v>21322</v>
      </c>
      <c r="C1055" s="11">
        <v>44240.916666666664</v>
      </c>
      <c r="D1055" s="12">
        <v>-219</v>
      </c>
      <c r="E1055" s="16">
        <v>1342.3025000000002</v>
      </c>
      <c r="F1055" s="17">
        <f t="shared" si="69"/>
        <v>-293964.24750000006</v>
      </c>
      <c r="G1055" s="14">
        <v>1010.7</v>
      </c>
      <c r="H1055" s="16">
        <f t="shared" si="72"/>
        <v>221343.30000000002</v>
      </c>
      <c r="I1055" s="10">
        <f t="shared" si="68"/>
        <v>13</v>
      </c>
    </row>
    <row r="1056" spans="1:9" ht="12.6" thickBot="1">
      <c r="A1056" s="10">
        <f t="shared" si="70"/>
        <v>213</v>
      </c>
      <c r="B1056" s="15">
        <f t="shared" si="71"/>
        <v>21323</v>
      </c>
      <c r="C1056" s="11">
        <v>44240.958333333336</v>
      </c>
      <c r="D1056" s="12">
        <v>-219</v>
      </c>
      <c r="E1056" s="16">
        <v>1300.83</v>
      </c>
      <c r="F1056" s="17">
        <f t="shared" si="69"/>
        <v>-284881.76999999996</v>
      </c>
      <c r="G1056" s="14">
        <v>913.07</v>
      </c>
      <c r="H1056" s="16">
        <f t="shared" si="72"/>
        <v>199962.33000000002</v>
      </c>
      <c r="I1056" s="10">
        <f t="shared" si="68"/>
        <v>13</v>
      </c>
    </row>
    <row r="1057" spans="1:9" ht="12.6" thickBot="1">
      <c r="A1057" s="10">
        <f t="shared" si="70"/>
        <v>214</v>
      </c>
      <c r="B1057" s="15">
        <f t="shared" si="71"/>
        <v>21324</v>
      </c>
      <c r="C1057" s="11">
        <v>44241</v>
      </c>
      <c r="D1057" s="12">
        <v>-219</v>
      </c>
      <c r="E1057" s="16">
        <v>1190.3475000000001</v>
      </c>
      <c r="F1057" s="17">
        <f t="shared" si="69"/>
        <v>-260686.10250000001</v>
      </c>
      <c r="G1057" s="14">
        <v>809.16</v>
      </c>
      <c r="H1057" s="16">
        <f t="shared" si="72"/>
        <v>177206.03999999998</v>
      </c>
      <c r="I1057" s="10">
        <f t="shared" si="68"/>
        <v>14</v>
      </c>
    </row>
    <row r="1058" spans="1:9" ht="12.6" thickBot="1">
      <c r="A1058" s="10">
        <f t="shared" si="70"/>
        <v>214</v>
      </c>
      <c r="B1058" s="15">
        <f t="shared" si="71"/>
        <v>21401</v>
      </c>
      <c r="C1058" s="11">
        <v>44241.041666666664</v>
      </c>
      <c r="D1058" s="12">
        <v>-219</v>
      </c>
      <c r="E1058" s="16">
        <v>1118.0074999999999</v>
      </c>
      <c r="F1058" s="17">
        <f t="shared" si="69"/>
        <v>-244843.64249999999</v>
      </c>
      <c r="G1058" s="14">
        <v>2076.2399999999998</v>
      </c>
      <c r="H1058" s="16">
        <f t="shared" si="72"/>
        <v>454696.55999999994</v>
      </c>
      <c r="I1058" s="10">
        <f t="shared" si="68"/>
        <v>14</v>
      </c>
    </row>
    <row r="1059" spans="1:9" ht="12.6" thickBot="1">
      <c r="A1059" s="10">
        <f t="shared" si="70"/>
        <v>214</v>
      </c>
      <c r="B1059" s="15">
        <f t="shared" si="71"/>
        <v>21402</v>
      </c>
      <c r="C1059" s="11">
        <v>44241.083333333336</v>
      </c>
      <c r="D1059" s="12">
        <v>-219</v>
      </c>
      <c r="E1059" s="16">
        <v>876.38499999999999</v>
      </c>
      <c r="F1059" s="17">
        <f t="shared" si="69"/>
        <v>-191928.315</v>
      </c>
      <c r="G1059" s="14">
        <v>2076.34</v>
      </c>
      <c r="H1059" s="16">
        <f t="shared" si="72"/>
        <v>454718.46</v>
      </c>
      <c r="I1059" s="10">
        <f t="shared" si="68"/>
        <v>14</v>
      </c>
    </row>
    <row r="1060" spans="1:9" ht="12.6" thickBot="1">
      <c r="A1060" s="10">
        <f t="shared" si="70"/>
        <v>214</v>
      </c>
      <c r="B1060" s="15">
        <f t="shared" si="71"/>
        <v>21403</v>
      </c>
      <c r="C1060" s="11">
        <v>44241.125</v>
      </c>
      <c r="D1060" s="12">
        <v>-219</v>
      </c>
      <c r="E1060" s="16">
        <v>589.71499999999992</v>
      </c>
      <c r="F1060" s="17">
        <f t="shared" si="69"/>
        <v>-129147.58499999998</v>
      </c>
      <c r="G1060" s="14">
        <v>2006.08</v>
      </c>
      <c r="H1060" s="16">
        <f t="shared" si="72"/>
        <v>439331.51999999996</v>
      </c>
      <c r="I1060" s="10">
        <f t="shared" si="68"/>
        <v>14</v>
      </c>
    </row>
    <row r="1061" spans="1:9" ht="12.6" thickBot="1">
      <c r="A1061" s="10">
        <f t="shared" si="70"/>
        <v>214</v>
      </c>
      <c r="B1061" s="15">
        <f t="shared" si="71"/>
        <v>21404</v>
      </c>
      <c r="C1061" s="11">
        <v>44241.166666666664</v>
      </c>
      <c r="D1061" s="12">
        <v>-219</v>
      </c>
      <c r="E1061" s="16">
        <v>633.17250000000001</v>
      </c>
      <c r="F1061" s="17">
        <f t="shared" si="69"/>
        <v>-138664.7775</v>
      </c>
      <c r="G1061" s="14">
        <v>2005.93</v>
      </c>
      <c r="H1061" s="16">
        <f t="shared" si="72"/>
        <v>439298.67000000004</v>
      </c>
      <c r="I1061" s="10">
        <f t="shared" si="68"/>
        <v>14</v>
      </c>
    </row>
    <row r="1062" spans="1:9" ht="12.6" thickBot="1">
      <c r="A1062" s="10">
        <f t="shared" si="70"/>
        <v>214</v>
      </c>
      <c r="B1062" s="15">
        <f t="shared" si="71"/>
        <v>21405</v>
      </c>
      <c r="C1062" s="11">
        <v>44241.208333333336</v>
      </c>
      <c r="D1062" s="12">
        <v>-219</v>
      </c>
      <c r="E1062" s="16">
        <v>810.35</v>
      </c>
      <c r="F1062" s="17">
        <f t="shared" si="69"/>
        <v>-177466.65</v>
      </c>
      <c r="G1062" s="14">
        <v>2003.54</v>
      </c>
      <c r="H1062" s="16">
        <f t="shared" si="72"/>
        <v>438775.26</v>
      </c>
      <c r="I1062" s="10">
        <f t="shared" si="68"/>
        <v>14</v>
      </c>
    </row>
    <row r="1063" spans="1:9" ht="12.6" thickBot="1">
      <c r="A1063" s="10">
        <f t="shared" si="70"/>
        <v>214</v>
      </c>
      <c r="B1063" s="15">
        <f t="shared" si="71"/>
        <v>21406</v>
      </c>
      <c r="C1063" s="11">
        <v>44241.25</v>
      </c>
      <c r="D1063" s="12">
        <v>-219</v>
      </c>
      <c r="E1063" s="16">
        <v>1013.87</v>
      </c>
      <c r="F1063" s="17">
        <f t="shared" si="69"/>
        <v>-222037.53</v>
      </c>
      <c r="G1063" s="14">
        <v>2507.81</v>
      </c>
      <c r="H1063" s="16">
        <f t="shared" si="72"/>
        <v>549210.39</v>
      </c>
      <c r="I1063" s="10">
        <f t="shared" si="68"/>
        <v>14</v>
      </c>
    </row>
    <row r="1064" spans="1:9" ht="12.6" thickBot="1">
      <c r="A1064" s="10">
        <f t="shared" si="70"/>
        <v>214</v>
      </c>
      <c r="B1064" s="15">
        <f t="shared" si="71"/>
        <v>21407</v>
      </c>
      <c r="C1064" s="11">
        <v>44241.291666666664</v>
      </c>
      <c r="D1064" s="12">
        <v>-219</v>
      </c>
      <c r="E1064" s="16">
        <v>1099.32</v>
      </c>
      <c r="F1064" s="17">
        <f t="shared" si="69"/>
        <v>-240751.08</v>
      </c>
      <c r="G1064" s="14">
        <v>5993.38</v>
      </c>
      <c r="H1064" s="16">
        <f t="shared" si="72"/>
        <v>1312550.22</v>
      </c>
      <c r="I1064" s="10">
        <f t="shared" si="68"/>
        <v>14</v>
      </c>
    </row>
    <row r="1065" spans="1:9" ht="12.6" thickBot="1">
      <c r="A1065" s="10">
        <f t="shared" si="70"/>
        <v>214</v>
      </c>
      <c r="B1065" s="15">
        <f t="shared" si="71"/>
        <v>21408</v>
      </c>
      <c r="C1065" s="11">
        <v>44241.333333333336</v>
      </c>
      <c r="D1065" s="12">
        <v>-211.30985899999999</v>
      </c>
      <c r="E1065" s="16">
        <v>935.15249999999992</v>
      </c>
      <c r="F1065" s="17">
        <f t="shared" si="69"/>
        <v>-197606.94291849746</v>
      </c>
      <c r="G1065" s="14">
        <v>5994.09</v>
      </c>
      <c r="H1065" s="16">
        <f t="shared" si="72"/>
        <v>1266610.31273331</v>
      </c>
      <c r="I1065" s="10">
        <f t="shared" si="68"/>
        <v>14</v>
      </c>
    </row>
    <row r="1066" spans="1:9" ht="12.6" thickBot="1">
      <c r="A1066" s="10">
        <f t="shared" si="70"/>
        <v>214</v>
      </c>
      <c r="B1066" s="15">
        <f t="shared" si="71"/>
        <v>21409</v>
      </c>
      <c r="C1066" s="11">
        <v>44241.375</v>
      </c>
      <c r="D1066" s="12">
        <v>-219</v>
      </c>
      <c r="E1066" s="16">
        <v>1020.24</v>
      </c>
      <c r="F1066" s="17">
        <f t="shared" si="69"/>
        <v>-223432.56</v>
      </c>
      <c r="G1066" s="14">
        <v>6985.08</v>
      </c>
      <c r="H1066" s="16">
        <f t="shared" si="72"/>
        <v>1529732.52</v>
      </c>
      <c r="I1066" s="10">
        <f t="shared" ref="I1066:I1129" si="73">DAY(C1066)</f>
        <v>14</v>
      </c>
    </row>
    <row r="1067" spans="1:9" ht="12.6" thickBot="1">
      <c r="A1067" s="10">
        <f t="shared" si="70"/>
        <v>214</v>
      </c>
      <c r="B1067" s="15">
        <f t="shared" si="71"/>
        <v>21410</v>
      </c>
      <c r="C1067" s="11">
        <v>44241.416666666664</v>
      </c>
      <c r="D1067" s="12">
        <v>-219</v>
      </c>
      <c r="E1067" s="16">
        <v>1299.8000000000002</v>
      </c>
      <c r="F1067" s="17">
        <f t="shared" si="69"/>
        <v>-284656.2</v>
      </c>
      <c r="G1067" s="14">
        <v>5027.7299999999996</v>
      </c>
      <c r="H1067" s="16">
        <f t="shared" si="72"/>
        <v>1101072.8699999999</v>
      </c>
      <c r="I1067" s="10">
        <f t="shared" si="73"/>
        <v>14</v>
      </c>
    </row>
    <row r="1068" spans="1:9" ht="12.6" thickBot="1">
      <c r="A1068" s="10">
        <f t="shared" si="70"/>
        <v>214</v>
      </c>
      <c r="B1068" s="15">
        <f t="shared" si="71"/>
        <v>21411</v>
      </c>
      <c r="C1068" s="11">
        <v>44241.458333333336</v>
      </c>
      <c r="D1068" s="12">
        <v>-219</v>
      </c>
      <c r="E1068" s="16">
        <v>1575.8374999999999</v>
      </c>
      <c r="F1068" s="17">
        <f t="shared" si="69"/>
        <v>-345108.41249999998</v>
      </c>
      <c r="G1068" s="14">
        <v>5008.5</v>
      </c>
      <c r="H1068" s="16">
        <f t="shared" si="72"/>
        <v>1096861.5</v>
      </c>
      <c r="I1068" s="10">
        <f t="shared" si="73"/>
        <v>14</v>
      </c>
    </row>
    <row r="1069" spans="1:9" ht="12.6" thickBot="1">
      <c r="A1069" s="10">
        <f t="shared" si="70"/>
        <v>214</v>
      </c>
      <c r="B1069" s="15">
        <f t="shared" si="71"/>
        <v>21412</v>
      </c>
      <c r="C1069" s="11">
        <v>44241.5</v>
      </c>
      <c r="D1069" s="12">
        <v>-218.915493</v>
      </c>
      <c r="E1069" s="16">
        <v>1776.0450000000001</v>
      </c>
      <c r="F1069" s="17">
        <f t="shared" si="69"/>
        <v>-388803.76676518499</v>
      </c>
      <c r="G1069" s="14">
        <v>4050.38</v>
      </c>
      <c r="H1069" s="16">
        <f t="shared" si="72"/>
        <v>886690.93453734007</v>
      </c>
      <c r="I1069" s="10">
        <f t="shared" si="73"/>
        <v>14</v>
      </c>
    </row>
    <row r="1070" spans="1:9" ht="12.6" thickBot="1">
      <c r="A1070" s="10">
        <f t="shared" si="70"/>
        <v>214</v>
      </c>
      <c r="B1070" s="15">
        <f t="shared" si="71"/>
        <v>21413</v>
      </c>
      <c r="C1070" s="11">
        <v>44241.541666666664</v>
      </c>
      <c r="D1070" s="12">
        <v>-219</v>
      </c>
      <c r="E1070" s="16">
        <v>1982.96</v>
      </c>
      <c r="F1070" s="17">
        <f t="shared" si="69"/>
        <v>-434268.24</v>
      </c>
      <c r="G1070" s="14">
        <v>3099.13</v>
      </c>
      <c r="H1070" s="16">
        <f t="shared" si="72"/>
        <v>678709.47</v>
      </c>
      <c r="I1070" s="10">
        <f t="shared" si="73"/>
        <v>14</v>
      </c>
    </row>
    <row r="1071" spans="1:9" ht="12.6" thickBot="1">
      <c r="A1071" s="10">
        <f t="shared" si="70"/>
        <v>214</v>
      </c>
      <c r="B1071" s="15">
        <f t="shared" si="71"/>
        <v>21414</v>
      </c>
      <c r="C1071" s="11">
        <v>44241.583333333336</v>
      </c>
      <c r="D1071" s="12">
        <v>-219</v>
      </c>
      <c r="E1071" s="16">
        <v>1808.7674999999999</v>
      </c>
      <c r="F1071" s="17">
        <f t="shared" si="69"/>
        <v>-396120.08249999996</v>
      </c>
      <c r="G1071" s="14">
        <v>3004.47</v>
      </c>
      <c r="H1071" s="16">
        <f t="shared" si="72"/>
        <v>657978.92999999993</v>
      </c>
      <c r="I1071" s="10">
        <f t="shared" si="73"/>
        <v>14</v>
      </c>
    </row>
    <row r="1072" spans="1:9" ht="12.6" thickBot="1">
      <c r="A1072" s="10">
        <f t="shared" si="70"/>
        <v>214</v>
      </c>
      <c r="B1072" s="15">
        <f t="shared" si="71"/>
        <v>21415</v>
      </c>
      <c r="C1072" s="11">
        <v>44241.625</v>
      </c>
      <c r="D1072" s="12">
        <v>-219</v>
      </c>
      <c r="E1072" s="16">
        <v>1878.22</v>
      </c>
      <c r="F1072" s="17">
        <f t="shared" si="69"/>
        <v>-411330.18</v>
      </c>
      <c r="G1072" s="14">
        <v>3009.59</v>
      </c>
      <c r="H1072" s="16">
        <f t="shared" si="72"/>
        <v>659100.21000000008</v>
      </c>
      <c r="I1072" s="10">
        <f t="shared" si="73"/>
        <v>14</v>
      </c>
    </row>
    <row r="1073" spans="1:9" ht="12.6" thickBot="1">
      <c r="A1073" s="10">
        <f t="shared" si="70"/>
        <v>214</v>
      </c>
      <c r="B1073" s="15">
        <f t="shared" si="71"/>
        <v>21416</v>
      </c>
      <c r="C1073" s="11">
        <v>44241.666666666664</v>
      </c>
      <c r="D1073" s="12">
        <v>-219</v>
      </c>
      <c r="E1073" s="16">
        <v>1901.07</v>
      </c>
      <c r="F1073" s="17">
        <f t="shared" si="69"/>
        <v>-416334.32999999996</v>
      </c>
      <c r="G1073" s="14">
        <v>3010.97</v>
      </c>
      <c r="H1073" s="16">
        <f t="shared" si="72"/>
        <v>659402.42999999993</v>
      </c>
      <c r="I1073" s="10">
        <f t="shared" si="73"/>
        <v>14</v>
      </c>
    </row>
    <row r="1074" spans="1:9" ht="12.6" thickBot="1">
      <c r="A1074" s="10">
        <f t="shared" si="70"/>
        <v>214</v>
      </c>
      <c r="B1074" s="15">
        <f t="shared" si="71"/>
        <v>21417</v>
      </c>
      <c r="C1074" s="11">
        <v>44241.708333333336</v>
      </c>
      <c r="D1074" s="12">
        <v>-219</v>
      </c>
      <c r="E1074" s="16">
        <v>2431.8000000000002</v>
      </c>
      <c r="F1074" s="17">
        <f t="shared" si="69"/>
        <v>-532564.20000000007</v>
      </c>
      <c r="G1074" s="14">
        <v>3104.05</v>
      </c>
      <c r="H1074" s="16">
        <f t="shared" si="72"/>
        <v>679786.95000000007</v>
      </c>
      <c r="I1074" s="10">
        <f t="shared" si="73"/>
        <v>14</v>
      </c>
    </row>
    <row r="1075" spans="1:9" ht="12.6" thickBot="1">
      <c r="A1075" s="10">
        <f t="shared" si="70"/>
        <v>214</v>
      </c>
      <c r="B1075" s="15">
        <f t="shared" si="71"/>
        <v>21418</v>
      </c>
      <c r="C1075" s="11">
        <v>44241.75</v>
      </c>
      <c r="D1075" s="12">
        <v>-219</v>
      </c>
      <c r="E1075" s="16">
        <v>4089.7975000000006</v>
      </c>
      <c r="F1075" s="17">
        <f t="shared" si="69"/>
        <v>-895665.65250000008</v>
      </c>
      <c r="G1075" s="14">
        <v>5698.38</v>
      </c>
      <c r="H1075" s="16">
        <f t="shared" si="72"/>
        <v>1247945.22</v>
      </c>
      <c r="I1075" s="10">
        <f t="shared" si="73"/>
        <v>14</v>
      </c>
    </row>
    <row r="1076" spans="1:9" ht="12.6" thickBot="1">
      <c r="A1076" s="10">
        <f t="shared" si="70"/>
        <v>214</v>
      </c>
      <c r="B1076" s="15">
        <f t="shared" si="71"/>
        <v>21419</v>
      </c>
      <c r="C1076" s="11">
        <v>44241.791666666664</v>
      </c>
      <c r="D1076" s="12">
        <v>-218.91666699999999</v>
      </c>
      <c r="E1076" s="16">
        <v>4778.625</v>
      </c>
      <c r="F1076" s="17">
        <f t="shared" si="69"/>
        <v>-1046120.657842875</v>
      </c>
      <c r="G1076" s="14">
        <v>6990.02</v>
      </c>
      <c r="H1076" s="16">
        <f t="shared" si="72"/>
        <v>1530231.88066334</v>
      </c>
      <c r="I1076" s="10">
        <f t="shared" si="73"/>
        <v>14</v>
      </c>
    </row>
    <row r="1077" spans="1:9" ht="12.6" thickBot="1">
      <c r="A1077" s="10">
        <f t="shared" si="70"/>
        <v>214</v>
      </c>
      <c r="B1077" s="15">
        <f t="shared" si="71"/>
        <v>21420</v>
      </c>
      <c r="C1077" s="11">
        <v>44241.833333333336</v>
      </c>
      <c r="D1077" s="12">
        <v>-218.915493</v>
      </c>
      <c r="E1077" s="16">
        <v>4575.6774999999998</v>
      </c>
      <c r="F1077" s="17">
        <f t="shared" si="69"/>
        <v>-1001686.6957215074</v>
      </c>
      <c r="G1077" s="14">
        <v>6212.19</v>
      </c>
      <c r="H1077" s="16">
        <f t="shared" si="72"/>
        <v>1359944.6364596698</v>
      </c>
      <c r="I1077" s="10">
        <f t="shared" si="73"/>
        <v>14</v>
      </c>
    </row>
    <row r="1078" spans="1:9" ht="12.6" thickBot="1">
      <c r="A1078" s="10">
        <f t="shared" si="70"/>
        <v>214</v>
      </c>
      <c r="B1078" s="15">
        <f t="shared" si="71"/>
        <v>21421</v>
      </c>
      <c r="C1078" s="11">
        <v>44241.875</v>
      </c>
      <c r="D1078" s="12">
        <v>-218.74647899999999</v>
      </c>
      <c r="E1078" s="16">
        <v>4017.3625000000002</v>
      </c>
      <c r="F1078" s="17">
        <f t="shared" si="69"/>
        <v>-878783.9017416375</v>
      </c>
      <c r="G1078" s="14">
        <v>5061.12</v>
      </c>
      <c r="H1078" s="16">
        <f t="shared" si="72"/>
        <v>1107102.1797964799</v>
      </c>
      <c r="I1078" s="10">
        <f t="shared" si="73"/>
        <v>14</v>
      </c>
    </row>
    <row r="1079" spans="1:9" ht="12.6" thickBot="1">
      <c r="A1079" s="10">
        <f t="shared" si="70"/>
        <v>214</v>
      </c>
      <c r="B1079" s="15">
        <f t="shared" si="71"/>
        <v>21422</v>
      </c>
      <c r="C1079" s="11">
        <v>44241.916666666664</v>
      </c>
      <c r="D1079" s="12">
        <v>-218.91666699999999</v>
      </c>
      <c r="E1079" s="16">
        <v>4052.4799999999996</v>
      </c>
      <c r="F1079" s="17">
        <f t="shared" si="69"/>
        <v>-887155.41468415991</v>
      </c>
      <c r="G1079" s="13">
        <v>3996</v>
      </c>
      <c r="H1079" s="16">
        <f t="shared" si="72"/>
        <v>874791.00133200001</v>
      </c>
      <c r="I1079" s="10">
        <f t="shared" si="73"/>
        <v>14</v>
      </c>
    </row>
    <row r="1080" spans="1:9" ht="12.6" thickBot="1">
      <c r="A1080" s="10">
        <f t="shared" si="70"/>
        <v>214</v>
      </c>
      <c r="B1080" s="15">
        <f t="shared" si="71"/>
        <v>21423</v>
      </c>
      <c r="C1080" s="11">
        <v>44241.958333333336</v>
      </c>
      <c r="D1080" s="12">
        <v>-219</v>
      </c>
      <c r="E1080" s="16">
        <v>6499.14</v>
      </c>
      <c r="F1080" s="17">
        <f t="shared" si="69"/>
        <v>-1423311.6600000001</v>
      </c>
      <c r="G1080" s="14">
        <v>2996.13</v>
      </c>
      <c r="H1080" s="16">
        <f t="shared" si="72"/>
        <v>656152.47</v>
      </c>
      <c r="I1080" s="10">
        <f t="shared" si="73"/>
        <v>14</v>
      </c>
    </row>
    <row r="1081" spans="1:9" ht="12.6" thickBot="1">
      <c r="A1081" s="10">
        <f t="shared" si="70"/>
        <v>215</v>
      </c>
      <c r="B1081" s="15">
        <f t="shared" si="71"/>
        <v>21424</v>
      </c>
      <c r="C1081" s="11">
        <v>44242</v>
      </c>
      <c r="D1081" s="12">
        <v>-218.91666699999999</v>
      </c>
      <c r="E1081" s="16">
        <v>7689.1049999999996</v>
      </c>
      <c r="F1081" s="17">
        <f t="shared" si="69"/>
        <v>-1683273.2388130347</v>
      </c>
      <c r="G1081" s="14">
        <v>2704.77</v>
      </c>
      <c r="H1081" s="16">
        <f t="shared" si="72"/>
        <v>592119.23340158991</v>
      </c>
      <c r="I1081" s="10">
        <f t="shared" si="73"/>
        <v>15</v>
      </c>
    </row>
    <row r="1082" spans="1:9" ht="12.6" thickBot="1">
      <c r="A1082" s="10">
        <f t="shared" si="70"/>
        <v>215</v>
      </c>
      <c r="B1082" s="15">
        <f t="shared" si="71"/>
        <v>21501</v>
      </c>
      <c r="C1082" s="11">
        <v>44242.041666666664</v>
      </c>
      <c r="D1082" s="12">
        <v>-218.830986</v>
      </c>
      <c r="E1082" s="16">
        <v>8895.8274999999994</v>
      </c>
      <c r="F1082" s="17">
        <f t="shared" si="69"/>
        <v>-1946682.7031109149</v>
      </c>
      <c r="G1082" s="14">
        <v>3060.74</v>
      </c>
      <c r="H1082" s="16">
        <f t="shared" si="72"/>
        <v>669784.75208963989</v>
      </c>
      <c r="I1082" s="10">
        <f t="shared" si="73"/>
        <v>15</v>
      </c>
    </row>
    <row r="1083" spans="1:9" ht="12.6" thickBot="1">
      <c r="A1083" s="10">
        <f t="shared" si="70"/>
        <v>215</v>
      </c>
      <c r="B1083" s="15">
        <f t="shared" si="71"/>
        <v>21502</v>
      </c>
      <c r="C1083" s="11">
        <v>44242.083333333336</v>
      </c>
      <c r="D1083" s="12">
        <v>-218.83333300000001</v>
      </c>
      <c r="E1083" s="16">
        <v>8670.7824999999993</v>
      </c>
      <c r="F1083" s="17">
        <f t="shared" si="69"/>
        <v>-1897456.2341930724</v>
      </c>
      <c r="G1083" s="14">
        <v>3323.41</v>
      </c>
      <c r="H1083" s="16">
        <f t="shared" si="72"/>
        <v>727272.88722552999</v>
      </c>
      <c r="I1083" s="10">
        <f t="shared" si="73"/>
        <v>15</v>
      </c>
    </row>
    <row r="1084" spans="1:9" ht="12.6" thickBot="1">
      <c r="A1084" s="10">
        <f t="shared" si="70"/>
        <v>215</v>
      </c>
      <c r="B1084" s="15">
        <f t="shared" si="71"/>
        <v>21503</v>
      </c>
      <c r="C1084" s="11">
        <v>44242.125</v>
      </c>
      <c r="D1084" s="12">
        <v>-219</v>
      </c>
      <c r="E1084" s="16">
        <v>5339.2525000000005</v>
      </c>
      <c r="F1084" s="17">
        <f t="shared" si="69"/>
        <v>-1169296.2975000001</v>
      </c>
      <c r="G1084" s="13">
        <v>3000</v>
      </c>
      <c r="H1084" s="16">
        <f t="shared" si="72"/>
        <v>657000</v>
      </c>
      <c r="I1084" s="10">
        <f t="shared" si="73"/>
        <v>15</v>
      </c>
    </row>
    <row r="1085" spans="1:9" ht="12.6" thickBot="1">
      <c r="A1085" s="10">
        <f t="shared" si="70"/>
        <v>215</v>
      </c>
      <c r="B1085" s="15">
        <f t="shared" si="71"/>
        <v>21504</v>
      </c>
      <c r="C1085" s="11">
        <v>44242.166666666664</v>
      </c>
      <c r="D1085" s="12">
        <v>-219</v>
      </c>
      <c r="E1085" s="16">
        <v>8189.3474999999999</v>
      </c>
      <c r="F1085" s="17">
        <f t="shared" si="69"/>
        <v>-1793467.1025</v>
      </c>
      <c r="G1085" s="14">
        <v>4115.8500000000004</v>
      </c>
      <c r="H1085" s="16">
        <f t="shared" si="72"/>
        <v>901371.15</v>
      </c>
      <c r="I1085" s="10">
        <f t="shared" si="73"/>
        <v>15</v>
      </c>
    </row>
    <row r="1086" spans="1:9" ht="12.6" thickBot="1">
      <c r="A1086" s="10">
        <f t="shared" si="70"/>
        <v>215</v>
      </c>
      <c r="B1086" s="15">
        <f t="shared" si="71"/>
        <v>21505</v>
      </c>
      <c r="C1086" s="11">
        <v>44242.208333333336</v>
      </c>
      <c r="D1086" s="12">
        <v>-219</v>
      </c>
      <c r="E1086" s="16">
        <v>9100.3325000000004</v>
      </c>
      <c r="F1086" s="17">
        <f t="shared" si="69"/>
        <v>-1992972.8175000001</v>
      </c>
      <c r="G1086" s="13">
        <v>4500</v>
      </c>
      <c r="H1086" s="16">
        <f t="shared" si="72"/>
        <v>985500</v>
      </c>
      <c r="I1086" s="10">
        <f t="shared" si="73"/>
        <v>15</v>
      </c>
    </row>
    <row r="1087" spans="1:9" ht="12.6" thickBot="1">
      <c r="A1087" s="10">
        <f t="shared" si="70"/>
        <v>215</v>
      </c>
      <c r="B1087" s="15">
        <f t="shared" si="71"/>
        <v>21506</v>
      </c>
      <c r="C1087" s="11">
        <v>44242.25</v>
      </c>
      <c r="D1087" s="12">
        <v>-219</v>
      </c>
      <c r="E1087" s="16">
        <v>9069.8675000000003</v>
      </c>
      <c r="F1087" s="17">
        <f t="shared" si="69"/>
        <v>-1986300.9825000002</v>
      </c>
      <c r="G1087" s="14">
        <v>7499.99</v>
      </c>
      <c r="H1087" s="16">
        <f t="shared" si="72"/>
        <v>1642497.81</v>
      </c>
      <c r="I1087" s="10">
        <f t="shared" si="73"/>
        <v>15</v>
      </c>
    </row>
    <row r="1088" spans="1:9" ht="12.6" thickBot="1">
      <c r="A1088" s="10">
        <f t="shared" si="70"/>
        <v>215</v>
      </c>
      <c r="B1088" s="15">
        <f t="shared" si="71"/>
        <v>21507</v>
      </c>
      <c r="C1088" s="11">
        <v>44242.291666666664</v>
      </c>
      <c r="D1088" s="12">
        <v>-219</v>
      </c>
      <c r="E1088" s="16">
        <v>8975.152500000002</v>
      </c>
      <c r="F1088" s="17">
        <f t="shared" si="69"/>
        <v>-1965558.3975000004</v>
      </c>
      <c r="G1088" s="14">
        <v>7873.89</v>
      </c>
      <c r="H1088" s="16">
        <f t="shared" si="72"/>
        <v>1724381.9100000001</v>
      </c>
      <c r="I1088" s="10">
        <f t="shared" si="73"/>
        <v>15</v>
      </c>
    </row>
    <row r="1089" spans="1:9" ht="12.6" thickBot="1">
      <c r="A1089" s="10">
        <f t="shared" si="70"/>
        <v>215</v>
      </c>
      <c r="B1089" s="15">
        <f t="shared" si="71"/>
        <v>21508</v>
      </c>
      <c r="C1089" s="11">
        <v>44242.333333333336</v>
      </c>
      <c r="D1089" s="12">
        <v>-219</v>
      </c>
      <c r="E1089" s="16">
        <v>8965.5124999999989</v>
      </c>
      <c r="F1089" s="17">
        <f t="shared" si="69"/>
        <v>-1963447.2374999998</v>
      </c>
      <c r="G1089" s="14">
        <v>7557.09</v>
      </c>
      <c r="H1089" s="16">
        <f t="shared" si="72"/>
        <v>1655002.71</v>
      </c>
      <c r="I1089" s="10">
        <f t="shared" si="73"/>
        <v>15</v>
      </c>
    </row>
    <row r="1090" spans="1:9" ht="12.6" thickBot="1">
      <c r="A1090" s="10">
        <f t="shared" si="70"/>
        <v>215</v>
      </c>
      <c r="B1090" s="15">
        <f t="shared" si="71"/>
        <v>21509</v>
      </c>
      <c r="C1090" s="11">
        <v>44242.375</v>
      </c>
      <c r="D1090" s="12">
        <v>-219</v>
      </c>
      <c r="E1090" s="16">
        <v>8964.9475000000002</v>
      </c>
      <c r="F1090" s="17">
        <f t="shared" ref="F1090:F1153" si="74">D1090*E1090</f>
        <v>-1963323.5024999999</v>
      </c>
      <c r="G1090" s="14">
        <v>7779.32</v>
      </c>
      <c r="H1090" s="16">
        <f t="shared" si="72"/>
        <v>1703671.0799999998</v>
      </c>
      <c r="I1090" s="10">
        <f t="shared" si="73"/>
        <v>15</v>
      </c>
    </row>
    <row r="1091" spans="1:9" ht="12.6" thickBot="1">
      <c r="A1091" s="10">
        <f t="shared" ref="A1091:A1154" si="75">DAY(C1091)+MONTH(C1091)*100</f>
        <v>215</v>
      </c>
      <c r="B1091" s="15">
        <f t="shared" ref="B1091:B1154" si="76">IF(HOUR(C1091)=0,-76,HOUR(C1091))+DAY(C1091)*100+MONTH(C1091)*10000</f>
        <v>21510</v>
      </c>
      <c r="C1091" s="11">
        <v>44242.416666666664</v>
      </c>
      <c r="D1091" s="12">
        <v>-219</v>
      </c>
      <c r="E1091" s="16">
        <v>8541.6324999999997</v>
      </c>
      <c r="F1091" s="17">
        <f t="shared" si="74"/>
        <v>-1870617.5174999998</v>
      </c>
      <c r="G1091" s="14">
        <v>7763.03</v>
      </c>
      <c r="H1091" s="16">
        <f t="shared" ref="H1091:H1154" si="77">-D1091*G1091</f>
        <v>1700103.5699999998</v>
      </c>
      <c r="I1091" s="10">
        <f t="shared" si="73"/>
        <v>15</v>
      </c>
    </row>
    <row r="1092" spans="1:9" ht="12.6" thickBot="1">
      <c r="A1092" s="10">
        <f t="shared" si="75"/>
        <v>215</v>
      </c>
      <c r="B1092" s="15">
        <f t="shared" si="76"/>
        <v>21511</v>
      </c>
      <c r="C1092" s="11">
        <v>44242.458333333336</v>
      </c>
      <c r="D1092" s="12">
        <v>-219</v>
      </c>
      <c r="E1092" s="16">
        <v>5506.5325000000003</v>
      </c>
      <c r="F1092" s="17">
        <f t="shared" si="74"/>
        <v>-1205930.6175000002</v>
      </c>
      <c r="G1092" s="14">
        <v>7702.91</v>
      </c>
      <c r="H1092" s="16">
        <f t="shared" si="77"/>
        <v>1686937.29</v>
      </c>
      <c r="I1092" s="10">
        <f t="shared" si="73"/>
        <v>15</v>
      </c>
    </row>
    <row r="1093" spans="1:9" ht="12.6" thickBot="1">
      <c r="A1093" s="10">
        <f t="shared" si="75"/>
        <v>215</v>
      </c>
      <c r="B1093" s="15">
        <f t="shared" si="76"/>
        <v>21512</v>
      </c>
      <c r="C1093" s="11">
        <v>44242.5</v>
      </c>
      <c r="D1093" s="12">
        <v>-219</v>
      </c>
      <c r="E1093" s="16">
        <v>2357.66</v>
      </c>
      <c r="F1093" s="17">
        <f t="shared" si="74"/>
        <v>-516327.54</v>
      </c>
      <c r="G1093" s="14">
        <v>7775.49</v>
      </c>
      <c r="H1093" s="16">
        <f t="shared" si="77"/>
        <v>1702832.31</v>
      </c>
      <c r="I1093" s="10">
        <f t="shared" si="73"/>
        <v>15</v>
      </c>
    </row>
    <row r="1094" spans="1:9" ht="12.6" thickBot="1">
      <c r="A1094" s="10">
        <f t="shared" si="75"/>
        <v>215</v>
      </c>
      <c r="B1094" s="15">
        <f t="shared" si="76"/>
        <v>21513</v>
      </c>
      <c r="C1094" s="11">
        <v>44242.541666666664</v>
      </c>
      <c r="D1094" s="12">
        <v>-181.71428599999999</v>
      </c>
      <c r="E1094" s="16">
        <v>2444.4299999999998</v>
      </c>
      <c r="F1094" s="17">
        <f t="shared" si="74"/>
        <v>-444187.85212697997</v>
      </c>
      <c r="G1094" s="14">
        <v>7556.49</v>
      </c>
      <c r="H1094" s="16">
        <f t="shared" si="77"/>
        <v>1373122.1850161399</v>
      </c>
      <c r="I1094" s="10">
        <f t="shared" si="73"/>
        <v>15</v>
      </c>
    </row>
    <row r="1095" spans="1:9" ht="12.6" thickBot="1">
      <c r="A1095" s="10">
        <f t="shared" si="75"/>
        <v>215</v>
      </c>
      <c r="B1095" s="15">
        <f t="shared" si="76"/>
        <v>21514</v>
      </c>
      <c r="C1095" s="11">
        <v>44242.583333333336</v>
      </c>
      <c r="D1095" s="12">
        <v>-10.086957</v>
      </c>
      <c r="E1095" s="16">
        <v>1814.4275</v>
      </c>
      <c r="F1095" s="17">
        <f t="shared" si="74"/>
        <v>-18302.052172117499</v>
      </c>
      <c r="G1095" s="14">
        <v>7501.54</v>
      </c>
      <c r="H1095" s="16">
        <f t="shared" si="77"/>
        <v>75667.711413779994</v>
      </c>
      <c r="I1095" s="10">
        <f t="shared" si="73"/>
        <v>15</v>
      </c>
    </row>
    <row r="1096" spans="1:9" ht="12.6" thickBot="1">
      <c r="A1096" s="10">
        <f t="shared" si="75"/>
        <v>215</v>
      </c>
      <c r="B1096" s="15">
        <f t="shared" si="76"/>
        <v>21515</v>
      </c>
      <c r="C1096" s="11">
        <v>44242.625</v>
      </c>
      <c r="D1096" s="12">
        <v>-146.95774599999999</v>
      </c>
      <c r="E1096" s="16">
        <v>1542.9324999999999</v>
      </c>
      <c r="F1096" s="17">
        <f t="shared" si="74"/>
        <v>-226745.88243014496</v>
      </c>
      <c r="G1096" s="14">
        <v>7500.03</v>
      </c>
      <c r="H1096" s="16">
        <f t="shared" si="77"/>
        <v>1102187.5037323798</v>
      </c>
      <c r="I1096" s="10">
        <f t="shared" si="73"/>
        <v>15</v>
      </c>
    </row>
    <row r="1097" spans="1:9" ht="12.6" thickBot="1">
      <c r="A1097" s="10">
        <f t="shared" si="75"/>
        <v>215</v>
      </c>
      <c r="B1097" s="15">
        <f t="shared" si="76"/>
        <v>21516</v>
      </c>
      <c r="C1097" s="11">
        <v>44242.666666666664</v>
      </c>
      <c r="D1097" s="12">
        <v>-169</v>
      </c>
      <c r="E1097" s="16">
        <v>2935.6624999999999</v>
      </c>
      <c r="F1097" s="17">
        <f t="shared" si="74"/>
        <v>-496126.96249999997</v>
      </c>
      <c r="G1097" s="14">
        <v>6828.77</v>
      </c>
      <c r="H1097" s="16">
        <f t="shared" si="77"/>
        <v>1154062.1300000001</v>
      </c>
      <c r="I1097" s="10">
        <f t="shared" si="73"/>
        <v>15</v>
      </c>
    </row>
    <row r="1098" spans="1:9" ht="12.6" thickBot="1">
      <c r="A1098" s="10">
        <f t="shared" si="75"/>
        <v>215</v>
      </c>
      <c r="B1098" s="15">
        <f t="shared" si="76"/>
        <v>21517</v>
      </c>
      <c r="C1098" s="11">
        <v>44242.708333333336</v>
      </c>
      <c r="D1098" s="12">
        <v>-169</v>
      </c>
      <c r="E1098" s="16">
        <v>6856.39</v>
      </c>
      <c r="F1098" s="17">
        <f t="shared" si="74"/>
        <v>-1158729.9100000001</v>
      </c>
      <c r="G1098" s="14">
        <v>6008.44</v>
      </c>
      <c r="H1098" s="16">
        <f t="shared" si="77"/>
        <v>1015426.36</v>
      </c>
      <c r="I1098" s="10">
        <f t="shared" si="73"/>
        <v>15</v>
      </c>
    </row>
    <row r="1099" spans="1:9" ht="12.6" thickBot="1">
      <c r="A1099" s="10">
        <f t="shared" si="75"/>
        <v>215</v>
      </c>
      <c r="B1099" s="15">
        <f t="shared" si="76"/>
        <v>21518</v>
      </c>
      <c r="C1099" s="11">
        <v>44242.75</v>
      </c>
      <c r="D1099" s="12">
        <v>-169</v>
      </c>
      <c r="E1099" s="16">
        <v>8985.432499999999</v>
      </c>
      <c r="F1099" s="17">
        <f t="shared" si="74"/>
        <v>-1518538.0924999998</v>
      </c>
      <c r="G1099" s="14">
        <v>7523.36</v>
      </c>
      <c r="H1099" s="16">
        <f t="shared" si="77"/>
        <v>1271447.8399999999</v>
      </c>
      <c r="I1099" s="10">
        <f t="shared" si="73"/>
        <v>15</v>
      </c>
    </row>
    <row r="1100" spans="1:9" ht="12.6" thickBot="1">
      <c r="A1100" s="10">
        <f t="shared" si="75"/>
        <v>215</v>
      </c>
      <c r="B1100" s="15">
        <f t="shared" si="76"/>
        <v>21519</v>
      </c>
      <c r="C1100" s="11">
        <v>44242.791666666664</v>
      </c>
      <c r="D1100" s="12">
        <v>-168.91666699999999</v>
      </c>
      <c r="E1100" s="16">
        <v>8994.52</v>
      </c>
      <c r="F1100" s="17">
        <f t="shared" si="74"/>
        <v>-1519324.3396648399</v>
      </c>
      <c r="G1100" s="14">
        <v>7152.52</v>
      </c>
      <c r="H1100" s="16">
        <f t="shared" si="77"/>
        <v>1208179.8390508399</v>
      </c>
      <c r="I1100" s="10">
        <f t="shared" si="73"/>
        <v>15</v>
      </c>
    </row>
    <row r="1101" spans="1:9" ht="12.6" thickBot="1">
      <c r="A1101" s="10">
        <f t="shared" si="75"/>
        <v>215</v>
      </c>
      <c r="B1101" s="15">
        <f t="shared" si="76"/>
        <v>21520</v>
      </c>
      <c r="C1101" s="11">
        <v>44242.833333333336</v>
      </c>
      <c r="D1101" s="12">
        <v>-169</v>
      </c>
      <c r="E1101" s="16">
        <v>6967.54</v>
      </c>
      <c r="F1101" s="17">
        <f t="shared" si="74"/>
        <v>-1177514.26</v>
      </c>
      <c r="G1101" s="14">
        <v>7896.6</v>
      </c>
      <c r="H1101" s="16">
        <f t="shared" si="77"/>
        <v>1334525.4000000001</v>
      </c>
      <c r="I1101" s="10">
        <f t="shared" si="73"/>
        <v>15</v>
      </c>
    </row>
    <row r="1102" spans="1:9" ht="12.6" thickBot="1">
      <c r="A1102" s="10">
        <f t="shared" si="75"/>
        <v>215</v>
      </c>
      <c r="B1102" s="15">
        <f t="shared" si="76"/>
        <v>21521</v>
      </c>
      <c r="C1102" s="11">
        <v>44242.875</v>
      </c>
      <c r="D1102" s="12">
        <v>-169</v>
      </c>
      <c r="E1102" s="16">
        <v>4805.72</v>
      </c>
      <c r="F1102" s="17">
        <f t="shared" si="74"/>
        <v>-812166.68</v>
      </c>
      <c r="G1102" s="14">
        <v>7191.38</v>
      </c>
      <c r="H1102" s="16">
        <f t="shared" si="77"/>
        <v>1215343.22</v>
      </c>
      <c r="I1102" s="10">
        <f t="shared" si="73"/>
        <v>15</v>
      </c>
    </row>
    <row r="1103" spans="1:9" ht="12.6" thickBot="1">
      <c r="A1103" s="10">
        <f t="shared" si="75"/>
        <v>215</v>
      </c>
      <c r="B1103" s="15">
        <f t="shared" si="76"/>
        <v>21522</v>
      </c>
      <c r="C1103" s="11">
        <v>44242.916666666664</v>
      </c>
      <c r="D1103" s="12">
        <v>-169</v>
      </c>
      <c r="E1103" s="16">
        <v>8175.5075000000006</v>
      </c>
      <c r="F1103" s="17">
        <f t="shared" si="74"/>
        <v>-1381660.7675000001</v>
      </c>
      <c r="G1103" s="14">
        <v>7000.72</v>
      </c>
      <c r="H1103" s="16">
        <f t="shared" si="77"/>
        <v>1183121.68</v>
      </c>
      <c r="I1103" s="10">
        <f t="shared" si="73"/>
        <v>15</v>
      </c>
    </row>
    <row r="1104" spans="1:9" ht="12.6" thickBot="1">
      <c r="A1104" s="10">
        <f t="shared" si="75"/>
        <v>215</v>
      </c>
      <c r="B1104" s="15">
        <f t="shared" si="76"/>
        <v>21523</v>
      </c>
      <c r="C1104" s="11">
        <v>44242.958333333336</v>
      </c>
      <c r="D1104" s="12">
        <v>-169</v>
      </c>
      <c r="E1104" s="16">
        <v>8282.9950000000008</v>
      </c>
      <c r="F1104" s="17">
        <f t="shared" si="74"/>
        <v>-1399826.155</v>
      </c>
      <c r="G1104" s="14">
        <v>7530.52</v>
      </c>
      <c r="H1104" s="16">
        <f t="shared" si="77"/>
        <v>1272657.8800000001</v>
      </c>
      <c r="I1104" s="10">
        <f t="shared" si="73"/>
        <v>15</v>
      </c>
    </row>
    <row r="1105" spans="1:9" ht="12.6" thickBot="1">
      <c r="A1105" s="10">
        <f t="shared" si="75"/>
        <v>216</v>
      </c>
      <c r="B1105" s="15">
        <f t="shared" si="76"/>
        <v>21524</v>
      </c>
      <c r="C1105" s="11">
        <v>44243</v>
      </c>
      <c r="D1105" s="12">
        <v>-169</v>
      </c>
      <c r="E1105" s="16">
        <v>8993.48</v>
      </c>
      <c r="F1105" s="17">
        <f t="shared" si="74"/>
        <v>-1519898.1199999999</v>
      </c>
      <c r="G1105" s="14">
        <v>7005.1</v>
      </c>
      <c r="H1105" s="16">
        <f t="shared" si="77"/>
        <v>1183861.9000000001</v>
      </c>
      <c r="I1105" s="10">
        <f t="shared" si="73"/>
        <v>16</v>
      </c>
    </row>
    <row r="1106" spans="1:9" ht="12.6" thickBot="1">
      <c r="A1106" s="10">
        <f t="shared" si="75"/>
        <v>216</v>
      </c>
      <c r="B1106" s="15">
        <f t="shared" si="76"/>
        <v>21601</v>
      </c>
      <c r="C1106" s="11">
        <v>44243.041666666664</v>
      </c>
      <c r="D1106" s="12">
        <v>-212.77142900000001</v>
      </c>
      <c r="E1106" s="16">
        <v>8993.7024999999994</v>
      </c>
      <c r="F1106" s="17">
        <f t="shared" si="74"/>
        <v>-1913602.9329258725</v>
      </c>
      <c r="G1106" s="14">
        <v>7897.17</v>
      </c>
      <c r="H1106" s="16">
        <f t="shared" si="77"/>
        <v>1680292.14595593</v>
      </c>
      <c r="I1106" s="10">
        <f t="shared" si="73"/>
        <v>16</v>
      </c>
    </row>
    <row r="1107" spans="1:9" ht="12.6" thickBot="1">
      <c r="A1107" s="10">
        <f t="shared" si="75"/>
        <v>216</v>
      </c>
      <c r="B1107" s="15">
        <f t="shared" si="76"/>
        <v>21602</v>
      </c>
      <c r="C1107" s="11">
        <v>44243.083333333336</v>
      </c>
      <c r="D1107" s="12">
        <v>-219</v>
      </c>
      <c r="E1107" s="16">
        <v>8958.8575000000001</v>
      </c>
      <c r="F1107" s="17">
        <f t="shared" si="74"/>
        <v>-1961989.7925</v>
      </c>
      <c r="G1107" s="14">
        <v>7503.36</v>
      </c>
      <c r="H1107" s="16">
        <f t="shared" si="77"/>
        <v>1643235.8399999999</v>
      </c>
      <c r="I1107" s="10">
        <f t="shared" si="73"/>
        <v>16</v>
      </c>
    </row>
    <row r="1108" spans="1:9" ht="12.6" thickBot="1">
      <c r="A1108" s="10">
        <f t="shared" si="75"/>
        <v>216</v>
      </c>
      <c r="B1108" s="15">
        <f t="shared" si="76"/>
        <v>21603</v>
      </c>
      <c r="C1108" s="11">
        <v>44243.125</v>
      </c>
      <c r="D1108" s="12">
        <v>-219</v>
      </c>
      <c r="E1108" s="16">
        <v>8956.3624999999993</v>
      </c>
      <c r="F1108" s="17">
        <f t="shared" si="74"/>
        <v>-1961443.3875</v>
      </c>
      <c r="G1108" s="14">
        <v>7999.45</v>
      </c>
      <c r="H1108" s="16">
        <f t="shared" si="77"/>
        <v>1751879.55</v>
      </c>
      <c r="I1108" s="10">
        <f t="shared" si="73"/>
        <v>16</v>
      </c>
    </row>
    <row r="1109" spans="1:9" ht="12.6" thickBot="1">
      <c r="A1109" s="10">
        <f t="shared" si="75"/>
        <v>216</v>
      </c>
      <c r="B1109" s="15">
        <f t="shared" si="76"/>
        <v>21604</v>
      </c>
      <c r="C1109" s="11">
        <v>44243.166666666664</v>
      </c>
      <c r="D1109" s="12">
        <v>-218.915493</v>
      </c>
      <c r="E1109" s="16">
        <v>8959.23</v>
      </c>
      <c r="F1109" s="17">
        <f t="shared" si="74"/>
        <v>-1961314.25235039</v>
      </c>
      <c r="G1109" s="14">
        <v>7999.99</v>
      </c>
      <c r="H1109" s="16">
        <f t="shared" si="77"/>
        <v>1751321.75484507</v>
      </c>
      <c r="I1109" s="10">
        <f t="shared" si="73"/>
        <v>16</v>
      </c>
    </row>
    <row r="1110" spans="1:9" ht="12.6" thickBot="1">
      <c r="A1110" s="10">
        <f t="shared" si="75"/>
        <v>216</v>
      </c>
      <c r="B1110" s="15">
        <f t="shared" si="76"/>
        <v>21605</v>
      </c>
      <c r="C1110" s="11">
        <v>44243.208333333336</v>
      </c>
      <c r="D1110" s="12">
        <v>-218.91666699999999</v>
      </c>
      <c r="E1110" s="16">
        <v>8974.64</v>
      </c>
      <c r="F1110" s="17">
        <f t="shared" si="74"/>
        <v>-1964698.2763248798</v>
      </c>
      <c r="G1110" s="13">
        <v>8000</v>
      </c>
      <c r="H1110" s="16">
        <f t="shared" si="77"/>
        <v>1751333.3359999999</v>
      </c>
      <c r="I1110" s="10">
        <f t="shared" si="73"/>
        <v>16</v>
      </c>
    </row>
    <row r="1111" spans="1:9" ht="12.6" thickBot="1">
      <c r="A1111" s="10">
        <f t="shared" si="75"/>
        <v>216</v>
      </c>
      <c r="B1111" s="15">
        <f t="shared" si="76"/>
        <v>21606</v>
      </c>
      <c r="C1111" s="11">
        <v>44243.25</v>
      </c>
      <c r="D1111" s="12">
        <v>-218.91666699999999</v>
      </c>
      <c r="E1111" s="16">
        <v>8963.2800000000007</v>
      </c>
      <c r="F1111" s="17">
        <f t="shared" si="74"/>
        <v>-1962211.38298776</v>
      </c>
      <c r="G1111" s="13">
        <v>8000</v>
      </c>
      <c r="H1111" s="16">
        <f t="shared" si="77"/>
        <v>1751333.3359999999</v>
      </c>
      <c r="I1111" s="10">
        <f t="shared" si="73"/>
        <v>16</v>
      </c>
    </row>
    <row r="1112" spans="1:9" ht="12.6" thickBot="1">
      <c r="A1112" s="10">
        <f t="shared" si="75"/>
        <v>216</v>
      </c>
      <c r="B1112" s="15">
        <f t="shared" si="76"/>
        <v>21607</v>
      </c>
      <c r="C1112" s="11">
        <v>44243.291666666664</v>
      </c>
      <c r="D1112" s="12">
        <v>-219</v>
      </c>
      <c r="E1112" s="16">
        <v>8957.3000000000011</v>
      </c>
      <c r="F1112" s="17">
        <f t="shared" si="74"/>
        <v>-1961648.7000000002</v>
      </c>
      <c r="G1112" s="14">
        <v>7673.17</v>
      </c>
      <c r="H1112" s="16">
        <f t="shared" si="77"/>
        <v>1680424.23</v>
      </c>
      <c r="I1112" s="10">
        <f t="shared" si="73"/>
        <v>16</v>
      </c>
    </row>
    <row r="1113" spans="1:9" ht="12.6" thickBot="1">
      <c r="A1113" s="10">
        <f t="shared" si="75"/>
        <v>216</v>
      </c>
      <c r="B1113" s="15">
        <f t="shared" si="76"/>
        <v>21608</v>
      </c>
      <c r="C1113" s="11">
        <v>44243.333333333336</v>
      </c>
      <c r="D1113" s="12">
        <v>-78.464788999999996</v>
      </c>
      <c r="E1113" s="16">
        <v>9012.6849999999995</v>
      </c>
      <c r="F1113" s="17">
        <f t="shared" si="74"/>
        <v>-707178.42684846488</v>
      </c>
      <c r="G1113" s="14">
        <v>7516.74</v>
      </c>
      <c r="H1113" s="16">
        <f t="shared" si="77"/>
        <v>589799.41806785995</v>
      </c>
      <c r="I1113" s="10">
        <f t="shared" si="73"/>
        <v>16</v>
      </c>
    </row>
    <row r="1114" spans="1:9" ht="12.6" thickBot="1">
      <c r="A1114" s="10">
        <f t="shared" si="75"/>
        <v>216</v>
      </c>
      <c r="B1114" s="15">
        <f t="shared" si="76"/>
        <v>21609</v>
      </c>
      <c r="C1114" s="11">
        <v>44243.375</v>
      </c>
      <c r="D1114" s="12">
        <v>0</v>
      </c>
      <c r="E1114" s="16">
        <v>9004.4</v>
      </c>
      <c r="F1114" s="17">
        <f t="shared" si="74"/>
        <v>0</v>
      </c>
      <c r="G1114" s="13">
        <v>7500</v>
      </c>
      <c r="H1114" s="16">
        <f t="shared" si="77"/>
        <v>0</v>
      </c>
      <c r="I1114" s="10">
        <f t="shared" si="73"/>
        <v>16</v>
      </c>
    </row>
    <row r="1115" spans="1:9" ht="12.6" thickBot="1">
      <c r="A1115" s="10">
        <f t="shared" si="75"/>
        <v>216</v>
      </c>
      <c r="B1115" s="15">
        <f t="shared" si="76"/>
        <v>21610</v>
      </c>
      <c r="C1115" s="11">
        <v>44243.416666666664</v>
      </c>
      <c r="D1115" s="12">
        <v>0</v>
      </c>
      <c r="E1115" s="16">
        <v>9007.6350000000002</v>
      </c>
      <c r="F1115" s="17">
        <f t="shared" si="74"/>
        <v>0</v>
      </c>
      <c r="G1115" s="13">
        <v>7500</v>
      </c>
      <c r="H1115" s="16">
        <f t="shared" si="77"/>
        <v>0</v>
      </c>
      <c r="I1115" s="10">
        <f t="shared" si="73"/>
        <v>16</v>
      </c>
    </row>
    <row r="1116" spans="1:9" ht="12.6" thickBot="1">
      <c r="A1116" s="10">
        <f t="shared" si="75"/>
        <v>216</v>
      </c>
      <c r="B1116" s="15">
        <f t="shared" si="76"/>
        <v>21611</v>
      </c>
      <c r="C1116" s="11">
        <v>44243.458333333336</v>
      </c>
      <c r="D1116" s="12">
        <v>-113.323944</v>
      </c>
      <c r="E1116" s="16">
        <v>9007.005000000001</v>
      </c>
      <c r="F1116" s="17">
        <f t="shared" si="74"/>
        <v>-1020709.3302277201</v>
      </c>
      <c r="G1116" s="13">
        <v>7500</v>
      </c>
      <c r="H1116" s="16">
        <f t="shared" si="77"/>
        <v>849929.58</v>
      </c>
      <c r="I1116" s="10">
        <f t="shared" si="73"/>
        <v>16</v>
      </c>
    </row>
    <row r="1117" spans="1:9" ht="12.6" thickBot="1">
      <c r="A1117" s="10">
        <f t="shared" si="75"/>
        <v>216</v>
      </c>
      <c r="B1117" s="15">
        <f t="shared" si="76"/>
        <v>21612</v>
      </c>
      <c r="C1117" s="11">
        <v>44243.5</v>
      </c>
      <c r="D1117" s="12">
        <v>-149</v>
      </c>
      <c r="E1117" s="16">
        <v>9000.9449999999997</v>
      </c>
      <c r="F1117" s="17">
        <f t="shared" si="74"/>
        <v>-1341140.8049999999</v>
      </c>
      <c r="G1117" s="13">
        <v>7500</v>
      </c>
      <c r="H1117" s="16">
        <f t="shared" si="77"/>
        <v>1117500</v>
      </c>
      <c r="I1117" s="10">
        <f t="shared" si="73"/>
        <v>16</v>
      </c>
    </row>
    <row r="1118" spans="1:9" ht="12.6" thickBot="1">
      <c r="A1118" s="10">
        <f t="shared" si="75"/>
        <v>216</v>
      </c>
      <c r="B1118" s="15">
        <f t="shared" si="76"/>
        <v>21613</v>
      </c>
      <c r="C1118" s="11">
        <v>44243.541666666664</v>
      </c>
      <c r="D1118" s="12">
        <v>-216.38028199999999</v>
      </c>
      <c r="E1118" s="16">
        <v>9002.9775000000009</v>
      </c>
      <c r="F1118" s="17">
        <f t="shared" si="74"/>
        <v>-1948066.8102896551</v>
      </c>
      <c r="G1118" s="14">
        <v>6826.47</v>
      </c>
      <c r="H1118" s="16">
        <f t="shared" si="77"/>
        <v>1477113.5036645401</v>
      </c>
      <c r="I1118" s="10">
        <f t="shared" si="73"/>
        <v>16</v>
      </c>
    </row>
    <row r="1119" spans="1:9" ht="12.6" thickBot="1">
      <c r="A1119" s="10">
        <f t="shared" si="75"/>
        <v>216</v>
      </c>
      <c r="B1119" s="15">
        <f t="shared" si="76"/>
        <v>21614</v>
      </c>
      <c r="C1119" s="11">
        <v>44243.583333333336</v>
      </c>
      <c r="D1119" s="12">
        <v>-218.91666699999999</v>
      </c>
      <c r="E1119" s="16">
        <v>9000.3824999999997</v>
      </c>
      <c r="F1119" s="17">
        <f t="shared" si="74"/>
        <v>-1970333.7386251274</v>
      </c>
      <c r="G1119" s="14">
        <v>6001.73</v>
      </c>
      <c r="H1119" s="16">
        <f t="shared" si="77"/>
        <v>1313878.7278339099</v>
      </c>
      <c r="I1119" s="10">
        <f t="shared" si="73"/>
        <v>16</v>
      </c>
    </row>
    <row r="1120" spans="1:9" ht="12.6" thickBot="1">
      <c r="A1120" s="10">
        <f t="shared" si="75"/>
        <v>216</v>
      </c>
      <c r="B1120" s="15">
        <f t="shared" si="76"/>
        <v>21615</v>
      </c>
      <c r="C1120" s="11">
        <v>44243.625</v>
      </c>
      <c r="D1120" s="12">
        <v>-219</v>
      </c>
      <c r="E1120" s="16">
        <v>9000</v>
      </c>
      <c r="F1120" s="17">
        <f t="shared" si="74"/>
        <v>-1971000</v>
      </c>
      <c r="G1120" s="14">
        <v>5560.05</v>
      </c>
      <c r="H1120" s="16">
        <f t="shared" si="77"/>
        <v>1217650.95</v>
      </c>
      <c r="I1120" s="10">
        <f t="shared" si="73"/>
        <v>16</v>
      </c>
    </row>
    <row r="1121" spans="1:9" ht="12.6" thickBot="1">
      <c r="A1121" s="10">
        <f t="shared" si="75"/>
        <v>216</v>
      </c>
      <c r="B1121" s="15">
        <f t="shared" si="76"/>
        <v>21616</v>
      </c>
      <c r="C1121" s="11">
        <v>44243.666666666664</v>
      </c>
      <c r="D1121" s="12">
        <v>-219</v>
      </c>
      <c r="E1121" s="16">
        <v>8996.5625</v>
      </c>
      <c r="F1121" s="17">
        <f t="shared" si="74"/>
        <v>-1970247.1875</v>
      </c>
      <c r="G1121" s="14">
        <v>5564.56</v>
      </c>
      <c r="H1121" s="16">
        <f t="shared" si="77"/>
        <v>1218638.6400000001</v>
      </c>
      <c r="I1121" s="10">
        <f t="shared" si="73"/>
        <v>16</v>
      </c>
    </row>
    <row r="1122" spans="1:9" ht="12.6" thickBot="1">
      <c r="A1122" s="10">
        <f t="shared" si="75"/>
        <v>216</v>
      </c>
      <c r="B1122" s="15">
        <f t="shared" si="76"/>
        <v>21617</v>
      </c>
      <c r="C1122" s="11">
        <v>44243.708333333336</v>
      </c>
      <c r="D1122" s="12">
        <v>-219</v>
      </c>
      <c r="E1122" s="16">
        <v>9000.0825000000004</v>
      </c>
      <c r="F1122" s="17">
        <f t="shared" si="74"/>
        <v>-1971018.0675000001</v>
      </c>
      <c r="G1122" s="14">
        <v>4075.56</v>
      </c>
      <c r="H1122" s="16">
        <f t="shared" si="77"/>
        <v>892547.64</v>
      </c>
      <c r="I1122" s="10">
        <f t="shared" si="73"/>
        <v>16</v>
      </c>
    </row>
    <row r="1123" spans="1:9" ht="12.6" thickBot="1">
      <c r="A1123" s="10">
        <f t="shared" si="75"/>
        <v>216</v>
      </c>
      <c r="B1123" s="15">
        <f t="shared" si="76"/>
        <v>21618</v>
      </c>
      <c r="C1123" s="11">
        <v>44243.75</v>
      </c>
      <c r="D1123" s="12">
        <v>-219</v>
      </c>
      <c r="E1123" s="16">
        <v>9020.3725000000013</v>
      </c>
      <c r="F1123" s="17">
        <f t="shared" si="74"/>
        <v>-1975461.5775000004</v>
      </c>
      <c r="G1123" s="14">
        <v>6007.35</v>
      </c>
      <c r="H1123" s="16">
        <f t="shared" si="77"/>
        <v>1315609.6500000001</v>
      </c>
      <c r="I1123" s="10">
        <f t="shared" si="73"/>
        <v>16</v>
      </c>
    </row>
    <row r="1124" spans="1:9" ht="12.6" thickBot="1">
      <c r="A1124" s="10">
        <f t="shared" si="75"/>
        <v>216</v>
      </c>
      <c r="B1124" s="15">
        <f t="shared" si="76"/>
        <v>21619</v>
      </c>
      <c r="C1124" s="11">
        <v>44243.791666666664</v>
      </c>
      <c r="D1124" s="12">
        <v>-219</v>
      </c>
      <c r="E1124" s="16">
        <v>9025.1175000000003</v>
      </c>
      <c r="F1124" s="17">
        <f t="shared" si="74"/>
        <v>-1976500.7325000002</v>
      </c>
      <c r="G1124" s="14">
        <v>6483.57</v>
      </c>
      <c r="H1124" s="16">
        <f t="shared" si="77"/>
        <v>1419901.8299999998</v>
      </c>
      <c r="I1124" s="10">
        <f t="shared" si="73"/>
        <v>16</v>
      </c>
    </row>
    <row r="1125" spans="1:9" ht="12.6" thickBot="1">
      <c r="A1125" s="10">
        <f t="shared" si="75"/>
        <v>216</v>
      </c>
      <c r="B1125" s="15">
        <f t="shared" si="76"/>
        <v>21620</v>
      </c>
      <c r="C1125" s="11">
        <v>44243.833333333336</v>
      </c>
      <c r="D1125" s="12">
        <v>-219</v>
      </c>
      <c r="E1125" s="16">
        <v>9002.83</v>
      </c>
      <c r="F1125" s="17">
        <f t="shared" si="74"/>
        <v>-1971619.77</v>
      </c>
      <c r="G1125" s="14">
        <v>6503.34</v>
      </c>
      <c r="H1125" s="16">
        <f t="shared" si="77"/>
        <v>1424231.46</v>
      </c>
      <c r="I1125" s="10">
        <f t="shared" si="73"/>
        <v>16</v>
      </c>
    </row>
    <row r="1126" spans="1:9" ht="12.6" thickBot="1">
      <c r="A1126" s="10">
        <f t="shared" si="75"/>
        <v>216</v>
      </c>
      <c r="B1126" s="15">
        <f t="shared" si="76"/>
        <v>21621</v>
      </c>
      <c r="C1126" s="11">
        <v>44243.875</v>
      </c>
      <c r="D1126" s="12">
        <v>-219</v>
      </c>
      <c r="E1126" s="16">
        <v>9000</v>
      </c>
      <c r="F1126" s="17">
        <f t="shared" si="74"/>
        <v>-1971000</v>
      </c>
      <c r="G1126" s="14">
        <v>6003.29</v>
      </c>
      <c r="H1126" s="16">
        <f t="shared" si="77"/>
        <v>1314720.51</v>
      </c>
      <c r="I1126" s="10">
        <f t="shared" si="73"/>
        <v>16</v>
      </c>
    </row>
    <row r="1127" spans="1:9" ht="12.6" thickBot="1">
      <c r="A1127" s="10">
        <f t="shared" si="75"/>
        <v>216</v>
      </c>
      <c r="B1127" s="15">
        <f t="shared" si="76"/>
        <v>21622</v>
      </c>
      <c r="C1127" s="11">
        <v>44243.916666666664</v>
      </c>
      <c r="D1127" s="12">
        <v>-219</v>
      </c>
      <c r="E1127" s="16">
        <v>9000</v>
      </c>
      <c r="F1127" s="17">
        <f t="shared" si="74"/>
        <v>-1971000</v>
      </c>
      <c r="G1127" s="13">
        <v>6000</v>
      </c>
      <c r="H1127" s="16">
        <f t="shared" si="77"/>
        <v>1314000</v>
      </c>
      <c r="I1127" s="10">
        <f t="shared" si="73"/>
        <v>16</v>
      </c>
    </row>
    <row r="1128" spans="1:9" ht="12.6" thickBot="1">
      <c r="A1128" s="10">
        <f t="shared" si="75"/>
        <v>216</v>
      </c>
      <c r="B1128" s="15">
        <f t="shared" si="76"/>
        <v>21623</v>
      </c>
      <c r="C1128" s="11">
        <v>44243.958333333336</v>
      </c>
      <c r="D1128" s="12">
        <v>-219</v>
      </c>
      <c r="E1128" s="16">
        <v>9000</v>
      </c>
      <c r="F1128" s="17">
        <f t="shared" si="74"/>
        <v>-1971000</v>
      </c>
      <c r="G1128" s="14">
        <v>7501.68</v>
      </c>
      <c r="H1128" s="16">
        <f t="shared" si="77"/>
        <v>1642867.9200000002</v>
      </c>
      <c r="I1128" s="10">
        <f t="shared" si="73"/>
        <v>16</v>
      </c>
    </row>
    <row r="1129" spans="1:9" ht="12.6" thickBot="1">
      <c r="A1129" s="10">
        <f t="shared" si="75"/>
        <v>217</v>
      </c>
      <c r="B1129" s="15">
        <f t="shared" si="76"/>
        <v>21624</v>
      </c>
      <c r="C1129" s="11">
        <v>44244</v>
      </c>
      <c r="D1129" s="12">
        <v>-219</v>
      </c>
      <c r="E1129" s="16">
        <v>9000</v>
      </c>
      <c r="F1129" s="17">
        <f t="shared" si="74"/>
        <v>-1971000</v>
      </c>
      <c r="G1129" s="13">
        <v>7500</v>
      </c>
      <c r="H1129" s="16">
        <f t="shared" si="77"/>
        <v>1642500</v>
      </c>
      <c r="I1129" s="10">
        <f t="shared" si="73"/>
        <v>17</v>
      </c>
    </row>
    <row r="1130" spans="1:9" ht="12.6" thickBot="1">
      <c r="A1130" s="10">
        <f t="shared" si="75"/>
        <v>217</v>
      </c>
      <c r="B1130" s="15">
        <f t="shared" si="76"/>
        <v>21701</v>
      </c>
      <c r="C1130" s="11">
        <v>44244.041666666664</v>
      </c>
      <c r="D1130" s="12">
        <v>-219</v>
      </c>
      <c r="E1130" s="16">
        <v>9000</v>
      </c>
      <c r="F1130" s="17">
        <f t="shared" si="74"/>
        <v>-1971000</v>
      </c>
      <c r="G1130" s="14">
        <v>8998.25</v>
      </c>
      <c r="H1130" s="16">
        <f t="shared" si="77"/>
        <v>1970616.75</v>
      </c>
      <c r="I1130" s="10">
        <f t="shared" ref="I1130:I1193" si="78">DAY(C1130)</f>
        <v>17</v>
      </c>
    </row>
    <row r="1131" spans="1:9" ht="12.6" thickBot="1">
      <c r="A1131" s="10">
        <f t="shared" si="75"/>
        <v>217</v>
      </c>
      <c r="B1131" s="15">
        <f t="shared" si="76"/>
        <v>21702</v>
      </c>
      <c r="C1131" s="11">
        <v>44244.083333333336</v>
      </c>
      <c r="D1131" s="12">
        <v>-219</v>
      </c>
      <c r="E1131" s="16">
        <v>9034.91</v>
      </c>
      <c r="F1131" s="17">
        <f t="shared" si="74"/>
        <v>-1978645.29</v>
      </c>
      <c r="G1131" s="14">
        <v>8995.1</v>
      </c>
      <c r="H1131" s="16">
        <f t="shared" si="77"/>
        <v>1969926.9000000001</v>
      </c>
      <c r="I1131" s="10">
        <f t="shared" si="78"/>
        <v>17</v>
      </c>
    </row>
    <row r="1132" spans="1:9" ht="12.6" thickBot="1">
      <c r="A1132" s="10">
        <f t="shared" si="75"/>
        <v>217</v>
      </c>
      <c r="B1132" s="15">
        <f t="shared" si="76"/>
        <v>21703</v>
      </c>
      <c r="C1132" s="11">
        <v>44244.125</v>
      </c>
      <c r="D1132" s="12">
        <v>-219</v>
      </c>
      <c r="E1132" s="16">
        <v>9048.8824999999997</v>
      </c>
      <c r="F1132" s="17">
        <f t="shared" si="74"/>
        <v>-1981705.2674999998</v>
      </c>
      <c r="G1132" s="14">
        <v>8995.01</v>
      </c>
      <c r="H1132" s="16">
        <f t="shared" si="77"/>
        <v>1969907.19</v>
      </c>
      <c r="I1132" s="10">
        <f t="shared" si="78"/>
        <v>17</v>
      </c>
    </row>
    <row r="1133" spans="1:9" ht="12.6" thickBot="1">
      <c r="A1133" s="10">
        <f t="shared" si="75"/>
        <v>217</v>
      </c>
      <c r="B1133" s="15">
        <f t="shared" si="76"/>
        <v>21704</v>
      </c>
      <c r="C1133" s="11">
        <v>44244.166666666664</v>
      </c>
      <c r="D1133" s="12">
        <v>-219</v>
      </c>
      <c r="E1133" s="16">
        <v>9053.6975000000002</v>
      </c>
      <c r="F1133" s="17">
        <f t="shared" si="74"/>
        <v>-1982759.7524999999</v>
      </c>
      <c r="G1133" s="14">
        <v>8994.5</v>
      </c>
      <c r="H1133" s="16">
        <f t="shared" si="77"/>
        <v>1969795.5</v>
      </c>
      <c r="I1133" s="10">
        <f t="shared" si="78"/>
        <v>17</v>
      </c>
    </row>
    <row r="1134" spans="1:9" ht="12.6" thickBot="1">
      <c r="A1134" s="10">
        <f t="shared" si="75"/>
        <v>217</v>
      </c>
      <c r="B1134" s="15">
        <f t="shared" si="76"/>
        <v>21705</v>
      </c>
      <c r="C1134" s="11">
        <v>44244.208333333336</v>
      </c>
      <c r="D1134" s="12">
        <v>-219</v>
      </c>
      <c r="E1134" s="16">
        <v>9203.5750000000007</v>
      </c>
      <c r="F1134" s="17">
        <f t="shared" si="74"/>
        <v>-2015582.925</v>
      </c>
      <c r="G1134" s="14">
        <v>8996.48</v>
      </c>
      <c r="H1134" s="16">
        <f t="shared" si="77"/>
        <v>1970229.1199999999</v>
      </c>
      <c r="I1134" s="10">
        <f t="shared" si="78"/>
        <v>17</v>
      </c>
    </row>
    <row r="1135" spans="1:9" ht="12.6" thickBot="1">
      <c r="A1135" s="10">
        <f t="shared" si="75"/>
        <v>217</v>
      </c>
      <c r="B1135" s="15">
        <f t="shared" si="76"/>
        <v>21706</v>
      </c>
      <c r="C1135" s="11">
        <v>44244.25</v>
      </c>
      <c r="D1135" s="12">
        <v>-219</v>
      </c>
      <c r="E1135" s="16">
        <v>9122.5625</v>
      </c>
      <c r="F1135" s="17">
        <f t="shared" si="74"/>
        <v>-1997841.1875</v>
      </c>
      <c r="G1135" s="14">
        <v>8998.99</v>
      </c>
      <c r="H1135" s="16">
        <f t="shared" si="77"/>
        <v>1970778.81</v>
      </c>
      <c r="I1135" s="10">
        <f t="shared" si="78"/>
        <v>17</v>
      </c>
    </row>
    <row r="1136" spans="1:9" ht="12.6" thickBot="1">
      <c r="A1136" s="10">
        <f t="shared" si="75"/>
        <v>217</v>
      </c>
      <c r="B1136" s="15">
        <f t="shared" si="76"/>
        <v>21707</v>
      </c>
      <c r="C1136" s="11">
        <v>44244.291666666664</v>
      </c>
      <c r="D1136" s="12">
        <v>-219</v>
      </c>
      <c r="E1136" s="16">
        <v>9018.9475000000002</v>
      </c>
      <c r="F1136" s="17">
        <f t="shared" si="74"/>
        <v>-1975149.5024999999</v>
      </c>
      <c r="G1136" s="14">
        <v>8944.2800000000007</v>
      </c>
      <c r="H1136" s="16">
        <f t="shared" si="77"/>
        <v>1958797.32</v>
      </c>
      <c r="I1136" s="10">
        <f t="shared" si="78"/>
        <v>17</v>
      </c>
    </row>
    <row r="1137" spans="1:9" ht="12.6" thickBot="1">
      <c r="A1137" s="10">
        <f t="shared" si="75"/>
        <v>217</v>
      </c>
      <c r="B1137" s="15">
        <f t="shared" si="76"/>
        <v>21708</v>
      </c>
      <c r="C1137" s="11">
        <v>44244.333333333336</v>
      </c>
      <c r="D1137" s="12">
        <v>-219</v>
      </c>
      <c r="E1137" s="16">
        <v>9000.0674999999992</v>
      </c>
      <c r="F1137" s="17">
        <f t="shared" si="74"/>
        <v>-1971014.7824999997</v>
      </c>
      <c r="G1137" s="14">
        <v>8987.35</v>
      </c>
      <c r="H1137" s="16">
        <f t="shared" si="77"/>
        <v>1968229.6500000001</v>
      </c>
      <c r="I1137" s="10">
        <f t="shared" si="78"/>
        <v>17</v>
      </c>
    </row>
    <row r="1138" spans="1:9" ht="12.6" thickBot="1">
      <c r="A1138" s="10">
        <f t="shared" si="75"/>
        <v>217</v>
      </c>
      <c r="B1138" s="15">
        <f t="shared" si="76"/>
        <v>21709</v>
      </c>
      <c r="C1138" s="11">
        <v>44244.375</v>
      </c>
      <c r="D1138" s="12">
        <v>-219</v>
      </c>
      <c r="E1138" s="16">
        <v>8998.3949999999986</v>
      </c>
      <c r="F1138" s="17">
        <f t="shared" si="74"/>
        <v>-1970648.5049999997</v>
      </c>
      <c r="G1138" s="14">
        <v>8988.1299999999992</v>
      </c>
      <c r="H1138" s="16">
        <f t="shared" si="77"/>
        <v>1968400.4699999997</v>
      </c>
      <c r="I1138" s="10">
        <f t="shared" si="78"/>
        <v>17</v>
      </c>
    </row>
    <row r="1139" spans="1:9" ht="12.6" thickBot="1">
      <c r="A1139" s="10">
        <f t="shared" si="75"/>
        <v>217</v>
      </c>
      <c r="B1139" s="15">
        <f t="shared" si="76"/>
        <v>21710</v>
      </c>
      <c r="C1139" s="11">
        <v>44244.416666666664</v>
      </c>
      <c r="D1139" s="12">
        <v>-219</v>
      </c>
      <c r="E1139" s="16">
        <v>8999.8950000000004</v>
      </c>
      <c r="F1139" s="17">
        <f t="shared" si="74"/>
        <v>-1970977.0050000001</v>
      </c>
      <c r="G1139" s="14">
        <v>8984.33</v>
      </c>
      <c r="H1139" s="16">
        <f t="shared" si="77"/>
        <v>1967568.27</v>
      </c>
      <c r="I1139" s="10">
        <f t="shared" si="78"/>
        <v>17</v>
      </c>
    </row>
    <row r="1140" spans="1:9" ht="12.6" thickBot="1">
      <c r="A1140" s="10">
        <f t="shared" si="75"/>
        <v>217</v>
      </c>
      <c r="B1140" s="15">
        <f t="shared" si="76"/>
        <v>21711</v>
      </c>
      <c r="C1140" s="11">
        <v>44244.458333333336</v>
      </c>
      <c r="D1140" s="12">
        <v>-157</v>
      </c>
      <c r="E1140" s="16">
        <v>9000</v>
      </c>
      <c r="F1140" s="17">
        <f t="shared" si="74"/>
        <v>-1413000</v>
      </c>
      <c r="G1140" s="14">
        <v>8901.2099999999991</v>
      </c>
      <c r="H1140" s="16">
        <f t="shared" si="77"/>
        <v>1397489.97</v>
      </c>
      <c r="I1140" s="10">
        <f t="shared" si="78"/>
        <v>17</v>
      </c>
    </row>
    <row r="1141" spans="1:9" ht="12.6" thickBot="1">
      <c r="A1141" s="10">
        <f t="shared" si="75"/>
        <v>217</v>
      </c>
      <c r="B1141" s="15">
        <f t="shared" si="76"/>
        <v>21712</v>
      </c>
      <c r="C1141" s="11">
        <v>44244.5</v>
      </c>
      <c r="D1141" s="12">
        <v>-149</v>
      </c>
      <c r="E1141" s="16">
        <v>9000</v>
      </c>
      <c r="F1141" s="17">
        <f t="shared" si="74"/>
        <v>-1341000</v>
      </c>
      <c r="G1141" s="14">
        <v>8990.34</v>
      </c>
      <c r="H1141" s="16">
        <f t="shared" si="77"/>
        <v>1339560.6599999999</v>
      </c>
      <c r="I1141" s="10">
        <f t="shared" si="78"/>
        <v>17</v>
      </c>
    </row>
    <row r="1142" spans="1:9" ht="12.6" thickBot="1">
      <c r="A1142" s="10">
        <f t="shared" si="75"/>
        <v>217</v>
      </c>
      <c r="B1142" s="15">
        <f t="shared" si="76"/>
        <v>21713</v>
      </c>
      <c r="C1142" s="11">
        <v>44244.541666666664</v>
      </c>
      <c r="D1142" s="12">
        <v>-149</v>
      </c>
      <c r="E1142" s="16">
        <v>9001.32</v>
      </c>
      <c r="F1142" s="17">
        <f t="shared" si="74"/>
        <v>-1341196.68</v>
      </c>
      <c r="G1142" s="14">
        <v>8988.4699999999993</v>
      </c>
      <c r="H1142" s="16">
        <f t="shared" si="77"/>
        <v>1339282.0299999998</v>
      </c>
      <c r="I1142" s="10">
        <f t="shared" si="78"/>
        <v>17</v>
      </c>
    </row>
    <row r="1143" spans="1:9" ht="12.6" thickBot="1">
      <c r="A1143" s="10">
        <f t="shared" si="75"/>
        <v>217</v>
      </c>
      <c r="B1143" s="15">
        <f t="shared" si="76"/>
        <v>21714</v>
      </c>
      <c r="C1143" s="11">
        <v>44244.583333333336</v>
      </c>
      <c r="D1143" s="12">
        <v>-163.08333300000001</v>
      </c>
      <c r="E1143" s="16">
        <v>9001.7975000000006</v>
      </c>
      <c r="F1143" s="17">
        <f t="shared" si="74"/>
        <v>-1468043.1392910676</v>
      </c>
      <c r="G1143" s="14">
        <v>8988.44</v>
      </c>
      <c r="H1143" s="16">
        <f t="shared" si="77"/>
        <v>1465864.7536705201</v>
      </c>
      <c r="I1143" s="10">
        <f t="shared" si="78"/>
        <v>17</v>
      </c>
    </row>
    <row r="1144" spans="1:9" ht="12.6" thickBot="1">
      <c r="A1144" s="10">
        <f t="shared" si="75"/>
        <v>217</v>
      </c>
      <c r="B1144" s="15">
        <f t="shared" si="76"/>
        <v>21715</v>
      </c>
      <c r="C1144" s="11">
        <v>44244.625</v>
      </c>
      <c r="D1144" s="12">
        <v>-219</v>
      </c>
      <c r="E1144" s="16">
        <v>9000.5499999999993</v>
      </c>
      <c r="F1144" s="17">
        <f t="shared" si="74"/>
        <v>-1971120.45</v>
      </c>
      <c r="G1144" s="14">
        <v>8941.64</v>
      </c>
      <c r="H1144" s="16">
        <f t="shared" si="77"/>
        <v>1958219.16</v>
      </c>
      <c r="I1144" s="10">
        <f t="shared" si="78"/>
        <v>17</v>
      </c>
    </row>
    <row r="1145" spans="1:9" ht="12.6" thickBot="1">
      <c r="A1145" s="10">
        <f t="shared" si="75"/>
        <v>217</v>
      </c>
      <c r="B1145" s="15">
        <f t="shared" si="76"/>
        <v>21716</v>
      </c>
      <c r="C1145" s="11">
        <v>44244.666666666664</v>
      </c>
      <c r="D1145" s="12">
        <v>-219</v>
      </c>
      <c r="E1145" s="16">
        <v>9003.2275000000009</v>
      </c>
      <c r="F1145" s="17">
        <f t="shared" si="74"/>
        <v>-1971706.8225000002</v>
      </c>
      <c r="G1145" s="14">
        <v>8913.9699999999993</v>
      </c>
      <c r="H1145" s="16">
        <f t="shared" si="77"/>
        <v>1952159.43</v>
      </c>
      <c r="I1145" s="10">
        <f t="shared" si="78"/>
        <v>17</v>
      </c>
    </row>
    <row r="1146" spans="1:9" ht="12.6" thickBot="1">
      <c r="A1146" s="10">
        <f t="shared" si="75"/>
        <v>217</v>
      </c>
      <c r="B1146" s="15">
        <f t="shared" si="76"/>
        <v>21717</v>
      </c>
      <c r="C1146" s="11">
        <v>44244.708333333336</v>
      </c>
      <c r="D1146" s="12">
        <v>-219</v>
      </c>
      <c r="E1146" s="16">
        <v>9006.2625000000007</v>
      </c>
      <c r="F1146" s="17">
        <f t="shared" si="74"/>
        <v>-1972371.4875</v>
      </c>
      <c r="G1146" s="14">
        <v>8504.34</v>
      </c>
      <c r="H1146" s="16">
        <f t="shared" si="77"/>
        <v>1862450.46</v>
      </c>
      <c r="I1146" s="10">
        <f t="shared" si="78"/>
        <v>17</v>
      </c>
    </row>
    <row r="1147" spans="1:9" ht="12.6" thickBot="1">
      <c r="A1147" s="10">
        <f t="shared" si="75"/>
        <v>217</v>
      </c>
      <c r="B1147" s="15">
        <f t="shared" si="76"/>
        <v>21718</v>
      </c>
      <c r="C1147" s="11">
        <v>44244.75</v>
      </c>
      <c r="D1147" s="12">
        <v>-219</v>
      </c>
      <c r="E1147" s="16">
        <v>9034.1450000000004</v>
      </c>
      <c r="F1147" s="17">
        <f t="shared" si="74"/>
        <v>-1978477.7550000001</v>
      </c>
      <c r="G1147" s="14">
        <v>8982.84</v>
      </c>
      <c r="H1147" s="16">
        <f t="shared" si="77"/>
        <v>1967241.96</v>
      </c>
      <c r="I1147" s="10">
        <f t="shared" si="78"/>
        <v>17</v>
      </c>
    </row>
    <row r="1148" spans="1:9" ht="12.6" thickBot="1">
      <c r="A1148" s="10">
        <f t="shared" si="75"/>
        <v>217</v>
      </c>
      <c r="B1148" s="15">
        <f t="shared" si="76"/>
        <v>21719</v>
      </c>
      <c r="C1148" s="11">
        <v>44244.791666666664</v>
      </c>
      <c r="D1148" s="12">
        <v>-219</v>
      </c>
      <c r="E1148" s="16">
        <v>9058.49</v>
      </c>
      <c r="F1148" s="17">
        <f t="shared" si="74"/>
        <v>-1983809.31</v>
      </c>
      <c r="G1148" s="14">
        <v>8984.84</v>
      </c>
      <c r="H1148" s="16">
        <f t="shared" si="77"/>
        <v>1967679.96</v>
      </c>
      <c r="I1148" s="10">
        <f t="shared" si="78"/>
        <v>17</v>
      </c>
    </row>
    <row r="1149" spans="1:9" ht="12.6" thickBot="1">
      <c r="A1149" s="10">
        <f t="shared" si="75"/>
        <v>217</v>
      </c>
      <c r="B1149" s="15">
        <f t="shared" si="76"/>
        <v>21720</v>
      </c>
      <c r="C1149" s="11">
        <v>44244.833333333336</v>
      </c>
      <c r="D1149" s="12">
        <v>-178.19047599999999</v>
      </c>
      <c r="E1149" s="16">
        <v>9033.26</v>
      </c>
      <c r="F1149" s="17">
        <f t="shared" si="74"/>
        <v>-1609640.8992317598</v>
      </c>
      <c r="G1149" s="14">
        <v>8977.5400000000009</v>
      </c>
      <c r="H1149" s="16">
        <f t="shared" si="77"/>
        <v>1599712.12590904</v>
      </c>
      <c r="I1149" s="10">
        <f t="shared" si="78"/>
        <v>17</v>
      </c>
    </row>
    <row r="1150" spans="1:9" ht="12.6" thickBot="1">
      <c r="A1150" s="10">
        <f t="shared" si="75"/>
        <v>217</v>
      </c>
      <c r="B1150" s="15">
        <f t="shared" si="76"/>
        <v>21721</v>
      </c>
      <c r="C1150" s="11">
        <v>44244.875</v>
      </c>
      <c r="D1150" s="12">
        <v>-149</v>
      </c>
      <c r="E1150" s="16">
        <v>9000.0775000000012</v>
      </c>
      <c r="F1150" s="17">
        <f t="shared" si="74"/>
        <v>-1341011.5475000001</v>
      </c>
      <c r="G1150" s="14">
        <v>8722.23</v>
      </c>
      <c r="H1150" s="16">
        <f t="shared" si="77"/>
        <v>1299612.27</v>
      </c>
      <c r="I1150" s="10">
        <f t="shared" si="78"/>
        <v>17</v>
      </c>
    </row>
    <row r="1151" spans="1:9" ht="12.6" thickBot="1">
      <c r="A1151" s="10">
        <f t="shared" si="75"/>
        <v>217</v>
      </c>
      <c r="B1151" s="15">
        <f t="shared" si="76"/>
        <v>21722</v>
      </c>
      <c r="C1151" s="11">
        <v>44244.916666666664</v>
      </c>
      <c r="D1151" s="12">
        <v>-149</v>
      </c>
      <c r="E1151" s="16">
        <v>9003.255000000001</v>
      </c>
      <c r="F1151" s="17">
        <f t="shared" si="74"/>
        <v>-1341484.9950000001</v>
      </c>
      <c r="G1151" s="13">
        <v>7000</v>
      </c>
      <c r="H1151" s="16">
        <f t="shared" si="77"/>
        <v>1043000</v>
      </c>
      <c r="I1151" s="10">
        <f t="shared" si="78"/>
        <v>17</v>
      </c>
    </row>
    <row r="1152" spans="1:9" ht="12.6" thickBot="1">
      <c r="A1152" s="10">
        <f t="shared" si="75"/>
        <v>217</v>
      </c>
      <c r="B1152" s="15">
        <f t="shared" si="76"/>
        <v>21723</v>
      </c>
      <c r="C1152" s="11">
        <v>44244.958333333336</v>
      </c>
      <c r="D1152" s="12">
        <v>-149</v>
      </c>
      <c r="E1152" s="16">
        <v>9000</v>
      </c>
      <c r="F1152" s="17">
        <f t="shared" si="74"/>
        <v>-1341000</v>
      </c>
      <c r="G1152" s="14">
        <v>8739.0300000000007</v>
      </c>
      <c r="H1152" s="16">
        <f t="shared" si="77"/>
        <v>1302115.4700000002</v>
      </c>
      <c r="I1152" s="10">
        <f t="shared" si="78"/>
        <v>17</v>
      </c>
    </row>
    <row r="1153" spans="1:9" ht="12.6" thickBot="1">
      <c r="A1153" s="10">
        <f t="shared" si="75"/>
        <v>218</v>
      </c>
      <c r="B1153" s="15">
        <f t="shared" si="76"/>
        <v>21724</v>
      </c>
      <c r="C1153" s="11">
        <v>44245</v>
      </c>
      <c r="D1153" s="12">
        <v>-174.41666699999999</v>
      </c>
      <c r="E1153" s="16">
        <v>9000</v>
      </c>
      <c r="F1153" s="17">
        <f t="shared" si="74"/>
        <v>-1569750.0029999998</v>
      </c>
      <c r="G1153" s="14">
        <v>8490.41</v>
      </c>
      <c r="H1153" s="16">
        <f t="shared" si="77"/>
        <v>1480869.0136634698</v>
      </c>
      <c r="I1153" s="10">
        <f t="shared" si="78"/>
        <v>18</v>
      </c>
    </row>
    <row r="1154" spans="1:9" ht="12.6" thickBot="1">
      <c r="A1154" s="10">
        <f t="shared" si="75"/>
        <v>218</v>
      </c>
      <c r="B1154" s="15">
        <f t="shared" si="76"/>
        <v>21801</v>
      </c>
      <c r="C1154" s="11">
        <v>44245.041666666664</v>
      </c>
      <c r="D1154" s="12">
        <v>-195.39436599999999</v>
      </c>
      <c r="E1154" s="16">
        <v>9000</v>
      </c>
      <c r="F1154" s="17">
        <f t="shared" ref="F1154:F1217" si="79">D1154*E1154</f>
        <v>-1758549.294</v>
      </c>
      <c r="G1154" s="14">
        <v>7510.04</v>
      </c>
      <c r="H1154" s="16">
        <f t="shared" si="77"/>
        <v>1467419.5044346398</v>
      </c>
      <c r="I1154" s="10">
        <f t="shared" si="78"/>
        <v>18</v>
      </c>
    </row>
    <row r="1155" spans="1:9" ht="12.6" thickBot="1">
      <c r="A1155" s="10">
        <f t="shared" ref="A1155:A1218" si="80">DAY(C1155)+MONTH(C1155)*100</f>
        <v>218</v>
      </c>
      <c r="B1155" s="15">
        <f t="shared" ref="B1155:B1218" si="81">IF(HOUR(C1155)=0,-76,HOUR(C1155))+DAY(C1155)*100+MONTH(C1155)*10000</f>
        <v>21802</v>
      </c>
      <c r="C1155" s="11">
        <v>44245.083333333336</v>
      </c>
      <c r="D1155" s="12">
        <v>-217.91666699999999</v>
      </c>
      <c r="E1155" s="16">
        <v>9001.0300000000007</v>
      </c>
      <c r="F1155" s="17">
        <f t="shared" si="79"/>
        <v>-1961474.4571670101</v>
      </c>
      <c r="G1155" s="14">
        <v>7514.13</v>
      </c>
      <c r="H1155" s="16">
        <f t="shared" ref="H1155:H1218" si="82">-D1155*G1155</f>
        <v>1637454.16500471</v>
      </c>
      <c r="I1155" s="10">
        <f t="shared" si="78"/>
        <v>18</v>
      </c>
    </row>
    <row r="1156" spans="1:9" ht="12.6" thickBot="1">
      <c r="A1156" s="10">
        <f t="shared" si="80"/>
        <v>218</v>
      </c>
      <c r="B1156" s="15">
        <f t="shared" si="81"/>
        <v>21803</v>
      </c>
      <c r="C1156" s="11">
        <v>44245.125</v>
      </c>
      <c r="D1156" s="12">
        <v>-217.91304299999999</v>
      </c>
      <c r="E1156" s="16">
        <v>9003.1024999999991</v>
      </c>
      <c r="F1156" s="17">
        <f t="shared" si="79"/>
        <v>-1961893.4622159072</v>
      </c>
      <c r="G1156" s="14">
        <v>7513.81</v>
      </c>
      <c r="H1156" s="16">
        <f t="shared" si="82"/>
        <v>1637357.20162383</v>
      </c>
      <c r="I1156" s="10">
        <f t="shared" si="78"/>
        <v>18</v>
      </c>
    </row>
    <row r="1157" spans="1:9" ht="12.6" thickBot="1">
      <c r="A1157" s="10">
        <f t="shared" si="80"/>
        <v>218</v>
      </c>
      <c r="B1157" s="15">
        <f t="shared" si="81"/>
        <v>21804</v>
      </c>
      <c r="C1157" s="11">
        <v>44245.166666666664</v>
      </c>
      <c r="D1157" s="12">
        <v>-218</v>
      </c>
      <c r="E1157" s="16">
        <v>9003.9025000000001</v>
      </c>
      <c r="F1157" s="17">
        <f t="shared" si="79"/>
        <v>-1962850.7450000001</v>
      </c>
      <c r="G1157" s="14">
        <v>7512.73</v>
      </c>
      <c r="H1157" s="16">
        <f t="shared" si="82"/>
        <v>1637775.14</v>
      </c>
      <c r="I1157" s="10">
        <f t="shared" si="78"/>
        <v>18</v>
      </c>
    </row>
    <row r="1158" spans="1:9" ht="12.6" thickBot="1">
      <c r="A1158" s="10">
        <f t="shared" si="80"/>
        <v>218</v>
      </c>
      <c r="B1158" s="15">
        <f t="shared" si="81"/>
        <v>21805</v>
      </c>
      <c r="C1158" s="11">
        <v>44245.208333333336</v>
      </c>
      <c r="D1158" s="12">
        <v>-218</v>
      </c>
      <c r="E1158" s="16">
        <v>9002.875</v>
      </c>
      <c r="F1158" s="17">
        <f t="shared" si="79"/>
        <v>-1962626.75</v>
      </c>
      <c r="G1158" s="14">
        <v>7813.36</v>
      </c>
      <c r="H1158" s="16">
        <f t="shared" si="82"/>
        <v>1703312.48</v>
      </c>
      <c r="I1158" s="10">
        <f t="shared" si="78"/>
        <v>18</v>
      </c>
    </row>
    <row r="1159" spans="1:9" ht="12.6" thickBot="1">
      <c r="A1159" s="10">
        <f t="shared" si="80"/>
        <v>218</v>
      </c>
      <c r="B1159" s="15">
        <f t="shared" si="81"/>
        <v>21806</v>
      </c>
      <c r="C1159" s="11">
        <v>44245.25</v>
      </c>
      <c r="D1159" s="12">
        <v>-218</v>
      </c>
      <c r="E1159" s="16">
        <v>9003.0475000000006</v>
      </c>
      <c r="F1159" s="17">
        <f t="shared" si="79"/>
        <v>-1962664.3550000002</v>
      </c>
      <c r="G1159" s="13">
        <v>8000</v>
      </c>
      <c r="H1159" s="16">
        <f t="shared" si="82"/>
        <v>1744000</v>
      </c>
      <c r="I1159" s="10">
        <f t="shared" si="78"/>
        <v>18</v>
      </c>
    </row>
    <row r="1160" spans="1:9" ht="12.6" thickBot="1">
      <c r="A1160" s="10">
        <f t="shared" si="80"/>
        <v>218</v>
      </c>
      <c r="B1160" s="15">
        <f t="shared" si="81"/>
        <v>21807</v>
      </c>
      <c r="C1160" s="11">
        <v>44245.291666666664</v>
      </c>
      <c r="D1160" s="12">
        <v>-218</v>
      </c>
      <c r="E1160" s="16">
        <v>9000.2649999999994</v>
      </c>
      <c r="F1160" s="17">
        <f t="shared" si="79"/>
        <v>-1962057.7699999998</v>
      </c>
      <c r="G1160" s="14">
        <v>7999.99</v>
      </c>
      <c r="H1160" s="16">
        <f t="shared" si="82"/>
        <v>1743997.82</v>
      </c>
      <c r="I1160" s="10">
        <f t="shared" si="78"/>
        <v>18</v>
      </c>
    </row>
    <row r="1161" spans="1:9" ht="12.6" thickBot="1">
      <c r="A1161" s="10">
        <f t="shared" si="80"/>
        <v>218</v>
      </c>
      <c r="B1161" s="15">
        <f t="shared" si="81"/>
        <v>21808</v>
      </c>
      <c r="C1161" s="11">
        <v>44245.333333333336</v>
      </c>
      <c r="D1161" s="12">
        <v>-217.915493</v>
      </c>
      <c r="E1161" s="16">
        <v>9000</v>
      </c>
      <c r="F1161" s="17">
        <f t="shared" si="79"/>
        <v>-1961239.4369999999</v>
      </c>
      <c r="G1161" s="14">
        <v>8494.56</v>
      </c>
      <c r="H1161" s="16">
        <f t="shared" si="82"/>
        <v>1851096.2302180799</v>
      </c>
      <c r="I1161" s="10">
        <f t="shared" si="78"/>
        <v>18</v>
      </c>
    </row>
    <row r="1162" spans="1:9" ht="12.6" thickBot="1">
      <c r="A1162" s="10">
        <f t="shared" si="80"/>
        <v>218</v>
      </c>
      <c r="B1162" s="15">
        <f t="shared" si="81"/>
        <v>21809</v>
      </c>
      <c r="C1162" s="11">
        <v>44245.375</v>
      </c>
      <c r="D1162" s="12">
        <v>-218</v>
      </c>
      <c r="E1162" s="16">
        <v>8996.9749999999985</v>
      </c>
      <c r="F1162" s="17">
        <f t="shared" si="79"/>
        <v>-1961340.5499999996</v>
      </c>
      <c r="G1162" s="14">
        <v>8494.3700000000008</v>
      </c>
      <c r="H1162" s="16">
        <f t="shared" si="82"/>
        <v>1851772.6600000001</v>
      </c>
      <c r="I1162" s="10">
        <f t="shared" si="78"/>
        <v>18</v>
      </c>
    </row>
    <row r="1163" spans="1:9" ht="12.6" thickBot="1">
      <c r="A1163" s="10">
        <f t="shared" si="80"/>
        <v>218</v>
      </c>
      <c r="B1163" s="15">
        <f t="shared" si="81"/>
        <v>21810</v>
      </c>
      <c r="C1163" s="11">
        <v>44245.416666666664</v>
      </c>
      <c r="D1163" s="12">
        <v>-217.74285699999999</v>
      </c>
      <c r="E1163" s="16">
        <v>8992.9599999999991</v>
      </c>
      <c r="F1163" s="17">
        <f t="shared" si="79"/>
        <v>-1958152.8032867196</v>
      </c>
      <c r="G1163" s="14">
        <v>8525.9500000000007</v>
      </c>
      <c r="H1163" s="16">
        <f t="shared" si="82"/>
        <v>1856464.71163915</v>
      </c>
      <c r="I1163" s="10">
        <f t="shared" si="78"/>
        <v>18</v>
      </c>
    </row>
    <row r="1164" spans="1:9" ht="12.6" thickBot="1">
      <c r="A1164" s="10">
        <f t="shared" si="80"/>
        <v>218</v>
      </c>
      <c r="B1164" s="15">
        <f t="shared" si="81"/>
        <v>21811</v>
      </c>
      <c r="C1164" s="11">
        <v>44245.458333333336</v>
      </c>
      <c r="D1164" s="12">
        <v>-218</v>
      </c>
      <c r="E1164" s="16">
        <v>9041.5349999999999</v>
      </c>
      <c r="F1164" s="17">
        <f t="shared" si="79"/>
        <v>-1971054.63</v>
      </c>
      <c r="G1164" s="14">
        <v>8512.98</v>
      </c>
      <c r="H1164" s="16">
        <f t="shared" si="82"/>
        <v>1855829.64</v>
      </c>
      <c r="I1164" s="10">
        <f t="shared" si="78"/>
        <v>18</v>
      </c>
    </row>
    <row r="1165" spans="1:9" ht="12.6" thickBot="1">
      <c r="A1165" s="10">
        <f t="shared" si="80"/>
        <v>218</v>
      </c>
      <c r="B1165" s="15">
        <f t="shared" si="81"/>
        <v>21812</v>
      </c>
      <c r="C1165" s="11">
        <v>44245.5</v>
      </c>
      <c r="D1165" s="12">
        <v>-218</v>
      </c>
      <c r="E1165" s="16">
        <v>9007.09</v>
      </c>
      <c r="F1165" s="17">
        <f t="shared" si="79"/>
        <v>-1963545.62</v>
      </c>
      <c r="G1165" s="13">
        <v>8750</v>
      </c>
      <c r="H1165" s="16">
        <f t="shared" si="82"/>
        <v>1907500</v>
      </c>
      <c r="I1165" s="10">
        <f t="shared" si="78"/>
        <v>18</v>
      </c>
    </row>
    <row r="1166" spans="1:9" ht="12.6" thickBot="1">
      <c r="A1166" s="10">
        <f t="shared" si="80"/>
        <v>218</v>
      </c>
      <c r="B1166" s="15">
        <f t="shared" si="81"/>
        <v>21813</v>
      </c>
      <c r="C1166" s="11">
        <v>44245.541666666664</v>
      </c>
      <c r="D1166" s="12">
        <v>-218</v>
      </c>
      <c r="E1166" s="16">
        <v>8996.5625</v>
      </c>
      <c r="F1166" s="17">
        <f t="shared" si="79"/>
        <v>-1961250.625</v>
      </c>
      <c r="G1166" s="14">
        <v>8528.33</v>
      </c>
      <c r="H1166" s="16">
        <f t="shared" si="82"/>
        <v>1859175.94</v>
      </c>
      <c r="I1166" s="10">
        <f t="shared" si="78"/>
        <v>18</v>
      </c>
    </row>
    <row r="1167" spans="1:9" ht="12.6" thickBot="1">
      <c r="A1167" s="10">
        <f t="shared" si="80"/>
        <v>218</v>
      </c>
      <c r="B1167" s="15">
        <f t="shared" si="81"/>
        <v>21814</v>
      </c>
      <c r="C1167" s="11">
        <v>44245.583333333336</v>
      </c>
      <c r="D1167" s="12">
        <v>-218</v>
      </c>
      <c r="E1167" s="16">
        <v>8993.9274999999998</v>
      </c>
      <c r="F1167" s="17">
        <f t="shared" si="79"/>
        <v>-1960676.1950000001</v>
      </c>
      <c r="G1167" s="14">
        <v>8540.06</v>
      </c>
      <c r="H1167" s="16">
        <f t="shared" si="82"/>
        <v>1861733.0799999998</v>
      </c>
      <c r="I1167" s="10">
        <f t="shared" si="78"/>
        <v>18</v>
      </c>
    </row>
    <row r="1168" spans="1:9" ht="12.6" thickBot="1">
      <c r="A1168" s="10">
        <f t="shared" si="80"/>
        <v>218</v>
      </c>
      <c r="B1168" s="15">
        <f t="shared" si="81"/>
        <v>21815</v>
      </c>
      <c r="C1168" s="11">
        <v>44245.625</v>
      </c>
      <c r="D1168" s="12">
        <v>-218</v>
      </c>
      <c r="E1168" s="16">
        <v>8992.2750000000015</v>
      </c>
      <c r="F1168" s="17">
        <f t="shared" si="79"/>
        <v>-1960315.9500000004</v>
      </c>
      <c r="G1168" s="14">
        <v>8066.79</v>
      </c>
      <c r="H1168" s="16">
        <f t="shared" si="82"/>
        <v>1758560.22</v>
      </c>
      <c r="I1168" s="10">
        <f t="shared" si="78"/>
        <v>18</v>
      </c>
    </row>
    <row r="1169" spans="1:9" ht="12.6" thickBot="1">
      <c r="A1169" s="10">
        <f t="shared" si="80"/>
        <v>218</v>
      </c>
      <c r="B1169" s="15">
        <f t="shared" si="81"/>
        <v>21816</v>
      </c>
      <c r="C1169" s="11">
        <v>44245.666666666664</v>
      </c>
      <c r="D1169" s="12">
        <v>-218</v>
      </c>
      <c r="E1169" s="16">
        <v>8991.744999999999</v>
      </c>
      <c r="F1169" s="17">
        <f t="shared" si="79"/>
        <v>-1960200.4099999997</v>
      </c>
      <c r="G1169" s="14">
        <v>8026.76</v>
      </c>
      <c r="H1169" s="16">
        <f t="shared" si="82"/>
        <v>1749833.68</v>
      </c>
      <c r="I1169" s="10">
        <f t="shared" si="78"/>
        <v>18</v>
      </c>
    </row>
    <row r="1170" spans="1:9" ht="12.6" thickBot="1">
      <c r="A1170" s="10">
        <f t="shared" si="80"/>
        <v>218</v>
      </c>
      <c r="B1170" s="15">
        <f t="shared" si="81"/>
        <v>21817</v>
      </c>
      <c r="C1170" s="11">
        <v>44245.708333333336</v>
      </c>
      <c r="D1170" s="12">
        <v>-218</v>
      </c>
      <c r="E1170" s="16">
        <v>8992.0399999999991</v>
      </c>
      <c r="F1170" s="17">
        <f t="shared" si="79"/>
        <v>-1960264.7199999997</v>
      </c>
      <c r="G1170" s="14">
        <v>7454.49</v>
      </c>
      <c r="H1170" s="16">
        <f t="shared" si="82"/>
        <v>1625078.82</v>
      </c>
      <c r="I1170" s="10">
        <f t="shared" si="78"/>
        <v>18</v>
      </c>
    </row>
    <row r="1171" spans="1:9" ht="12.6" thickBot="1">
      <c r="A1171" s="10">
        <f t="shared" si="80"/>
        <v>218</v>
      </c>
      <c r="B1171" s="15">
        <f t="shared" si="81"/>
        <v>21818</v>
      </c>
      <c r="C1171" s="11">
        <v>44245.75</v>
      </c>
      <c r="D1171" s="12">
        <v>-218</v>
      </c>
      <c r="E1171" s="16">
        <v>8997.6825000000008</v>
      </c>
      <c r="F1171" s="17">
        <f t="shared" si="79"/>
        <v>-1961494.7850000001</v>
      </c>
      <c r="G1171" s="13">
        <v>8000</v>
      </c>
      <c r="H1171" s="16">
        <f t="shared" si="82"/>
        <v>1744000</v>
      </c>
      <c r="I1171" s="10">
        <f t="shared" si="78"/>
        <v>18</v>
      </c>
    </row>
    <row r="1172" spans="1:9" ht="12.6" thickBot="1">
      <c r="A1172" s="10">
        <f t="shared" si="80"/>
        <v>218</v>
      </c>
      <c r="B1172" s="15">
        <f t="shared" si="81"/>
        <v>21819</v>
      </c>
      <c r="C1172" s="11">
        <v>44245.791666666664</v>
      </c>
      <c r="D1172" s="12">
        <v>-218</v>
      </c>
      <c r="E1172" s="16">
        <v>9004.2749999999996</v>
      </c>
      <c r="F1172" s="17">
        <f t="shared" si="79"/>
        <v>-1962931.95</v>
      </c>
      <c r="G1172" s="14">
        <v>8700.23</v>
      </c>
      <c r="H1172" s="16">
        <f t="shared" si="82"/>
        <v>1896650.14</v>
      </c>
      <c r="I1172" s="10">
        <f t="shared" si="78"/>
        <v>18</v>
      </c>
    </row>
    <row r="1173" spans="1:9" ht="12.6" thickBot="1">
      <c r="A1173" s="10">
        <f t="shared" si="80"/>
        <v>218</v>
      </c>
      <c r="B1173" s="15">
        <f t="shared" si="81"/>
        <v>21820</v>
      </c>
      <c r="C1173" s="11">
        <v>44245.833333333336</v>
      </c>
      <c r="D1173" s="12">
        <v>-218</v>
      </c>
      <c r="E1173" s="16">
        <v>9008.0374999999985</v>
      </c>
      <c r="F1173" s="17">
        <f t="shared" si="79"/>
        <v>-1963752.1749999996</v>
      </c>
      <c r="G1173" s="13">
        <v>8515</v>
      </c>
      <c r="H1173" s="16">
        <f t="shared" si="82"/>
        <v>1856270</v>
      </c>
      <c r="I1173" s="10">
        <f t="shared" si="78"/>
        <v>18</v>
      </c>
    </row>
    <row r="1174" spans="1:9" ht="12.6" thickBot="1">
      <c r="A1174" s="10">
        <f t="shared" si="80"/>
        <v>218</v>
      </c>
      <c r="B1174" s="15">
        <f t="shared" si="81"/>
        <v>21821</v>
      </c>
      <c r="C1174" s="11">
        <v>44245.875</v>
      </c>
      <c r="D1174" s="12">
        <v>-218</v>
      </c>
      <c r="E1174" s="16">
        <v>9002.2524999999987</v>
      </c>
      <c r="F1174" s="17">
        <f t="shared" si="79"/>
        <v>-1962491.0449999997</v>
      </c>
      <c r="G1174" s="13">
        <v>8000</v>
      </c>
      <c r="H1174" s="16">
        <f t="shared" si="82"/>
        <v>1744000</v>
      </c>
      <c r="I1174" s="10">
        <f t="shared" si="78"/>
        <v>18</v>
      </c>
    </row>
    <row r="1175" spans="1:9" ht="12.6" thickBot="1">
      <c r="A1175" s="10">
        <f t="shared" si="80"/>
        <v>218</v>
      </c>
      <c r="B1175" s="15">
        <f t="shared" si="81"/>
        <v>21822</v>
      </c>
      <c r="C1175" s="11">
        <v>44245.916666666664</v>
      </c>
      <c r="D1175" s="12">
        <v>-218</v>
      </c>
      <c r="E1175" s="16">
        <v>8993.41</v>
      </c>
      <c r="F1175" s="17">
        <f t="shared" si="79"/>
        <v>-1960563.38</v>
      </c>
      <c r="G1175" s="13">
        <v>8000</v>
      </c>
      <c r="H1175" s="16">
        <f t="shared" si="82"/>
        <v>1744000</v>
      </c>
      <c r="I1175" s="10">
        <f t="shared" si="78"/>
        <v>18</v>
      </c>
    </row>
    <row r="1176" spans="1:9" ht="12.6" thickBot="1">
      <c r="A1176" s="10">
        <f t="shared" si="80"/>
        <v>218</v>
      </c>
      <c r="B1176" s="15">
        <f t="shared" si="81"/>
        <v>21823</v>
      </c>
      <c r="C1176" s="11">
        <v>44245.958333333336</v>
      </c>
      <c r="D1176" s="12">
        <v>-218</v>
      </c>
      <c r="E1176" s="16">
        <v>8992.6975000000002</v>
      </c>
      <c r="F1176" s="17">
        <f t="shared" si="79"/>
        <v>-1960408.0549999999</v>
      </c>
      <c r="G1176" s="13">
        <v>8000</v>
      </c>
      <c r="H1176" s="16">
        <f t="shared" si="82"/>
        <v>1744000</v>
      </c>
      <c r="I1176" s="10">
        <f t="shared" si="78"/>
        <v>18</v>
      </c>
    </row>
    <row r="1177" spans="1:9" ht="12.6" thickBot="1">
      <c r="A1177" s="10">
        <f t="shared" si="80"/>
        <v>219</v>
      </c>
      <c r="B1177" s="15">
        <f t="shared" si="81"/>
        <v>21824</v>
      </c>
      <c r="C1177" s="11">
        <v>44246</v>
      </c>
      <c r="D1177" s="12">
        <v>-218</v>
      </c>
      <c r="E1177" s="16">
        <v>8992.7950000000001</v>
      </c>
      <c r="F1177" s="17">
        <f t="shared" si="79"/>
        <v>-1960429.31</v>
      </c>
      <c r="G1177" s="13">
        <v>8000</v>
      </c>
      <c r="H1177" s="16">
        <f t="shared" si="82"/>
        <v>1744000</v>
      </c>
      <c r="I1177" s="10">
        <f t="shared" si="78"/>
        <v>19</v>
      </c>
    </row>
    <row r="1178" spans="1:9" ht="12.6" thickBot="1">
      <c r="A1178" s="10">
        <f t="shared" si="80"/>
        <v>219</v>
      </c>
      <c r="B1178" s="15">
        <f t="shared" si="81"/>
        <v>21901</v>
      </c>
      <c r="C1178" s="11">
        <v>44246.041666666664</v>
      </c>
      <c r="D1178" s="12">
        <v>-218</v>
      </c>
      <c r="E1178" s="16">
        <v>8992.6775000000016</v>
      </c>
      <c r="F1178" s="17">
        <f t="shared" si="79"/>
        <v>-1960403.6950000003</v>
      </c>
      <c r="G1178" s="14">
        <v>8493.17</v>
      </c>
      <c r="H1178" s="16">
        <f t="shared" si="82"/>
        <v>1851511.06</v>
      </c>
      <c r="I1178" s="10">
        <f t="shared" si="78"/>
        <v>19</v>
      </c>
    </row>
    <row r="1179" spans="1:9" ht="12.6" thickBot="1">
      <c r="A1179" s="10">
        <f t="shared" si="80"/>
        <v>219</v>
      </c>
      <c r="B1179" s="15">
        <f t="shared" si="81"/>
        <v>21902</v>
      </c>
      <c r="C1179" s="11">
        <v>44246.083333333336</v>
      </c>
      <c r="D1179" s="12">
        <v>-218</v>
      </c>
      <c r="E1179" s="16">
        <v>8991.7524999999987</v>
      </c>
      <c r="F1179" s="17">
        <f t="shared" si="79"/>
        <v>-1960202.0449999997</v>
      </c>
      <c r="G1179" s="13">
        <v>8500</v>
      </c>
      <c r="H1179" s="16">
        <f t="shared" si="82"/>
        <v>1853000</v>
      </c>
      <c r="I1179" s="10">
        <f t="shared" si="78"/>
        <v>19</v>
      </c>
    </row>
    <row r="1180" spans="1:9" ht="12.6" thickBot="1">
      <c r="A1180" s="10">
        <f t="shared" si="80"/>
        <v>219</v>
      </c>
      <c r="B1180" s="15">
        <f t="shared" si="81"/>
        <v>21903</v>
      </c>
      <c r="C1180" s="11">
        <v>44246.125</v>
      </c>
      <c r="D1180" s="12">
        <v>-218</v>
      </c>
      <c r="E1180" s="16">
        <v>8991.9</v>
      </c>
      <c r="F1180" s="17">
        <f t="shared" si="79"/>
        <v>-1960234.2</v>
      </c>
      <c r="G1180" s="14">
        <v>8499.99</v>
      </c>
      <c r="H1180" s="16">
        <f t="shared" si="82"/>
        <v>1852997.82</v>
      </c>
      <c r="I1180" s="10">
        <f t="shared" si="78"/>
        <v>19</v>
      </c>
    </row>
    <row r="1181" spans="1:9" ht="12.6" thickBot="1">
      <c r="A1181" s="10">
        <f t="shared" si="80"/>
        <v>219</v>
      </c>
      <c r="B1181" s="15">
        <f t="shared" si="81"/>
        <v>21904</v>
      </c>
      <c r="C1181" s="11">
        <v>44246.166666666664</v>
      </c>
      <c r="D1181" s="12">
        <v>-218</v>
      </c>
      <c r="E1181" s="16">
        <v>8992.0275000000001</v>
      </c>
      <c r="F1181" s="17">
        <f t="shared" si="79"/>
        <v>-1960261.9950000001</v>
      </c>
      <c r="G1181" s="14">
        <v>8499.99</v>
      </c>
      <c r="H1181" s="16">
        <f t="shared" si="82"/>
        <v>1852997.82</v>
      </c>
      <c r="I1181" s="10">
        <f t="shared" si="78"/>
        <v>19</v>
      </c>
    </row>
    <row r="1182" spans="1:9" ht="12.6" thickBot="1">
      <c r="A1182" s="10">
        <f t="shared" si="80"/>
        <v>219</v>
      </c>
      <c r="B1182" s="15">
        <f t="shared" si="81"/>
        <v>21905</v>
      </c>
      <c r="C1182" s="11">
        <v>44246.208333333336</v>
      </c>
      <c r="D1182" s="12">
        <v>-218</v>
      </c>
      <c r="E1182" s="16">
        <v>8965.6749999999993</v>
      </c>
      <c r="F1182" s="17">
        <f t="shared" si="79"/>
        <v>-1954517.15</v>
      </c>
      <c r="G1182" s="13">
        <v>8500</v>
      </c>
      <c r="H1182" s="16">
        <f t="shared" si="82"/>
        <v>1853000</v>
      </c>
      <c r="I1182" s="10">
        <f t="shared" si="78"/>
        <v>19</v>
      </c>
    </row>
    <row r="1183" spans="1:9" ht="12.6" thickBot="1">
      <c r="A1183" s="10">
        <f t="shared" si="80"/>
        <v>219</v>
      </c>
      <c r="B1183" s="15">
        <f t="shared" si="81"/>
        <v>21906</v>
      </c>
      <c r="C1183" s="11">
        <v>44246.25</v>
      </c>
      <c r="D1183" s="12">
        <v>-218</v>
      </c>
      <c r="E1183" s="16">
        <v>8956.9475000000002</v>
      </c>
      <c r="F1183" s="17">
        <f t="shared" si="79"/>
        <v>-1952614.5549999999</v>
      </c>
      <c r="G1183" s="13">
        <v>8500</v>
      </c>
      <c r="H1183" s="16">
        <f t="shared" si="82"/>
        <v>1853000</v>
      </c>
      <c r="I1183" s="10">
        <f t="shared" si="78"/>
        <v>19</v>
      </c>
    </row>
    <row r="1184" spans="1:9" ht="12.6" thickBot="1">
      <c r="A1184" s="10">
        <f t="shared" si="80"/>
        <v>219</v>
      </c>
      <c r="B1184" s="15">
        <f t="shared" si="81"/>
        <v>21907</v>
      </c>
      <c r="C1184" s="11">
        <v>44246.291666666664</v>
      </c>
      <c r="D1184" s="12">
        <v>-218</v>
      </c>
      <c r="E1184" s="16">
        <v>8958.2024999999994</v>
      </c>
      <c r="F1184" s="17">
        <f t="shared" si="79"/>
        <v>-1952888.1449999998</v>
      </c>
      <c r="G1184" s="14">
        <v>8711.31</v>
      </c>
      <c r="H1184" s="16">
        <f t="shared" si="82"/>
        <v>1899065.5799999998</v>
      </c>
      <c r="I1184" s="10">
        <f t="shared" si="78"/>
        <v>19</v>
      </c>
    </row>
    <row r="1185" spans="1:9" ht="12.6" thickBot="1">
      <c r="A1185" s="10">
        <f t="shared" si="80"/>
        <v>219</v>
      </c>
      <c r="B1185" s="15">
        <f t="shared" si="81"/>
        <v>21908</v>
      </c>
      <c r="C1185" s="11">
        <v>44246.333333333336</v>
      </c>
      <c r="D1185" s="12">
        <v>-218</v>
      </c>
      <c r="E1185" s="16">
        <v>8959.994999999999</v>
      </c>
      <c r="F1185" s="17">
        <f t="shared" si="79"/>
        <v>-1953278.9099999997</v>
      </c>
      <c r="G1185" s="14">
        <v>8768.25</v>
      </c>
      <c r="H1185" s="16">
        <f t="shared" si="82"/>
        <v>1911478.5</v>
      </c>
      <c r="I1185" s="10">
        <f t="shared" si="78"/>
        <v>19</v>
      </c>
    </row>
    <row r="1186" spans="1:9" ht="12.6" thickBot="1">
      <c r="A1186" s="10">
        <f t="shared" si="80"/>
        <v>219</v>
      </c>
      <c r="B1186" s="15">
        <f t="shared" si="81"/>
        <v>21909</v>
      </c>
      <c r="C1186" s="11">
        <v>44246.375</v>
      </c>
      <c r="D1186" s="12">
        <v>-217.83333300000001</v>
      </c>
      <c r="E1186" s="16">
        <v>8984.4925000000003</v>
      </c>
      <c r="F1186" s="17">
        <f t="shared" si="79"/>
        <v>-1957121.9465885027</v>
      </c>
      <c r="G1186" s="14">
        <v>8712.1200000000008</v>
      </c>
      <c r="H1186" s="16">
        <f t="shared" si="82"/>
        <v>1897790.1370959603</v>
      </c>
      <c r="I1186" s="10">
        <f t="shared" si="78"/>
        <v>19</v>
      </c>
    </row>
    <row r="1187" spans="1:9" ht="12.6" thickBot="1">
      <c r="A1187" s="10">
        <f t="shared" si="80"/>
        <v>219</v>
      </c>
      <c r="B1187" s="15">
        <f t="shared" si="81"/>
        <v>21910</v>
      </c>
      <c r="C1187" s="11">
        <v>44246.416666666664</v>
      </c>
      <c r="D1187" s="12">
        <v>-217.838235</v>
      </c>
      <c r="E1187" s="16">
        <v>824.46500000000003</v>
      </c>
      <c r="F1187" s="17">
        <f t="shared" si="79"/>
        <v>-179600.00041927499</v>
      </c>
      <c r="G1187" s="13">
        <v>8500</v>
      </c>
      <c r="H1187" s="16">
        <f t="shared" si="82"/>
        <v>1851624.9975000001</v>
      </c>
      <c r="I1187" s="10">
        <f t="shared" si="78"/>
        <v>19</v>
      </c>
    </row>
    <row r="1188" spans="1:9" ht="12.6" thickBot="1">
      <c r="A1188" s="10">
        <f t="shared" si="80"/>
        <v>219</v>
      </c>
      <c r="B1188" s="15">
        <f t="shared" si="81"/>
        <v>21911</v>
      </c>
      <c r="C1188" s="11">
        <v>44246.458333333336</v>
      </c>
      <c r="D1188" s="12">
        <v>-217.915493</v>
      </c>
      <c r="E1188" s="16">
        <v>22.164999999999999</v>
      </c>
      <c r="F1188" s="17">
        <f t="shared" si="79"/>
        <v>-4830.0969023449998</v>
      </c>
      <c r="G1188" s="13">
        <v>8500</v>
      </c>
      <c r="H1188" s="16">
        <f t="shared" si="82"/>
        <v>1852281.6905</v>
      </c>
      <c r="I1188" s="10">
        <f t="shared" si="78"/>
        <v>19</v>
      </c>
    </row>
    <row r="1189" spans="1:9" ht="12.6" thickBot="1">
      <c r="A1189" s="10">
        <f t="shared" si="80"/>
        <v>219</v>
      </c>
      <c r="B1189" s="15">
        <f t="shared" si="81"/>
        <v>21912</v>
      </c>
      <c r="C1189" s="11">
        <v>44246.5</v>
      </c>
      <c r="D1189" s="12">
        <v>-175.73529400000001</v>
      </c>
      <c r="E1189" s="16">
        <v>20.727499999999999</v>
      </c>
      <c r="F1189" s="17">
        <f t="shared" si="79"/>
        <v>-3642.5533063850003</v>
      </c>
      <c r="G1189" s="14">
        <v>5999.99</v>
      </c>
      <c r="H1189" s="16">
        <f t="shared" si="82"/>
        <v>1054410.0066470599</v>
      </c>
      <c r="I1189" s="10">
        <f t="shared" si="78"/>
        <v>19</v>
      </c>
    </row>
    <row r="1190" spans="1:9" ht="12.6" thickBot="1">
      <c r="A1190" s="10">
        <f t="shared" si="80"/>
        <v>219</v>
      </c>
      <c r="B1190" s="15">
        <f t="shared" si="81"/>
        <v>21913</v>
      </c>
      <c r="C1190" s="11">
        <v>44246.541666666664</v>
      </c>
      <c r="D1190" s="12">
        <v>-168.82352900000001</v>
      </c>
      <c r="E1190" s="16">
        <v>14.727500000000003</v>
      </c>
      <c r="F1190" s="17">
        <f t="shared" si="79"/>
        <v>-2486.3485233475008</v>
      </c>
      <c r="G1190" s="14">
        <v>3629.53</v>
      </c>
      <c r="H1190" s="16">
        <f t="shared" si="82"/>
        <v>612750.06321137003</v>
      </c>
      <c r="I1190" s="10">
        <f t="shared" si="78"/>
        <v>19</v>
      </c>
    </row>
    <row r="1191" spans="1:9" ht="12.6" thickBot="1">
      <c r="A1191" s="10">
        <f t="shared" si="80"/>
        <v>219</v>
      </c>
      <c r="B1191" s="15">
        <f t="shared" si="81"/>
        <v>21914</v>
      </c>
      <c r="C1191" s="11">
        <v>44246.583333333336</v>
      </c>
      <c r="D1191" s="12">
        <v>-169</v>
      </c>
      <c r="E1191" s="16">
        <v>5.3425000000000011</v>
      </c>
      <c r="F1191" s="17">
        <f t="shared" si="79"/>
        <v>-902.88250000000016</v>
      </c>
      <c r="G1191" s="14">
        <v>1532.33</v>
      </c>
      <c r="H1191" s="16">
        <f t="shared" si="82"/>
        <v>258963.77</v>
      </c>
      <c r="I1191" s="10">
        <f t="shared" si="78"/>
        <v>19</v>
      </c>
    </row>
    <row r="1192" spans="1:9" ht="12.6" thickBot="1">
      <c r="A1192" s="10">
        <f t="shared" si="80"/>
        <v>219</v>
      </c>
      <c r="B1192" s="15">
        <f t="shared" si="81"/>
        <v>21915</v>
      </c>
      <c r="C1192" s="11">
        <v>44246.625</v>
      </c>
      <c r="D1192" s="12">
        <v>-169</v>
      </c>
      <c r="E1192" s="16">
        <v>0.98750000000000004</v>
      </c>
      <c r="F1192" s="17">
        <f t="shared" si="79"/>
        <v>-166.88750000000002</v>
      </c>
      <c r="G1192" s="14">
        <v>1083.58</v>
      </c>
      <c r="H1192" s="16">
        <f t="shared" si="82"/>
        <v>183125.02</v>
      </c>
      <c r="I1192" s="10">
        <f t="shared" si="78"/>
        <v>19</v>
      </c>
    </row>
    <row r="1193" spans="1:9" ht="12.6" thickBot="1">
      <c r="A1193" s="10">
        <f t="shared" si="80"/>
        <v>219</v>
      </c>
      <c r="B1193" s="15">
        <f t="shared" si="81"/>
        <v>21916</v>
      </c>
      <c r="C1193" s="11">
        <v>44246.666666666664</v>
      </c>
      <c r="D1193" s="12">
        <v>-168.910448</v>
      </c>
      <c r="E1193" s="16">
        <v>0.45000000000000007</v>
      </c>
      <c r="F1193" s="17">
        <f t="shared" si="79"/>
        <v>-76.009701600000014</v>
      </c>
      <c r="G1193" s="14">
        <v>1004.46</v>
      </c>
      <c r="H1193" s="16">
        <f t="shared" si="82"/>
        <v>169663.78859808002</v>
      </c>
      <c r="I1193" s="10">
        <f t="shared" si="78"/>
        <v>19</v>
      </c>
    </row>
    <row r="1194" spans="1:9" ht="12.6" thickBot="1">
      <c r="A1194" s="10">
        <f t="shared" si="80"/>
        <v>219</v>
      </c>
      <c r="B1194" s="15">
        <f t="shared" si="81"/>
        <v>21917</v>
      </c>
      <c r="C1194" s="11">
        <v>44246.708333333336</v>
      </c>
      <c r="D1194" s="12">
        <v>-169</v>
      </c>
      <c r="E1194" s="16">
        <v>2.6725000000000003</v>
      </c>
      <c r="F1194" s="17">
        <f t="shared" si="79"/>
        <v>-451.65250000000003</v>
      </c>
      <c r="G1194" s="14">
        <v>884.64</v>
      </c>
      <c r="H1194" s="16">
        <f t="shared" si="82"/>
        <v>149504.16</v>
      </c>
      <c r="I1194" s="10">
        <f t="shared" ref="I1194:I1257" si="83">DAY(C1194)</f>
        <v>19</v>
      </c>
    </row>
    <row r="1195" spans="1:9" ht="12.6" thickBot="1">
      <c r="A1195" s="10">
        <f t="shared" si="80"/>
        <v>219</v>
      </c>
      <c r="B1195" s="15">
        <f t="shared" si="81"/>
        <v>21918</v>
      </c>
      <c r="C1195" s="11">
        <v>44246.75</v>
      </c>
      <c r="D1195" s="12">
        <v>-168.911765</v>
      </c>
      <c r="E1195" s="16">
        <v>16.5625</v>
      </c>
      <c r="F1195" s="17">
        <f t="shared" si="79"/>
        <v>-2797.6011078125002</v>
      </c>
      <c r="G1195" s="14">
        <v>1526.65</v>
      </c>
      <c r="H1195" s="16">
        <f t="shared" si="82"/>
        <v>257869.14603725003</v>
      </c>
      <c r="I1195" s="10">
        <f t="shared" si="83"/>
        <v>19</v>
      </c>
    </row>
    <row r="1196" spans="1:9" ht="12.6" thickBot="1">
      <c r="A1196" s="10">
        <f t="shared" si="80"/>
        <v>219</v>
      </c>
      <c r="B1196" s="15">
        <f t="shared" si="81"/>
        <v>21919</v>
      </c>
      <c r="C1196" s="11">
        <v>44246.791666666664</v>
      </c>
      <c r="D1196" s="12">
        <v>-168.91666699999999</v>
      </c>
      <c r="E1196" s="16">
        <v>27.79</v>
      </c>
      <c r="F1196" s="17">
        <f t="shared" si="79"/>
        <v>-4694.1941759299998</v>
      </c>
      <c r="G1196" s="14">
        <v>2527.44</v>
      </c>
      <c r="H1196" s="16">
        <f t="shared" si="82"/>
        <v>426926.74084247998</v>
      </c>
      <c r="I1196" s="10">
        <f t="shared" si="83"/>
        <v>19</v>
      </c>
    </row>
    <row r="1197" spans="1:9" ht="12.6" thickBot="1">
      <c r="A1197" s="10">
        <f t="shared" si="80"/>
        <v>219</v>
      </c>
      <c r="B1197" s="15">
        <f t="shared" si="81"/>
        <v>21920</v>
      </c>
      <c r="C1197" s="11">
        <v>44246.833333333336</v>
      </c>
      <c r="D1197" s="12">
        <v>-168.58208999999999</v>
      </c>
      <c r="E1197" s="16">
        <v>21.377499999999998</v>
      </c>
      <c r="F1197" s="17">
        <f t="shared" si="79"/>
        <v>-3603.8636289749993</v>
      </c>
      <c r="G1197" s="14">
        <v>3471.05</v>
      </c>
      <c r="H1197" s="16">
        <f t="shared" si="82"/>
        <v>585156.86349450005</v>
      </c>
      <c r="I1197" s="10">
        <f t="shared" si="83"/>
        <v>19</v>
      </c>
    </row>
    <row r="1198" spans="1:9" ht="12.6" thickBot="1">
      <c r="A1198" s="10">
        <f t="shared" si="80"/>
        <v>219</v>
      </c>
      <c r="B1198" s="15">
        <f t="shared" si="81"/>
        <v>21921</v>
      </c>
      <c r="C1198" s="11">
        <v>44246.875</v>
      </c>
      <c r="D1198" s="12">
        <v>-168.6</v>
      </c>
      <c r="E1198" s="16">
        <v>19.2</v>
      </c>
      <c r="F1198" s="17">
        <f t="shared" si="79"/>
        <v>-3237.12</v>
      </c>
      <c r="G1198" s="14">
        <v>3246.18</v>
      </c>
      <c r="H1198" s="16">
        <f t="shared" si="82"/>
        <v>547305.94799999997</v>
      </c>
      <c r="I1198" s="10">
        <f t="shared" si="83"/>
        <v>19</v>
      </c>
    </row>
    <row r="1199" spans="1:9" ht="12.6" thickBot="1">
      <c r="A1199" s="10">
        <f t="shared" si="80"/>
        <v>219</v>
      </c>
      <c r="B1199" s="15">
        <f t="shared" si="81"/>
        <v>21922</v>
      </c>
      <c r="C1199" s="11">
        <v>44246.916666666664</v>
      </c>
      <c r="D1199" s="12">
        <v>-169</v>
      </c>
      <c r="E1199" s="16">
        <v>18.134999999999998</v>
      </c>
      <c r="F1199" s="17">
        <f t="shared" si="79"/>
        <v>-3064.8149999999996</v>
      </c>
      <c r="G1199" s="14">
        <v>2516.7800000000002</v>
      </c>
      <c r="H1199" s="16">
        <f t="shared" si="82"/>
        <v>425335.82</v>
      </c>
      <c r="I1199" s="10">
        <f t="shared" si="83"/>
        <v>19</v>
      </c>
    </row>
    <row r="1200" spans="1:9" ht="12.6" thickBot="1">
      <c r="A1200" s="10">
        <f t="shared" si="80"/>
        <v>219</v>
      </c>
      <c r="B1200" s="15">
        <f t="shared" si="81"/>
        <v>21923</v>
      </c>
      <c r="C1200" s="11">
        <v>44246.958333333336</v>
      </c>
      <c r="D1200" s="12">
        <v>-168.90909099999999</v>
      </c>
      <c r="E1200" s="16">
        <v>17.377500000000001</v>
      </c>
      <c r="F1200" s="17">
        <f t="shared" si="79"/>
        <v>-2935.2177288524999</v>
      </c>
      <c r="G1200" s="14">
        <v>2996.65</v>
      </c>
      <c r="H1200" s="16">
        <f t="shared" si="82"/>
        <v>506161.42754514999</v>
      </c>
      <c r="I1200" s="10">
        <f t="shared" si="83"/>
        <v>19</v>
      </c>
    </row>
    <row r="1201" spans="1:9" ht="12.6" thickBot="1">
      <c r="A1201" s="10">
        <f t="shared" si="80"/>
        <v>220</v>
      </c>
      <c r="B1201" s="15">
        <f t="shared" si="81"/>
        <v>21924</v>
      </c>
      <c r="C1201" s="11">
        <v>44247</v>
      </c>
      <c r="D1201" s="12">
        <v>-168.75</v>
      </c>
      <c r="E1201" s="16">
        <v>17.414999999999999</v>
      </c>
      <c r="F1201" s="17">
        <f t="shared" si="79"/>
        <v>-2938.78125</v>
      </c>
      <c r="G1201" s="14">
        <v>2397.52</v>
      </c>
      <c r="H1201" s="16">
        <f t="shared" si="82"/>
        <v>404581.5</v>
      </c>
      <c r="I1201" s="10">
        <f t="shared" si="83"/>
        <v>20</v>
      </c>
    </row>
    <row r="1202" spans="1:9" ht="12.6" thickBot="1">
      <c r="A1202" s="10">
        <f t="shared" si="80"/>
        <v>220</v>
      </c>
      <c r="B1202" s="15">
        <f t="shared" si="81"/>
        <v>22001</v>
      </c>
      <c r="C1202" s="11">
        <v>44247.041666666664</v>
      </c>
      <c r="D1202" s="12">
        <v>-212.61428599999999</v>
      </c>
      <c r="E1202" s="16">
        <v>17.732499999999998</v>
      </c>
      <c r="F1202" s="17">
        <f t="shared" si="79"/>
        <v>-3770.1828264949995</v>
      </c>
      <c r="G1202" s="14">
        <v>164.75</v>
      </c>
      <c r="H1202" s="16">
        <f t="shared" si="82"/>
        <v>35028.203618499996</v>
      </c>
      <c r="I1202" s="10">
        <f t="shared" si="83"/>
        <v>20</v>
      </c>
    </row>
    <row r="1203" spans="1:9" ht="12.6" thickBot="1">
      <c r="A1203" s="10">
        <f t="shared" si="80"/>
        <v>220</v>
      </c>
      <c r="B1203" s="15">
        <f t="shared" si="81"/>
        <v>22002</v>
      </c>
      <c r="C1203" s="11">
        <v>44247.083333333336</v>
      </c>
      <c r="D1203" s="12">
        <v>-218.82857100000001</v>
      </c>
      <c r="E1203" s="16">
        <v>18.115000000000002</v>
      </c>
      <c r="F1203" s="17">
        <f t="shared" si="79"/>
        <v>-3964.0795636650005</v>
      </c>
      <c r="G1203" s="14">
        <v>155.35</v>
      </c>
      <c r="H1203" s="16">
        <f t="shared" si="82"/>
        <v>33995.018504849999</v>
      </c>
      <c r="I1203" s="10">
        <f t="shared" si="83"/>
        <v>20</v>
      </c>
    </row>
    <row r="1204" spans="1:9" ht="12.6" thickBot="1">
      <c r="A1204" s="10">
        <f t="shared" si="80"/>
        <v>220</v>
      </c>
      <c r="B1204" s="15">
        <f t="shared" si="81"/>
        <v>22003</v>
      </c>
      <c r="C1204" s="11">
        <v>44247.125</v>
      </c>
      <c r="D1204" s="12">
        <v>-218.90909099999999</v>
      </c>
      <c r="E1204" s="16">
        <v>19.549999999999997</v>
      </c>
      <c r="F1204" s="17">
        <f t="shared" si="79"/>
        <v>-4279.6727290499994</v>
      </c>
      <c r="G1204" s="14">
        <v>153.86000000000001</v>
      </c>
      <c r="H1204" s="16">
        <f t="shared" si="82"/>
        <v>33681.352741260001</v>
      </c>
      <c r="I1204" s="10">
        <f t="shared" si="83"/>
        <v>20</v>
      </c>
    </row>
    <row r="1205" spans="1:9" ht="12.6" thickBot="1">
      <c r="A1205" s="10">
        <f t="shared" si="80"/>
        <v>220</v>
      </c>
      <c r="B1205" s="15">
        <f t="shared" si="81"/>
        <v>22004</v>
      </c>
      <c r="C1205" s="11">
        <v>44247.166666666664</v>
      </c>
      <c r="D1205" s="12">
        <v>-219</v>
      </c>
      <c r="E1205" s="16">
        <v>26.384999999999998</v>
      </c>
      <c r="F1205" s="17">
        <f t="shared" si="79"/>
        <v>-5778.3149999999996</v>
      </c>
      <c r="G1205" s="14">
        <v>152.84</v>
      </c>
      <c r="H1205" s="16">
        <f t="shared" si="82"/>
        <v>33471.96</v>
      </c>
      <c r="I1205" s="10">
        <f t="shared" si="83"/>
        <v>20</v>
      </c>
    </row>
    <row r="1206" spans="1:9" ht="12.6" thickBot="1">
      <c r="A1206" s="10">
        <f t="shared" si="80"/>
        <v>220</v>
      </c>
      <c r="B1206" s="15">
        <f t="shared" si="81"/>
        <v>22005</v>
      </c>
      <c r="C1206" s="11">
        <v>44247.208333333336</v>
      </c>
      <c r="D1206" s="12">
        <v>-218.826087</v>
      </c>
      <c r="E1206" s="16">
        <v>41.565000000000005</v>
      </c>
      <c r="F1206" s="17">
        <f t="shared" si="79"/>
        <v>-9095.5063061550009</v>
      </c>
      <c r="G1206" s="14">
        <v>209.38</v>
      </c>
      <c r="H1206" s="16">
        <f t="shared" si="82"/>
        <v>45817.806096059998</v>
      </c>
      <c r="I1206" s="10">
        <f t="shared" si="83"/>
        <v>20</v>
      </c>
    </row>
    <row r="1207" spans="1:9" ht="12.6" thickBot="1">
      <c r="A1207" s="10">
        <f t="shared" si="80"/>
        <v>220</v>
      </c>
      <c r="B1207" s="15">
        <f t="shared" si="81"/>
        <v>22006</v>
      </c>
      <c r="C1207" s="11">
        <v>44247.25</v>
      </c>
      <c r="D1207" s="12">
        <v>-218.915493</v>
      </c>
      <c r="E1207" s="16">
        <v>54.879999999999995</v>
      </c>
      <c r="F1207" s="17">
        <f t="shared" si="79"/>
        <v>-12014.08225584</v>
      </c>
      <c r="G1207" s="14">
        <v>297.73</v>
      </c>
      <c r="H1207" s="16">
        <f t="shared" si="82"/>
        <v>65177.709730890005</v>
      </c>
      <c r="I1207" s="10">
        <f t="shared" si="83"/>
        <v>20</v>
      </c>
    </row>
    <row r="1208" spans="1:9" ht="12.6" thickBot="1">
      <c r="A1208" s="10">
        <f t="shared" si="80"/>
        <v>220</v>
      </c>
      <c r="B1208" s="15">
        <f t="shared" si="81"/>
        <v>22007</v>
      </c>
      <c r="C1208" s="11">
        <v>44247.291666666664</v>
      </c>
      <c r="D1208" s="12">
        <v>-219</v>
      </c>
      <c r="E1208" s="16">
        <v>103.69</v>
      </c>
      <c r="F1208" s="17">
        <f t="shared" si="79"/>
        <v>-22708.11</v>
      </c>
      <c r="G1208" s="14">
        <v>151.16999999999999</v>
      </c>
      <c r="H1208" s="16">
        <f t="shared" si="82"/>
        <v>33106.229999999996</v>
      </c>
      <c r="I1208" s="10">
        <f t="shared" si="83"/>
        <v>20</v>
      </c>
    </row>
    <row r="1209" spans="1:9" ht="12.6" thickBot="1">
      <c r="A1209" s="10">
        <f t="shared" si="80"/>
        <v>220</v>
      </c>
      <c r="B1209" s="15">
        <f t="shared" si="81"/>
        <v>22008</v>
      </c>
      <c r="C1209" s="11">
        <v>44247.333333333336</v>
      </c>
      <c r="D1209" s="12">
        <v>-218.74647899999999</v>
      </c>
      <c r="E1209" s="16">
        <v>112.27250000000001</v>
      </c>
      <c r="F1209" s="17">
        <f t="shared" si="79"/>
        <v>-24559.214063527503</v>
      </c>
      <c r="G1209" s="14">
        <v>203.07</v>
      </c>
      <c r="H1209" s="16">
        <f t="shared" si="82"/>
        <v>44420.847490529995</v>
      </c>
      <c r="I1209" s="10">
        <f t="shared" si="83"/>
        <v>20</v>
      </c>
    </row>
    <row r="1210" spans="1:9" ht="12.6" thickBot="1">
      <c r="A1210" s="10">
        <f t="shared" si="80"/>
        <v>220</v>
      </c>
      <c r="B1210" s="15">
        <f t="shared" si="81"/>
        <v>22009</v>
      </c>
      <c r="C1210" s="11">
        <v>44247.375</v>
      </c>
      <c r="D1210" s="12">
        <v>-218.91304299999999</v>
      </c>
      <c r="E1210" s="16">
        <v>34.75</v>
      </c>
      <c r="F1210" s="17">
        <f t="shared" si="79"/>
        <v>-7607.22824425</v>
      </c>
      <c r="G1210" s="14">
        <v>154.44</v>
      </c>
      <c r="H1210" s="16">
        <f t="shared" si="82"/>
        <v>33808.93036092</v>
      </c>
      <c r="I1210" s="10">
        <f t="shared" si="83"/>
        <v>20</v>
      </c>
    </row>
    <row r="1211" spans="1:9" ht="12.6" thickBot="1">
      <c r="A1211" s="10">
        <f t="shared" si="80"/>
        <v>220</v>
      </c>
      <c r="B1211" s="15">
        <f t="shared" si="81"/>
        <v>22010</v>
      </c>
      <c r="C1211" s="11">
        <v>44247.416666666664</v>
      </c>
      <c r="D1211" s="12">
        <v>-219</v>
      </c>
      <c r="E1211" s="16">
        <v>29.119999999999997</v>
      </c>
      <c r="F1211" s="17">
        <f t="shared" si="79"/>
        <v>-6377.28</v>
      </c>
      <c r="G1211" s="14">
        <v>89.74</v>
      </c>
      <c r="H1211" s="16">
        <f t="shared" si="82"/>
        <v>19653.059999999998</v>
      </c>
      <c r="I1211" s="10">
        <f t="shared" si="83"/>
        <v>20</v>
      </c>
    </row>
    <row r="1212" spans="1:9" ht="12.6" thickBot="1">
      <c r="A1212" s="10">
        <f t="shared" si="80"/>
        <v>220</v>
      </c>
      <c r="B1212" s="15">
        <f t="shared" si="81"/>
        <v>22011</v>
      </c>
      <c r="C1212" s="11">
        <v>44247.458333333336</v>
      </c>
      <c r="D1212" s="12">
        <v>-219</v>
      </c>
      <c r="E1212" s="16">
        <v>18.407499999999999</v>
      </c>
      <c r="F1212" s="17">
        <f t="shared" si="79"/>
        <v>-4031.2424999999998</v>
      </c>
      <c r="G1212" s="14">
        <v>56.69</v>
      </c>
      <c r="H1212" s="16">
        <f t="shared" si="82"/>
        <v>12415.109999999999</v>
      </c>
      <c r="I1212" s="10">
        <f t="shared" si="83"/>
        <v>20</v>
      </c>
    </row>
    <row r="1213" spans="1:9" ht="12.6" thickBot="1">
      <c r="A1213" s="10">
        <f t="shared" si="80"/>
        <v>220</v>
      </c>
      <c r="B1213" s="15">
        <f t="shared" si="81"/>
        <v>22012</v>
      </c>
      <c r="C1213" s="11">
        <v>44247.5</v>
      </c>
      <c r="D1213" s="12">
        <v>-219</v>
      </c>
      <c r="E1213" s="16">
        <v>14.23</v>
      </c>
      <c r="F1213" s="17">
        <f t="shared" si="79"/>
        <v>-3116.37</v>
      </c>
      <c r="G1213" s="14">
        <v>43.42</v>
      </c>
      <c r="H1213" s="16">
        <f t="shared" si="82"/>
        <v>9508.98</v>
      </c>
      <c r="I1213" s="10">
        <f t="shared" si="83"/>
        <v>20</v>
      </c>
    </row>
    <row r="1214" spans="1:9" ht="12.6" thickBot="1">
      <c r="A1214" s="10">
        <f t="shared" si="80"/>
        <v>220</v>
      </c>
      <c r="B1214" s="15">
        <f t="shared" si="81"/>
        <v>22013</v>
      </c>
      <c r="C1214" s="11">
        <v>44247.541666666664</v>
      </c>
      <c r="D1214" s="12">
        <v>-218.93220299999999</v>
      </c>
      <c r="E1214" s="16">
        <v>0.67999999999999994</v>
      </c>
      <c r="F1214" s="17">
        <f t="shared" si="79"/>
        <v>-148.87389803999997</v>
      </c>
      <c r="G1214" s="14">
        <v>33.46</v>
      </c>
      <c r="H1214" s="16">
        <f t="shared" si="82"/>
        <v>7325.4715123799997</v>
      </c>
      <c r="I1214" s="10">
        <f t="shared" si="83"/>
        <v>20</v>
      </c>
    </row>
    <row r="1215" spans="1:9" ht="12.6" thickBot="1">
      <c r="A1215" s="10">
        <f t="shared" si="80"/>
        <v>220</v>
      </c>
      <c r="B1215" s="15">
        <f t="shared" si="81"/>
        <v>22014</v>
      </c>
      <c r="C1215" s="11">
        <v>44247.583333333336</v>
      </c>
      <c r="D1215" s="12">
        <v>-218.92537300000001</v>
      </c>
      <c r="E1215" s="16">
        <v>-16.3325</v>
      </c>
      <c r="F1215" s="17">
        <f t="shared" si="79"/>
        <v>3575.5986545225001</v>
      </c>
      <c r="G1215" s="13">
        <v>5</v>
      </c>
      <c r="H1215" s="16">
        <f t="shared" si="82"/>
        <v>1094.626865</v>
      </c>
      <c r="I1215" s="10">
        <f t="shared" si="83"/>
        <v>20</v>
      </c>
    </row>
    <row r="1216" spans="1:9" ht="12.6" thickBot="1">
      <c r="A1216" s="10">
        <f t="shared" si="80"/>
        <v>220</v>
      </c>
      <c r="B1216" s="15">
        <f t="shared" si="81"/>
        <v>22015</v>
      </c>
      <c r="C1216" s="11">
        <v>44247.625</v>
      </c>
      <c r="D1216" s="12">
        <v>-219</v>
      </c>
      <c r="E1216" s="16">
        <v>-31.6325</v>
      </c>
      <c r="F1216" s="17">
        <f t="shared" si="79"/>
        <v>6927.5174999999999</v>
      </c>
      <c r="G1216" s="14">
        <v>1.4</v>
      </c>
      <c r="H1216" s="16">
        <f t="shared" si="82"/>
        <v>306.59999999999997</v>
      </c>
      <c r="I1216" s="10">
        <f t="shared" si="83"/>
        <v>20</v>
      </c>
    </row>
    <row r="1217" spans="1:9" ht="12.6" thickBot="1">
      <c r="A1217" s="10">
        <f t="shared" si="80"/>
        <v>220</v>
      </c>
      <c r="B1217" s="15">
        <f t="shared" si="81"/>
        <v>22016</v>
      </c>
      <c r="C1217" s="11">
        <v>44247.666666666664</v>
      </c>
      <c r="D1217" s="12">
        <v>-219</v>
      </c>
      <c r="E1217" s="16">
        <v>-31.65</v>
      </c>
      <c r="F1217" s="17">
        <f t="shared" si="79"/>
        <v>6931.3499999999995</v>
      </c>
      <c r="G1217" s="13">
        <v>1</v>
      </c>
      <c r="H1217" s="16">
        <f t="shared" si="82"/>
        <v>219</v>
      </c>
      <c r="I1217" s="10">
        <f t="shared" si="83"/>
        <v>20</v>
      </c>
    </row>
    <row r="1218" spans="1:9" ht="12.6" thickBot="1">
      <c r="A1218" s="10">
        <f t="shared" si="80"/>
        <v>220</v>
      </c>
      <c r="B1218" s="15">
        <f t="shared" si="81"/>
        <v>22017</v>
      </c>
      <c r="C1218" s="11">
        <v>44247.708333333336</v>
      </c>
      <c r="D1218" s="12">
        <v>-219</v>
      </c>
      <c r="E1218" s="16">
        <v>-31.654999999999998</v>
      </c>
      <c r="F1218" s="17">
        <f t="shared" ref="F1218:F1281" si="84">D1218*E1218</f>
        <v>6932.4449999999997</v>
      </c>
      <c r="G1218" s="14">
        <v>1.02</v>
      </c>
      <c r="H1218" s="16">
        <f t="shared" si="82"/>
        <v>223.38</v>
      </c>
      <c r="I1218" s="10">
        <f t="shared" si="83"/>
        <v>20</v>
      </c>
    </row>
    <row r="1219" spans="1:9" ht="12.6" thickBot="1">
      <c r="A1219" s="10">
        <f t="shared" ref="A1219:A1282" si="85">DAY(C1219)+MONTH(C1219)*100</f>
        <v>220</v>
      </c>
      <c r="B1219" s="15">
        <f t="shared" ref="B1219:B1282" si="86">IF(HOUR(C1219)=0,-76,HOUR(C1219))+DAY(C1219)*100+MONTH(C1219)*10000</f>
        <v>22018</v>
      </c>
      <c r="C1219" s="11">
        <v>44247.75</v>
      </c>
      <c r="D1219" s="12">
        <v>-218.90909099999999</v>
      </c>
      <c r="E1219" s="16">
        <v>-31.65</v>
      </c>
      <c r="F1219" s="17">
        <f t="shared" si="84"/>
        <v>6928.4727301499997</v>
      </c>
      <c r="G1219" s="14">
        <v>12.65</v>
      </c>
      <c r="H1219" s="16">
        <f t="shared" ref="H1219:H1282" si="87">-D1219*G1219</f>
        <v>2769.2000011499999</v>
      </c>
      <c r="I1219" s="10">
        <f t="shared" si="83"/>
        <v>20</v>
      </c>
    </row>
    <row r="1220" spans="1:9" ht="12.6" thickBot="1">
      <c r="A1220" s="10">
        <f t="shared" si="85"/>
        <v>220</v>
      </c>
      <c r="B1220" s="15">
        <f t="shared" si="86"/>
        <v>22019</v>
      </c>
      <c r="C1220" s="11">
        <v>44247.791666666664</v>
      </c>
      <c r="D1220" s="12">
        <v>-218.73912999999999</v>
      </c>
      <c r="E1220" s="16">
        <v>-28.529999999999998</v>
      </c>
      <c r="F1220" s="17">
        <f t="shared" si="84"/>
        <v>6240.6273788999988</v>
      </c>
      <c r="G1220" s="14">
        <v>19.52</v>
      </c>
      <c r="H1220" s="16">
        <f t="shared" si="87"/>
        <v>4269.7878175999995</v>
      </c>
      <c r="I1220" s="10">
        <f t="shared" si="83"/>
        <v>20</v>
      </c>
    </row>
    <row r="1221" spans="1:9" ht="12.6" thickBot="1">
      <c r="A1221" s="10">
        <f t="shared" si="85"/>
        <v>220</v>
      </c>
      <c r="B1221" s="15">
        <f t="shared" si="86"/>
        <v>22020</v>
      </c>
      <c r="C1221" s="11">
        <v>44247.833333333336</v>
      </c>
      <c r="D1221" s="12">
        <v>-218.56716399999999</v>
      </c>
      <c r="E1221" s="16">
        <v>-10.275</v>
      </c>
      <c r="F1221" s="17">
        <f t="shared" si="84"/>
        <v>2245.7776100999999</v>
      </c>
      <c r="G1221" s="14">
        <v>19.71</v>
      </c>
      <c r="H1221" s="16">
        <f t="shared" si="87"/>
        <v>4307.95880244</v>
      </c>
      <c r="I1221" s="10">
        <f t="shared" si="83"/>
        <v>20</v>
      </c>
    </row>
    <row r="1222" spans="1:9" ht="12.6" thickBot="1">
      <c r="A1222" s="10">
        <f t="shared" si="85"/>
        <v>220</v>
      </c>
      <c r="B1222" s="15">
        <f t="shared" si="86"/>
        <v>22021</v>
      </c>
      <c r="C1222" s="11">
        <v>44247.875</v>
      </c>
      <c r="D1222" s="12">
        <v>-218.25</v>
      </c>
      <c r="E1222" s="16">
        <v>-3.9449999999999998</v>
      </c>
      <c r="F1222" s="17">
        <f t="shared" si="84"/>
        <v>860.99624999999992</v>
      </c>
      <c r="G1222" s="14">
        <v>16.93</v>
      </c>
      <c r="H1222" s="16">
        <f t="shared" si="87"/>
        <v>3694.9724999999999</v>
      </c>
      <c r="I1222" s="10">
        <f t="shared" si="83"/>
        <v>20</v>
      </c>
    </row>
    <row r="1223" spans="1:9" ht="12.6" thickBot="1">
      <c r="A1223" s="10">
        <f t="shared" si="85"/>
        <v>220</v>
      </c>
      <c r="B1223" s="15">
        <f t="shared" si="86"/>
        <v>22022</v>
      </c>
      <c r="C1223" s="11">
        <v>44247.916666666664</v>
      </c>
      <c r="D1223" s="12">
        <v>-218.76119399999999</v>
      </c>
      <c r="E1223" s="16">
        <v>-20.287500000000001</v>
      </c>
      <c r="F1223" s="17">
        <f t="shared" si="84"/>
        <v>4438.1177232749997</v>
      </c>
      <c r="G1223" s="14">
        <v>14.74</v>
      </c>
      <c r="H1223" s="16">
        <f t="shared" si="87"/>
        <v>3224.5399995600001</v>
      </c>
      <c r="I1223" s="10">
        <f t="shared" si="83"/>
        <v>20</v>
      </c>
    </row>
    <row r="1224" spans="1:9" ht="12.6" thickBot="1">
      <c r="A1224" s="10">
        <f t="shared" si="85"/>
        <v>220</v>
      </c>
      <c r="B1224" s="15">
        <f t="shared" si="86"/>
        <v>22023</v>
      </c>
      <c r="C1224" s="11">
        <v>44247.958333333336</v>
      </c>
      <c r="D1224" s="12">
        <v>-218.910448</v>
      </c>
      <c r="E1224" s="16">
        <v>-29.087499999999999</v>
      </c>
      <c r="F1224" s="17">
        <f t="shared" si="84"/>
        <v>6367.5576561999997</v>
      </c>
      <c r="G1224" s="14">
        <v>45.37</v>
      </c>
      <c r="H1224" s="16">
        <f t="shared" si="87"/>
        <v>9931.9670257599992</v>
      </c>
      <c r="I1224" s="10">
        <f t="shared" si="83"/>
        <v>20</v>
      </c>
    </row>
    <row r="1225" spans="1:9" ht="12.6" thickBot="1">
      <c r="A1225" s="10">
        <f t="shared" si="85"/>
        <v>221</v>
      </c>
      <c r="B1225" s="15">
        <f t="shared" si="86"/>
        <v>22024</v>
      </c>
      <c r="C1225" s="11">
        <v>44248</v>
      </c>
      <c r="D1225" s="12">
        <v>-218.77611899999999</v>
      </c>
      <c r="E1225" s="16">
        <v>-30.567500000000003</v>
      </c>
      <c r="F1225" s="17">
        <f t="shared" si="84"/>
        <v>6687.4390175325007</v>
      </c>
      <c r="G1225" s="14">
        <v>41.09</v>
      </c>
      <c r="H1225" s="16">
        <f t="shared" si="87"/>
        <v>8989.5107297100003</v>
      </c>
      <c r="I1225" s="10">
        <f t="shared" si="83"/>
        <v>21</v>
      </c>
    </row>
    <row r="1226" spans="1:9" ht="12.6" thickBot="1">
      <c r="A1226" s="10">
        <f t="shared" si="85"/>
        <v>221</v>
      </c>
      <c r="B1226" s="15">
        <f t="shared" si="86"/>
        <v>22101</v>
      </c>
      <c r="C1226" s="11">
        <v>44248.041666666664</v>
      </c>
      <c r="D1226" s="12">
        <v>-23.909091</v>
      </c>
      <c r="E1226" s="16">
        <v>-30.987500000000001</v>
      </c>
      <c r="F1226" s="17">
        <f t="shared" si="84"/>
        <v>740.88295736250006</v>
      </c>
      <c r="G1226" s="14">
        <v>16.96</v>
      </c>
      <c r="H1226" s="16">
        <f t="shared" si="87"/>
        <v>405.49818336000004</v>
      </c>
      <c r="I1226" s="10">
        <f t="shared" si="83"/>
        <v>21</v>
      </c>
    </row>
    <row r="1227" spans="1:9" ht="12.6" thickBot="1">
      <c r="A1227" s="10">
        <f t="shared" si="85"/>
        <v>221</v>
      </c>
      <c r="B1227" s="15">
        <f t="shared" si="86"/>
        <v>22102</v>
      </c>
      <c r="C1227" s="11">
        <v>44248.083333333336</v>
      </c>
      <c r="D1227" s="12">
        <v>3.2571430000000001</v>
      </c>
      <c r="E1227" s="16">
        <v>-31.352499999999999</v>
      </c>
      <c r="F1227" s="17">
        <f t="shared" si="84"/>
        <v>-102.11957590750001</v>
      </c>
      <c r="G1227" s="14">
        <v>15.66</v>
      </c>
      <c r="H1227" s="16">
        <f t="shared" si="87"/>
        <v>-51.006859380000002</v>
      </c>
      <c r="I1227" s="10">
        <f t="shared" si="83"/>
        <v>21</v>
      </c>
    </row>
    <row r="1228" spans="1:9" ht="12.6" thickBot="1">
      <c r="A1228" s="10">
        <f t="shared" si="85"/>
        <v>221</v>
      </c>
      <c r="B1228" s="15">
        <f t="shared" si="86"/>
        <v>22103</v>
      </c>
      <c r="C1228" s="11">
        <v>44248.125</v>
      </c>
      <c r="D1228" s="12">
        <v>62.296875</v>
      </c>
      <c r="E1228" s="16">
        <v>-31.35</v>
      </c>
      <c r="F1228" s="17">
        <f t="shared" si="84"/>
        <v>-1953.0070312500002</v>
      </c>
      <c r="G1228" s="14">
        <v>14.87</v>
      </c>
      <c r="H1228" s="16">
        <f t="shared" si="87"/>
        <v>-926.35453124999992</v>
      </c>
      <c r="I1228" s="10">
        <f t="shared" si="83"/>
        <v>21</v>
      </c>
    </row>
    <row r="1229" spans="1:9" ht="12.6" thickBot="1">
      <c r="A1229" s="10">
        <f t="shared" si="85"/>
        <v>221</v>
      </c>
      <c r="B1229" s="15">
        <f t="shared" si="86"/>
        <v>22104</v>
      </c>
      <c r="C1229" s="11">
        <v>44248.166666666664</v>
      </c>
      <c r="D1229" s="12">
        <v>79.8125</v>
      </c>
      <c r="E1229" s="16">
        <v>-31.337500000000002</v>
      </c>
      <c r="F1229" s="17">
        <f t="shared" si="84"/>
        <v>-2501.1242187500002</v>
      </c>
      <c r="G1229" s="14">
        <v>14.85</v>
      </c>
      <c r="H1229" s="16">
        <f t="shared" si="87"/>
        <v>-1185.215625</v>
      </c>
      <c r="I1229" s="10">
        <f t="shared" si="83"/>
        <v>21</v>
      </c>
    </row>
    <row r="1230" spans="1:9" ht="12.6" thickBot="1">
      <c r="A1230" s="10">
        <f t="shared" si="85"/>
        <v>221</v>
      </c>
      <c r="B1230" s="15">
        <f t="shared" si="86"/>
        <v>22105</v>
      </c>
      <c r="C1230" s="11">
        <v>44248.208333333336</v>
      </c>
      <c r="D1230" s="12">
        <v>79.914286000000004</v>
      </c>
      <c r="E1230" s="16">
        <v>-30.692499999999999</v>
      </c>
      <c r="F1230" s="17">
        <f t="shared" si="84"/>
        <v>-2452.7692230550001</v>
      </c>
      <c r="G1230" s="14">
        <v>15.27</v>
      </c>
      <c r="H1230" s="16">
        <f t="shared" si="87"/>
        <v>-1220.2911472200001</v>
      </c>
      <c r="I1230" s="10">
        <f t="shared" si="83"/>
        <v>21</v>
      </c>
    </row>
    <row r="1231" spans="1:9" ht="12.6" thickBot="1">
      <c r="A1231" s="10">
        <f t="shared" si="85"/>
        <v>221</v>
      </c>
      <c r="B1231" s="15">
        <f t="shared" si="86"/>
        <v>22106</v>
      </c>
      <c r="C1231" s="11">
        <v>44248.25</v>
      </c>
      <c r="D1231" s="12">
        <v>79.261538000000002</v>
      </c>
      <c r="E1231" s="16">
        <v>-25.642499999999998</v>
      </c>
      <c r="F1231" s="17">
        <f t="shared" si="84"/>
        <v>-2032.4639881649998</v>
      </c>
      <c r="G1231" s="14">
        <v>17.14</v>
      </c>
      <c r="H1231" s="16">
        <f t="shared" si="87"/>
        <v>-1358.5427613200002</v>
      </c>
      <c r="I1231" s="10">
        <f t="shared" si="83"/>
        <v>21</v>
      </c>
    </row>
    <row r="1232" spans="1:9" ht="12.6" thickBot="1">
      <c r="A1232" s="10">
        <f t="shared" si="85"/>
        <v>221</v>
      </c>
      <c r="B1232" s="15">
        <f t="shared" si="86"/>
        <v>22107</v>
      </c>
      <c r="C1232" s="11">
        <v>44248.291666666664</v>
      </c>
      <c r="D1232" s="12">
        <v>80</v>
      </c>
      <c r="E1232" s="16">
        <v>-6.0350000000000001</v>
      </c>
      <c r="F1232" s="17">
        <f t="shared" si="84"/>
        <v>-482.8</v>
      </c>
      <c r="G1232" s="14">
        <v>13.85</v>
      </c>
      <c r="H1232" s="16">
        <f t="shared" si="87"/>
        <v>-1108</v>
      </c>
      <c r="I1232" s="10">
        <f t="shared" si="83"/>
        <v>21</v>
      </c>
    </row>
    <row r="1233" spans="1:9" ht="12.6" thickBot="1">
      <c r="A1233" s="10">
        <f t="shared" si="85"/>
        <v>221</v>
      </c>
      <c r="B1233" s="15">
        <f t="shared" si="86"/>
        <v>22108</v>
      </c>
      <c r="C1233" s="11">
        <v>44248.333333333336</v>
      </c>
      <c r="D1233" s="12">
        <v>80</v>
      </c>
      <c r="E1233" s="16">
        <v>-1.8149999999999999</v>
      </c>
      <c r="F1233" s="17">
        <f t="shared" si="84"/>
        <v>-145.19999999999999</v>
      </c>
      <c r="G1233" s="14">
        <v>18.62</v>
      </c>
      <c r="H1233" s="16">
        <f t="shared" si="87"/>
        <v>-1489.6000000000001</v>
      </c>
      <c r="I1233" s="10">
        <f t="shared" si="83"/>
        <v>21</v>
      </c>
    </row>
    <row r="1234" spans="1:9" ht="12.6" thickBot="1">
      <c r="A1234" s="10">
        <f t="shared" si="85"/>
        <v>221</v>
      </c>
      <c r="B1234" s="15">
        <f t="shared" si="86"/>
        <v>22109</v>
      </c>
      <c r="C1234" s="11">
        <v>44248.375</v>
      </c>
      <c r="D1234" s="12">
        <v>79.923077000000006</v>
      </c>
      <c r="E1234" s="16">
        <v>-2.5000000000000001E-2</v>
      </c>
      <c r="F1234" s="17">
        <f t="shared" si="84"/>
        <v>-1.9980769250000003</v>
      </c>
      <c r="G1234" s="14">
        <v>20.5</v>
      </c>
      <c r="H1234" s="16">
        <f t="shared" si="87"/>
        <v>-1638.4230785000002</v>
      </c>
      <c r="I1234" s="10">
        <f t="shared" si="83"/>
        <v>21</v>
      </c>
    </row>
    <row r="1235" spans="1:9" ht="12.6" thickBot="1">
      <c r="A1235" s="10">
        <f t="shared" si="85"/>
        <v>221</v>
      </c>
      <c r="B1235" s="15">
        <f t="shared" si="86"/>
        <v>22110</v>
      </c>
      <c r="C1235" s="11">
        <v>44248.416666666664</v>
      </c>
      <c r="D1235" s="12">
        <v>79.671875</v>
      </c>
      <c r="E1235" s="16">
        <v>-7.0000000000000007E-2</v>
      </c>
      <c r="F1235" s="17">
        <f t="shared" si="84"/>
        <v>-5.5770312500000001</v>
      </c>
      <c r="G1235" s="14">
        <v>22.7</v>
      </c>
      <c r="H1235" s="16">
        <f t="shared" si="87"/>
        <v>-1808.5515625</v>
      </c>
      <c r="I1235" s="10">
        <f t="shared" si="83"/>
        <v>21</v>
      </c>
    </row>
    <row r="1236" spans="1:9" ht="12.6" thickBot="1">
      <c r="A1236" s="10">
        <f t="shared" si="85"/>
        <v>221</v>
      </c>
      <c r="B1236" s="15">
        <f t="shared" si="86"/>
        <v>22111</v>
      </c>
      <c r="C1236" s="11">
        <v>44248.458333333336</v>
      </c>
      <c r="D1236" s="12">
        <v>79.640625</v>
      </c>
      <c r="E1236" s="16">
        <v>-1.9375</v>
      </c>
      <c r="F1236" s="17">
        <f t="shared" si="84"/>
        <v>-154.3037109375</v>
      </c>
      <c r="G1236" s="14">
        <v>23.38</v>
      </c>
      <c r="H1236" s="16">
        <f t="shared" si="87"/>
        <v>-1861.9978125</v>
      </c>
      <c r="I1236" s="10">
        <f t="shared" si="83"/>
        <v>21</v>
      </c>
    </row>
    <row r="1237" spans="1:9" ht="12.6" thickBot="1">
      <c r="A1237" s="10">
        <f t="shared" si="85"/>
        <v>221</v>
      </c>
      <c r="B1237" s="15">
        <f t="shared" si="86"/>
        <v>22112</v>
      </c>
      <c r="C1237" s="11">
        <v>44248.5</v>
      </c>
      <c r="D1237" s="12">
        <v>41.869565000000001</v>
      </c>
      <c r="E1237" s="16">
        <v>-14.105</v>
      </c>
      <c r="F1237" s="17">
        <f t="shared" si="84"/>
        <v>-590.57021432500005</v>
      </c>
      <c r="G1237" s="14">
        <v>23.01</v>
      </c>
      <c r="H1237" s="16">
        <f t="shared" si="87"/>
        <v>-963.41869065000014</v>
      </c>
      <c r="I1237" s="10">
        <f t="shared" si="83"/>
        <v>21</v>
      </c>
    </row>
    <row r="1238" spans="1:9" ht="12.6" thickBot="1">
      <c r="A1238" s="10">
        <f t="shared" si="85"/>
        <v>221</v>
      </c>
      <c r="B1238" s="15">
        <f t="shared" si="86"/>
        <v>22113</v>
      </c>
      <c r="C1238" s="11">
        <v>44248.541666666664</v>
      </c>
      <c r="D1238" s="12">
        <v>44.490566000000001</v>
      </c>
      <c r="E1238" s="16">
        <v>-20.177500000000002</v>
      </c>
      <c r="F1238" s="17">
        <f t="shared" si="84"/>
        <v>-897.70839546500008</v>
      </c>
      <c r="G1238" s="14">
        <v>22.68</v>
      </c>
      <c r="H1238" s="16">
        <f t="shared" si="87"/>
        <v>-1009.04603688</v>
      </c>
      <c r="I1238" s="10">
        <f t="shared" si="83"/>
        <v>21</v>
      </c>
    </row>
    <row r="1239" spans="1:9" ht="12.6" thickBot="1">
      <c r="A1239" s="10">
        <f t="shared" si="85"/>
        <v>221</v>
      </c>
      <c r="B1239" s="15">
        <f t="shared" si="86"/>
        <v>22114</v>
      </c>
      <c r="C1239" s="11">
        <v>44248.583333333336</v>
      </c>
      <c r="D1239" s="12">
        <v>80</v>
      </c>
      <c r="E1239" s="16">
        <v>-22.645</v>
      </c>
      <c r="F1239" s="17">
        <f t="shared" si="84"/>
        <v>-1811.6</v>
      </c>
      <c r="G1239" s="14">
        <v>16.34</v>
      </c>
      <c r="H1239" s="16">
        <f t="shared" si="87"/>
        <v>-1307.2</v>
      </c>
      <c r="I1239" s="10">
        <f t="shared" si="83"/>
        <v>21</v>
      </c>
    </row>
    <row r="1240" spans="1:9" ht="12.6" thickBot="1">
      <c r="A1240" s="10">
        <f t="shared" si="85"/>
        <v>221</v>
      </c>
      <c r="B1240" s="15">
        <f t="shared" si="86"/>
        <v>22115</v>
      </c>
      <c r="C1240" s="11">
        <v>44248.625</v>
      </c>
      <c r="D1240" s="12">
        <v>79.903226000000004</v>
      </c>
      <c r="E1240" s="16">
        <v>-20.18</v>
      </c>
      <c r="F1240" s="17">
        <f t="shared" si="84"/>
        <v>-1612.4471006799999</v>
      </c>
      <c r="G1240" s="14">
        <v>15.44</v>
      </c>
      <c r="H1240" s="16">
        <f t="shared" si="87"/>
        <v>-1233.7058094399999</v>
      </c>
      <c r="I1240" s="10">
        <f t="shared" si="83"/>
        <v>21</v>
      </c>
    </row>
    <row r="1241" spans="1:9" ht="12.6" thickBot="1">
      <c r="A1241" s="10">
        <f t="shared" si="85"/>
        <v>221</v>
      </c>
      <c r="B1241" s="15">
        <f t="shared" si="86"/>
        <v>22116</v>
      </c>
      <c r="C1241" s="11">
        <v>44248.666666666664</v>
      </c>
      <c r="D1241" s="12">
        <v>80</v>
      </c>
      <c r="E1241" s="16">
        <v>-8.1649999999999991</v>
      </c>
      <c r="F1241" s="17">
        <f t="shared" si="84"/>
        <v>-653.19999999999993</v>
      </c>
      <c r="G1241" s="14">
        <v>15.72</v>
      </c>
      <c r="H1241" s="16">
        <f t="shared" si="87"/>
        <v>-1257.6000000000001</v>
      </c>
      <c r="I1241" s="10">
        <f t="shared" si="83"/>
        <v>21</v>
      </c>
    </row>
    <row r="1242" spans="1:9" ht="12.6" thickBot="1">
      <c r="A1242" s="10">
        <f t="shared" si="85"/>
        <v>221</v>
      </c>
      <c r="B1242" s="15">
        <f t="shared" si="86"/>
        <v>22117</v>
      </c>
      <c r="C1242" s="11">
        <v>44248.708333333336</v>
      </c>
      <c r="D1242" s="12">
        <v>80</v>
      </c>
      <c r="E1242" s="16">
        <v>-8.6999999999999993</v>
      </c>
      <c r="F1242" s="17">
        <f t="shared" si="84"/>
        <v>-696</v>
      </c>
      <c r="G1242" s="14">
        <v>17.8</v>
      </c>
      <c r="H1242" s="16">
        <f t="shared" si="87"/>
        <v>-1424</v>
      </c>
      <c r="I1242" s="10">
        <f t="shared" si="83"/>
        <v>21</v>
      </c>
    </row>
    <row r="1243" spans="1:9" ht="12.6" thickBot="1">
      <c r="A1243" s="10">
        <f t="shared" si="85"/>
        <v>221</v>
      </c>
      <c r="B1243" s="15">
        <f t="shared" si="86"/>
        <v>22118</v>
      </c>
      <c r="C1243" s="11">
        <v>44248.75</v>
      </c>
      <c r="D1243" s="12">
        <v>79.907691999999997</v>
      </c>
      <c r="E1243" s="16">
        <v>1.7850000000000001</v>
      </c>
      <c r="F1243" s="17">
        <f t="shared" si="84"/>
        <v>142.63523022000001</v>
      </c>
      <c r="G1243" s="14">
        <v>25.2</v>
      </c>
      <c r="H1243" s="16">
        <f t="shared" si="87"/>
        <v>-2013.6738383999998</v>
      </c>
      <c r="I1243" s="10">
        <f t="shared" si="83"/>
        <v>21</v>
      </c>
    </row>
    <row r="1244" spans="1:9" ht="12.6" thickBot="1">
      <c r="A1244" s="10">
        <f t="shared" si="85"/>
        <v>221</v>
      </c>
      <c r="B1244" s="15">
        <f t="shared" si="86"/>
        <v>22119</v>
      </c>
      <c r="C1244" s="11">
        <v>44248.791666666664</v>
      </c>
      <c r="D1244" s="12">
        <v>79.852941000000001</v>
      </c>
      <c r="E1244" s="16">
        <v>19.18</v>
      </c>
      <c r="F1244" s="17">
        <f t="shared" si="84"/>
        <v>1531.5794083799999</v>
      </c>
      <c r="G1244" s="14">
        <v>34.99</v>
      </c>
      <c r="H1244" s="16">
        <f t="shared" si="87"/>
        <v>-2794.05440559</v>
      </c>
      <c r="I1244" s="10">
        <f t="shared" si="83"/>
        <v>21</v>
      </c>
    </row>
    <row r="1245" spans="1:9" ht="12.6" thickBot="1">
      <c r="A1245" s="10">
        <f t="shared" si="85"/>
        <v>221</v>
      </c>
      <c r="B1245" s="15">
        <f t="shared" si="86"/>
        <v>22120</v>
      </c>
      <c r="C1245" s="11">
        <v>44248.833333333336</v>
      </c>
      <c r="D1245" s="12">
        <v>79.508196999999996</v>
      </c>
      <c r="E1245" s="16">
        <v>18.29</v>
      </c>
      <c r="F1245" s="17">
        <f t="shared" si="84"/>
        <v>1454.2049231299998</v>
      </c>
      <c r="G1245" s="14">
        <v>30.01</v>
      </c>
      <c r="H1245" s="16">
        <f t="shared" si="87"/>
        <v>-2386.0409919700001</v>
      </c>
      <c r="I1245" s="10">
        <f t="shared" si="83"/>
        <v>21</v>
      </c>
    </row>
    <row r="1246" spans="1:9" ht="12.6" thickBot="1">
      <c r="A1246" s="10">
        <f t="shared" si="85"/>
        <v>221</v>
      </c>
      <c r="B1246" s="15">
        <f t="shared" si="86"/>
        <v>22121</v>
      </c>
      <c r="C1246" s="11">
        <v>44248.875</v>
      </c>
      <c r="D1246" s="12">
        <v>79.343283999999997</v>
      </c>
      <c r="E1246" s="16">
        <v>17.68</v>
      </c>
      <c r="F1246" s="17">
        <f t="shared" si="84"/>
        <v>1402.78926112</v>
      </c>
      <c r="G1246" s="14">
        <v>26.12</v>
      </c>
      <c r="H1246" s="16">
        <f t="shared" si="87"/>
        <v>-2072.4465780800001</v>
      </c>
      <c r="I1246" s="10">
        <f t="shared" si="83"/>
        <v>21</v>
      </c>
    </row>
    <row r="1247" spans="1:9" ht="12.6" thickBot="1">
      <c r="A1247" s="10">
        <f t="shared" si="85"/>
        <v>221</v>
      </c>
      <c r="B1247" s="15">
        <f t="shared" si="86"/>
        <v>22122</v>
      </c>
      <c r="C1247" s="11">
        <v>44248.916666666664</v>
      </c>
      <c r="D1247" s="12">
        <v>79.253731000000002</v>
      </c>
      <c r="E1247" s="16">
        <v>18.127499999999998</v>
      </c>
      <c r="F1247" s="17">
        <f t="shared" si="84"/>
        <v>1436.6720087024999</v>
      </c>
      <c r="G1247" s="14">
        <v>25.3</v>
      </c>
      <c r="H1247" s="16">
        <f t="shared" si="87"/>
        <v>-2005.1193943000001</v>
      </c>
      <c r="I1247" s="10">
        <f t="shared" si="83"/>
        <v>21</v>
      </c>
    </row>
    <row r="1248" spans="1:9" ht="12.6" thickBot="1">
      <c r="A1248" s="10">
        <f t="shared" si="85"/>
        <v>221</v>
      </c>
      <c r="B1248" s="15">
        <f t="shared" si="86"/>
        <v>22123</v>
      </c>
      <c r="C1248" s="11">
        <v>44248.958333333336</v>
      </c>
      <c r="D1248" s="12">
        <v>79.080645000000004</v>
      </c>
      <c r="E1248" s="16">
        <v>17.395000000000003</v>
      </c>
      <c r="F1248" s="17">
        <f t="shared" si="84"/>
        <v>1375.6078197750003</v>
      </c>
      <c r="G1248" s="14">
        <v>28.04</v>
      </c>
      <c r="H1248" s="16">
        <f t="shared" si="87"/>
        <v>-2217.4212858000001</v>
      </c>
      <c r="I1248" s="10">
        <f t="shared" si="83"/>
        <v>21</v>
      </c>
    </row>
    <row r="1249" spans="1:9" ht="12.6" thickBot="1">
      <c r="A1249" s="10">
        <f t="shared" si="85"/>
        <v>222</v>
      </c>
      <c r="B1249" s="15">
        <f t="shared" si="86"/>
        <v>22124</v>
      </c>
      <c r="C1249" s="11">
        <v>44249</v>
      </c>
      <c r="D1249" s="12">
        <v>79.621212</v>
      </c>
      <c r="E1249" s="16">
        <v>17.55</v>
      </c>
      <c r="F1249" s="17">
        <f t="shared" si="84"/>
        <v>1397.3522706000001</v>
      </c>
      <c r="G1249" s="14">
        <v>25.04</v>
      </c>
      <c r="H1249" s="16">
        <f t="shared" si="87"/>
        <v>-1993.7151484799999</v>
      </c>
      <c r="I1249" s="10">
        <f t="shared" si="83"/>
        <v>22</v>
      </c>
    </row>
    <row r="1250" spans="1:9" ht="12.6" thickBot="1">
      <c r="A1250" s="10">
        <f t="shared" si="85"/>
        <v>222</v>
      </c>
      <c r="B1250" s="15">
        <f t="shared" si="86"/>
        <v>22201</v>
      </c>
      <c r="C1250" s="11">
        <v>44249.041666666664</v>
      </c>
      <c r="D1250" s="12">
        <v>111.090909</v>
      </c>
      <c r="E1250" s="16">
        <v>18.317500000000003</v>
      </c>
      <c r="F1250" s="17">
        <f t="shared" si="84"/>
        <v>2034.9077256075002</v>
      </c>
      <c r="G1250" s="14">
        <v>22.28</v>
      </c>
      <c r="H1250" s="16">
        <f t="shared" si="87"/>
        <v>-2475.1054525200002</v>
      </c>
      <c r="I1250" s="10">
        <f t="shared" si="83"/>
        <v>22</v>
      </c>
    </row>
    <row r="1251" spans="1:9" ht="12.6" thickBot="1">
      <c r="A1251" s="10">
        <f t="shared" si="85"/>
        <v>222</v>
      </c>
      <c r="B1251" s="15">
        <f t="shared" si="86"/>
        <v>22202</v>
      </c>
      <c r="C1251" s="11">
        <v>44249.083333333336</v>
      </c>
      <c r="D1251" s="12">
        <v>120.835821</v>
      </c>
      <c r="E1251" s="16">
        <v>18.697500000000002</v>
      </c>
      <c r="F1251" s="17">
        <f t="shared" si="84"/>
        <v>2259.3277631475003</v>
      </c>
      <c r="G1251" s="14">
        <v>22.21</v>
      </c>
      <c r="H1251" s="16">
        <f t="shared" si="87"/>
        <v>-2683.76358441</v>
      </c>
      <c r="I1251" s="10">
        <f t="shared" si="83"/>
        <v>22</v>
      </c>
    </row>
    <row r="1252" spans="1:9" ht="12.6" thickBot="1">
      <c r="A1252" s="10">
        <f t="shared" si="85"/>
        <v>222</v>
      </c>
      <c r="B1252" s="15">
        <f t="shared" si="86"/>
        <v>22203</v>
      </c>
      <c r="C1252" s="11">
        <v>44249.125</v>
      </c>
      <c r="D1252" s="12">
        <v>14.984848</v>
      </c>
      <c r="E1252" s="16">
        <v>18.954999999999998</v>
      </c>
      <c r="F1252" s="17">
        <f t="shared" si="84"/>
        <v>284.03779383999995</v>
      </c>
      <c r="G1252" s="14">
        <v>21.64</v>
      </c>
      <c r="H1252" s="16">
        <f t="shared" si="87"/>
        <v>-324.27211072</v>
      </c>
      <c r="I1252" s="10">
        <f t="shared" si="83"/>
        <v>22</v>
      </c>
    </row>
    <row r="1253" spans="1:9" ht="12.6" thickBot="1">
      <c r="A1253" s="10">
        <f t="shared" si="85"/>
        <v>222</v>
      </c>
      <c r="B1253" s="15">
        <f t="shared" si="86"/>
        <v>22204</v>
      </c>
      <c r="C1253" s="11">
        <v>44249.166666666664</v>
      </c>
      <c r="D1253" s="12">
        <v>0</v>
      </c>
      <c r="E1253" s="16">
        <v>18.862500000000001</v>
      </c>
      <c r="F1253" s="17">
        <f t="shared" si="84"/>
        <v>0</v>
      </c>
      <c r="G1253" s="14">
        <v>22.21</v>
      </c>
      <c r="H1253" s="16">
        <f t="shared" si="87"/>
        <v>0</v>
      </c>
      <c r="I1253" s="10">
        <f t="shared" si="83"/>
        <v>22</v>
      </c>
    </row>
    <row r="1254" spans="1:9" ht="12.6" thickBot="1">
      <c r="A1254" s="10">
        <f t="shared" si="85"/>
        <v>222</v>
      </c>
      <c r="B1254" s="15">
        <f t="shared" si="86"/>
        <v>22205</v>
      </c>
      <c r="C1254" s="11">
        <v>44249.208333333336</v>
      </c>
      <c r="D1254" s="12">
        <v>0</v>
      </c>
      <c r="E1254" s="16">
        <v>18.197499999999998</v>
      </c>
      <c r="F1254" s="17">
        <f t="shared" si="84"/>
        <v>0</v>
      </c>
      <c r="G1254" s="14">
        <v>22.37</v>
      </c>
      <c r="H1254" s="16">
        <f t="shared" si="87"/>
        <v>0</v>
      </c>
      <c r="I1254" s="10">
        <f t="shared" si="83"/>
        <v>22</v>
      </c>
    </row>
    <row r="1255" spans="1:9" ht="12.6" thickBot="1">
      <c r="A1255" s="10">
        <f t="shared" si="85"/>
        <v>222</v>
      </c>
      <c r="B1255" s="15">
        <f t="shared" si="86"/>
        <v>22206</v>
      </c>
      <c r="C1255" s="11">
        <v>44249.25</v>
      </c>
      <c r="D1255" s="12">
        <v>0</v>
      </c>
      <c r="E1255" s="16">
        <v>20.8675</v>
      </c>
      <c r="F1255" s="17">
        <f t="shared" si="84"/>
        <v>0</v>
      </c>
      <c r="G1255" s="13">
        <v>25</v>
      </c>
      <c r="H1255" s="16">
        <f t="shared" si="87"/>
        <v>0</v>
      </c>
      <c r="I1255" s="10">
        <f t="shared" si="83"/>
        <v>22</v>
      </c>
    </row>
    <row r="1256" spans="1:9" ht="12.6" thickBot="1">
      <c r="A1256" s="10">
        <f t="shared" si="85"/>
        <v>222</v>
      </c>
      <c r="B1256" s="15">
        <f t="shared" si="86"/>
        <v>22207</v>
      </c>
      <c r="C1256" s="11">
        <v>44249.291666666664</v>
      </c>
      <c r="D1256" s="12">
        <v>0</v>
      </c>
      <c r="E1256" s="16">
        <v>25.82</v>
      </c>
      <c r="F1256" s="17">
        <f t="shared" si="84"/>
        <v>0</v>
      </c>
      <c r="G1256" s="14">
        <v>47.4</v>
      </c>
      <c r="H1256" s="16">
        <f t="shared" si="87"/>
        <v>0</v>
      </c>
      <c r="I1256" s="10">
        <f t="shared" si="83"/>
        <v>22</v>
      </c>
    </row>
    <row r="1257" spans="1:9" ht="12.6" thickBot="1">
      <c r="A1257" s="10">
        <f t="shared" si="85"/>
        <v>222</v>
      </c>
      <c r="B1257" s="15">
        <f t="shared" si="86"/>
        <v>22208</v>
      </c>
      <c r="C1257" s="11">
        <v>44249.333333333336</v>
      </c>
      <c r="D1257" s="12">
        <v>0</v>
      </c>
      <c r="E1257" s="16">
        <v>22.45</v>
      </c>
      <c r="F1257" s="17">
        <f t="shared" si="84"/>
        <v>0</v>
      </c>
      <c r="G1257" s="14">
        <v>43.75</v>
      </c>
      <c r="H1257" s="16">
        <f t="shared" si="87"/>
        <v>0</v>
      </c>
      <c r="I1257" s="10">
        <f t="shared" si="83"/>
        <v>22</v>
      </c>
    </row>
    <row r="1258" spans="1:9" ht="12.6" thickBot="1">
      <c r="A1258" s="10">
        <f t="shared" si="85"/>
        <v>222</v>
      </c>
      <c r="B1258" s="15">
        <f t="shared" si="86"/>
        <v>22209</v>
      </c>
      <c r="C1258" s="11">
        <v>44249.375</v>
      </c>
      <c r="D1258" s="12">
        <v>0</v>
      </c>
      <c r="E1258" s="16">
        <v>16.442499999999999</v>
      </c>
      <c r="F1258" s="17">
        <f t="shared" si="84"/>
        <v>0</v>
      </c>
      <c r="G1258" s="14">
        <v>32.869999999999997</v>
      </c>
      <c r="H1258" s="16">
        <f t="shared" si="87"/>
        <v>0</v>
      </c>
      <c r="I1258" s="10">
        <f t="shared" ref="I1258:I1321" si="88">DAY(C1258)</f>
        <v>22</v>
      </c>
    </row>
    <row r="1259" spans="1:9" ht="12.6" thickBot="1">
      <c r="A1259" s="10">
        <f t="shared" si="85"/>
        <v>222</v>
      </c>
      <c r="B1259" s="15">
        <f t="shared" si="86"/>
        <v>22210</v>
      </c>
      <c r="C1259" s="11">
        <v>44249.416666666664</v>
      </c>
      <c r="D1259" s="12">
        <v>0</v>
      </c>
      <c r="E1259" s="16">
        <v>16.267500000000002</v>
      </c>
      <c r="F1259" s="17">
        <f t="shared" si="84"/>
        <v>0</v>
      </c>
      <c r="G1259" s="14">
        <v>29.99</v>
      </c>
      <c r="H1259" s="16">
        <f t="shared" si="87"/>
        <v>0</v>
      </c>
      <c r="I1259" s="10">
        <f t="shared" si="88"/>
        <v>22</v>
      </c>
    </row>
    <row r="1260" spans="1:9" ht="12.6" thickBot="1">
      <c r="A1260" s="10">
        <f t="shared" si="85"/>
        <v>222</v>
      </c>
      <c r="B1260" s="15">
        <f t="shared" si="86"/>
        <v>22211</v>
      </c>
      <c r="C1260" s="11">
        <v>44249.458333333336</v>
      </c>
      <c r="D1260" s="12">
        <v>0</v>
      </c>
      <c r="E1260" s="16">
        <v>5.1174999999999997</v>
      </c>
      <c r="F1260" s="17">
        <f t="shared" si="84"/>
        <v>0</v>
      </c>
      <c r="G1260" s="14">
        <v>26.71</v>
      </c>
      <c r="H1260" s="16">
        <f t="shared" si="87"/>
        <v>0</v>
      </c>
      <c r="I1260" s="10">
        <f t="shared" si="88"/>
        <v>22</v>
      </c>
    </row>
    <row r="1261" spans="1:9" ht="12.6" thickBot="1">
      <c r="A1261" s="10">
        <f t="shared" si="85"/>
        <v>222</v>
      </c>
      <c r="B1261" s="15">
        <f t="shared" si="86"/>
        <v>22212</v>
      </c>
      <c r="C1261" s="11">
        <v>44249.5</v>
      </c>
      <c r="D1261" s="12">
        <v>0</v>
      </c>
      <c r="E1261" s="16">
        <v>0.56999999999999995</v>
      </c>
      <c r="F1261" s="17">
        <f t="shared" si="84"/>
        <v>0</v>
      </c>
      <c r="G1261" s="14">
        <v>24.81</v>
      </c>
      <c r="H1261" s="16">
        <f t="shared" si="87"/>
        <v>0</v>
      </c>
      <c r="I1261" s="10">
        <f t="shared" si="88"/>
        <v>22</v>
      </c>
    </row>
    <row r="1262" spans="1:9" ht="12.6" thickBot="1">
      <c r="A1262" s="10">
        <f t="shared" si="85"/>
        <v>222</v>
      </c>
      <c r="B1262" s="15">
        <f t="shared" si="86"/>
        <v>22213</v>
      </c>
      <c r="C1262" s="11">
        <v>44249.541666666664</v>
      </c>
      <c r="D1262" s="12">
        <v>0</v>
      </c>
      <c r="E1262" s="16">
        <v>-5.2499999999999984E-2</v>
      </c>
      <c r="F1262" s="17">
        <f t="shared" si="84"/>
        <v>0</v>
      </c>
      <c r="G1262" s="14">
        <v>23.46</v>
      </c>
      <c r="H1262" s="16">
        <f t="shared" si="87"/>
        <v>0</v>
      </c>
      <c r="I1262" s="10">
        <f t="shared" si="88"/>
        <v>22</v>
      </c>
    </row>
    <row r="1263" spans="1:9" ht="12.6" thickBot="1">
      <c r="A1263" s="10">
        <f t="shared" si="85"/>
        <v>222</v>
      </c>
      <c r="B1263" s="15">
        <f t="shared" si="86"/>
        <v>22214</v>
      </c>
      <c r="C1263" s="11">
        <v>44249.583333333336</v>
      </c>
      <c r="D1263" s="12">
        <v>0</v>
      </c>
      <c r="E1263" s="16">
        <v>-0.59750000000000003</v>
      </c>
      <c r="F1263" s="17">
        <f t="shared" si="84"/>
        <v>0</v>
      </c>
      <c r="G1263" s="14">
        <v>22.4</v>
      </c>
      <c r="H1263" s="16">
        <f t="shared" si="87"/>
        <v>0</v>
      </c>
      <c r="I1263" s="10">
        <f t="shared" si="88"/>
        <v>22</v>
      </c>
    </row>
    <row r="1264" spans="1:9" ht="12.6" thickBot="1">
      <c r="A1264" s="10">
        <f t="shared" si="85"/>
        <v>222</v>
      </c>
      <c r="B1264" s="15">
        <f t="shared" si="86"/>
        <v>22215</v>
      </c>
      <c r="C1264" s="11">
        <v>44249.625</v>
      </c>
      <c r="D1264" s="12">
        <v>0</v>
      </c>
      <c r="E1264" s="16">
        <v>-0.38749999999999996</v>
      </c>
      <c r="F1264" s="17">
        <f t="shared" si="84"/>
        <v>0</v>
      </c>
      <c r="G1264" s="14">
        <v>22.24</v>
      </c>
      <c r="H1264" s="16">
        <f t="shared" si="87"/>
        <v>0</v>
      </c>
      <c r="I1264" s="10">
        <f t="shared" si="88"/>
        <v>22</v>
      </c>
    </row>
    <row r="1265" spans="1:9" ht="12.6" thickBot="1">
      <c r="A1265" s="10">
        <f t="shared" si="85"/>
        <v>222</v>
      </c>
      <c r="B1265" s="15">
        <f t="shared" si="86"/>
        <v>22216</v>
      </c>
      <c r="C1265" s="11">
        <v>44249.666666666664</v>
      </c>
      <c r="D1265" s="12">
        <v>0</v>
      </c>
      <c r="E1265" s="16">
        <v>4.4999999999999998E-2</v>
      </c>
      <c r="F1265" s="17">
        <f t="shared" si="84"/>
        <v>0</v>
      </c>
      <c r="G1265" s="14">
        <v>21.47</v>
      </c>
      <c r="H1265" s="16">
        <f t="shared" si="87"/>
        <v>0</v>
      </c>
      <c r="I1265" s="10">
        <f t="shared" si="88"/>
        <v>22</v>
      </c>
    </row>
    <row r="1266" spans="1:9" ht="12.6" thickBot="1">
      <c r="A1266" s="10">
        <f t="shared" si="85"/>
        <v>222</v>
      </c>
      <c r="B1266" s="15">
        <f t="shared" si="86"/>
        <v>22217</v>
      </c>
      <c r="C1266" s="11">
        <v>44249.708333333336</v>
      </c>
      <c r="D1266" s="12">
        <v>92.808510999999996</v>
      </c>
      <c r="E1266" s="16">
        <v>1.8774999999999999</v>
      </c>
      <c r="F1266" s="17">
        <f t="shared" si="84"/>
        <v>174.24797940249999</v>
      </c>
      <c r="G1266" s="14">
        <v>23.5</v>
      </c>
      <c r="H1266" s="16">
        <f t="shared" si="87"/>
        <v>-2181.0000084999997</v>
      </c>
      <c r="I1266" s="10">
        <f t="shared" si="88"/>
        <v>22</v>
      </c>
    </row>
    <row r="1267" spans="1:9" ht="12.6" thickBot="1">
      <c r="A1267" s="10">
        <f t="shared" si="85"/>
        <v>222</v>
      </c>
      <c r="B1267" s="15">
        <f t="shared" si="86"/>
        <v>22218</v>
      </c>
      <c r="C1267" s="11">
        <v>44249.75</v>
      </c>
      <c r="D1267" s="12">
        <v>100</v>
      </c>
      <c r="E1267" s="16">
        <v>15.54</v>
      </c>
      <c r="F1267" s="17">
        <f t="shared" si="84"/>
        <v>1554</v>
      </c>
      <c r="G1267" s="14">
        <v>31.56</v>
      </c>
      <c r="H1267" s="16">
        <f t="shared" si="87"/>
        <v>-3156</v>
      </c>
      <c r="I1267" s="10">
        <f t="shared" si="88"/>
        <v>22</v>
      </c>
    </row>
    <row r="1268" spans="1:9" ht="12.6" thickBot="1">
      <c r="A1268" s="10">
        <f t="shared" si="85"/>
        <v>222</v>
      </c>
      <c r="B1268" s="15">
        <f t="shared" si="86"/>
        <v>22219</v>
      </c>
      <c r="C1268" s="11">
        <v>44249.791666666664</v>
      </c>
      <c r="D1268" s="12">
        <v>56.388888999999999</v>
      </c>
      <c r="E1268" s="16">
        <v>26.607500000000002</v>
      </c>
      <c r="F1268" s="17">
        <f t="shared" si="84"/>
        <v>1500.3673640675001</v>
      </c>
      <c r="G1268" s="14">
        <v>38.020000000000003</v>
      </c>
      <c r="H1268" s="16">
        <f t="shared" si="87"/>
        <v>-2143.9055597800002</v>
      </c>
      <c r="I1268" s="10">
        <f t="shared" si="88"/>
        <v>22</v>
      </c>
    </row>
    <row r="1269" spans="1:9" ht="12.6" thickBot="1">
      <c r="A1269" s="10">
        <f t="shared" si="85"/>
        <v>222</v>
      </c>
      <c r="B1269" s="15">
        <f t="shared" si="86"/>
        <v>22220</v>
      </c>
      <c r="C1269" s="11">
        <v>44249.833333333336</v>
      </c>
      <c r="D1269" s="12">
        <v>8.8108109999999993</v>
      </c>
      <c r="E1269" s="16">
        <v>20.27</v>
      </c>
      <c r="F1269" s="17">
        <f t="shared" si="84"/>
        <v>178.59513896999999</v>
      </c>
      <c r="G1269" s="14">
        <v>35.82</v>
      </c>
      <c r="H1269" s="16">
        <f t="shared" si="87"/>
        <v>-315.60325001999996</v>
      </c>
      <c r="I1269" s="10">
        <f t="shared" si="88"/>
        <v>22</v>
      </c>
    </row>
    <row r="1270" spans="1:9" ht="12.6" thickBot="1">
      <c r="A1270" s="10">
        <f t="shared" si="85"/>
        <v>222</v>
      </c>
      <c r="B1270" s="15">
        <f t="shared" si="86"/>
        <v>22221</v>
      </c>
      <c r="C1270" s="11">
        <v>44249.875</v>
      </c>
      <c r="D1270" s="12">
        <v>163.488889</v>
      </c>
      <c r="E1270" s="16">
        <v>17.2075</v>
      </c>
      <c r="F1270" s="17">
        <f t="shared" si="84"/>
        <v>2813.2350574675002</v>
      </c>
      <c r="G1270" s="14">
        <v>30.63</v>
      </c>
      <c r="H1270" s="16">
        <f t="shared" si="87"/>
        <v>-5007.6646700700003</v>
      </c>
      <c r="I1270" s="10">
        <f t="shared" si="88"/>
        <v>22</v>
      </c>
    </row>
    <row r="1271" spans="1:9" ht="12.6" thickBot="1">
      <c r="A1271" s="10">
        <f t="shared" si="85"/>
        <v>222</v>
      </c>
      <c r="B1271" s="15">
        <f t="shared" si="86"/>
        <v>22222</v>
      </c>
      <c r="C1271" s="11">
        <v>44249.916666666664</v>
      </c>
      <c r="D1271" s="12">
        <v>202.17777799999999</v>
      </c>
      <c r="E1271" s="16">
        <v>13.282499999999999</v>
      </c>
      <c r="F1271" s="17">
        <f t="shared" si="84"/>
        <v>2685.4263362849997</v>
      </c>
      <c r="G1271" s="14">
        <v>25.31</v>
      </c>
      <c r="H1271" s="16">
        <f t="shared" si="87"/>
        <v>-5117.1195611799994</v>
      </c>
      <c r="I1271" s="10">
        <f t="shared" si="88"/>
        <v>22</v>
      </c>
    </row>
    <row r="1272" spans="1:9" ht="12.6" thickBot="1">
      <c r="A1272" s="10">
        <f t="shared" si="85"/>
        <v>222</v>
      </c>
      <c r="B1272" s="15">
        <f t="shared" si="86"/>
        <v>22223</v>
      </c>
      <c r="C1272" s="11">
        <v>44249.958333333336</v>
      </c>
      <c r="D1272" s="12">
        <v>174.5</v>
      </c>
      <c r="E1272" s="16">
        <v>-0.4425</v>
      </c>
      <c r="F1272" s="17">
        <f t="shared" si="84"/>
        <v>-77.216250000000002</v>
      </c>
      <c r="G1272" s="14">
        <v>22.71</v>
      </c>
      <c r="H1272" s="16">
        <f t="shared" si="87"/>
        <v>-3962.895</v>
      </c>
      <c r="I1272" s="10">
        <f t="shared" si="88"/>
        <v>22</v>
      </c>
    </row>
    <row r="1273" spans="1:9" ht="12.6" thickBot="1">
      <c r="A1273" s="10">
        <f t="shared" si="85"/>
        <v>223</v>
      </c>
      <c r="B1273" s="15">
        <f t="shared" si="86"/>
        <v>22224</v>
      </c>
      <c r="C1273" s="11">
        <v>44250</v>
      </c>
      <c r="D1273" s="12">
        <v>202.15555599999999</v>
      </c>
      <c r="E1273" s="16">
        <v>-4.3375000000000004</v>
      </c>
      <c r="F1273" s="17">
        <f t="shared" si="84"/>
        <v>-876.84972415000004</v>
      </c>
      <c r="G1273" s="14">
        <v>12.3</v>
      </c>
      <c r="H1273" s="16">
        <f t="shared" si="87"/>
        <v>-2486.5133387999999</v>
      </c>
      <c r="I1273" s="10">
        <f t="shared" si="88"/>
        <v>23</v>
      </c>
    </row>
    <row r="1274" spans="1:9" ht="12.6" thickBot="1">
      <c r="A1274" s="10">
        <f t="shared" si="85"/>
        <v>223</v>
      </c>
      <c r="B1274" s="15">
        <f t="shared" si="86"/>
        <v>22301</v>
      </c>
      <c r="C1274" s="11">
        <v>44250.041666666664</v>
      </c>
      <c r="D1274" s="12">
        <v>219.52631600000001</v>
      </c>
      <c r="E1274" s="16">
        <v>-1.7050000000000001</v>
      </c>
      <c r="F1274" s="17">
        <f t="shared" si="84"/>
        <v>-374.29236878</v>
      </c>
      <c r="G1274" s="14">
        <v>15.25</v>
      </c>
      <c r="H1274" s="16">
        <f t="shared" si="87"/>
        <v>-3347.7763190000001</v>
      </c>
      <c r="I1274" s="10">
        <f t="shared" si="88"/>
        <v>23</v>
      </c>
    </row>
    <row r="1275" spans="1:9" ht="12.6" thickBot="1">
      <c r="A1275" s="10">
        <f t="shared" si="85"/>
        <v>223</v>
      </c>
      <c r="B1275" s="15">
        <f t="shared" si="86"/>
        <v>22302</v>
      </c>
      <c r="C1275" s="11">
        <v>44250.083333333336</v>
      </c>
      <c r="D1275" s="12">
        <v>223</v>
      </c>
      <c r="E1275" s="16">
        <v>-1.6724999999999999</v>
      </c>
      <c r="F1275" s="17">
        <f t="shared" si="84"/>
        <v>-372.96749999999997</v>
      </c>
      <c r="G1275" s="14">
        <v>14.36</v>
      </c>
      <c r="H1275" s="16">
        <f t="shared" si="87"/>
        <v>-3202.2799999999997</v>
      </c>
      <c r="I1275" s="10">
        <f t="shared" si="88"/>
        <v>23</v>
      </c>
    </row>
    <row r="1276" spans="1:9" ht="12.6" thickBot="1">
      <c r="A1276" s="10">
        <f t="shared" si="85"/>
        <v>223</v>
      </c>
      <c r="B1276" s="15">
        <f t="shared" si="86"/>
        <v>22303</v>
      </c>
      <c r="C1276" s="11">
        <v>44250.125</v>
      </c>
      <c r="D1276" s="12">
        <v>222.89473699999999</v>
      </c>
      <c r="E1276" s="16">
        <v>-0.49249999999999994</v>
      </c>
      <c r="F1276" s="17">
        <f t="shared" si="84"/>
        <v>-109.77565797249999</v>
      </c>
      <c r="G1276" s="14">
        <v>14.5</v>
      </c>
      <c r="H1276" s="16">
        <f t="shared" si="87"/>
        <v>-3231.9736865</v>
      </c>
      <c r="I1276" s="10">
        <f t="shared" si="88"/>
        <v>23</v>
      </c>
    </row>
    <row r="1277" spans="1:9" ht="12.6" thickBot="1">
      <c r="A1277" s="10">
        <f t="shared" si="85"/>
        <v>223</v>
      </c>
      <c r="B1277" s="15">
        <f t="shared" si="86"/>
        <v>22304</v>
      </c>
      <c r="C1277" s="11">
        <v>44250.166666666664</v>
      </c>
      <c r="D1277" s="12">
        <v>223</v>
      </c>
      <c r="E1277" s="16">
        <v>14.592499999999999</v>
      </c>
      <c r="F1277" s="17">
        <f t="shared" si="84"/>
        <v>3254.1275000000001</v>
      </c>
      <c r="G1277" s="14">
        <v>15.71</v>
      </c>
      <c r="H1277" s="16">
        <f t="shared" si="87"/>
        <v>-3503.3300000000004</v>
      </c>
      <c r="I1277" s="10">
        <f t="shared" si="88"/>
        <v>23</v>
      </c>
    </row>
    <row r="1278" spans="1:9" ht="12.6" thickBot="1">
      <c r="A1278" s="10">
        <f t="shared" si="85"/>
        <v>223</v>
      </c>
      <c r="B1278" s="15">
        <f t="shared" si="86"/>
        <v>22305</v>
      </c>
      <c r="C1278" s="11">
        <v>44250.208333333336</v>
      </c>
      <c r="D1278" s="12">
        <v>223</v>
      </c>
      <c r="E1278" s="16">
        <v>16.864999999999998</v>
      </c>
      <c r="F1278" s="17">
        <f t="shared" si="84"/>
        <v>3760.8949999999995</v>
      </c>
      <c r="G1278" s="14">
        <v>17.29</v>
      </c>
      <c r="H1278" s="16">
        <f t="shared" si="87"/>
        <v>-3855.6699999999996</v>
      </c>
      <c r="I1278" s="10">
        <f t="shared" si="88"/>
        <v>23</v>
      </c>
    </row>
    <row r="1279" spans="1:9" ht="12.6" thickBot="1">
      <c r="A1279" s="10">
        <f t="shared" si="85"/>
        <v>223</v>
      </c>
      <c r="B1279" s="15">
        <f t="shared" si="86"/>
        <v>22306</v>
      </c>
      <c r="C1279" s="11">
        <v>44250.25</v>
      </c>
      <c r="D1279" s="12">
        <v>223</v>
      </c>
      <c r="E1279" s="16">
        <v>18.240000000000002</v>
      </c>
      <c r="F1279" s="17">
        <f t="shared" si="84"/>
        <v>4067.5200000000004</v>
      </c>
      <c r="G1279" s="14">
        <v>20.88</v>
      </c>
      <c r="H1279" s="16">
        <f t="shared" si="87"/>
        <v>-4656.24</v>
      </c>
      <c r="I1279" s="10">
        <f t="shared" si="88"/>
        <v>23</v>
      </c>
    </row>
    <row r="1280" spans="1:9" ht="12.6" thickBot="1">
      <c r="A1280" s="10">
        <f t="shared" si="85"/>
        <v>223</v>
      </c>
      <c r="B1280" s="15">
        <f t="shared" si="86"/>
        <v>22307</v>
      </c>
      <c r="C1280" s="11">
        <v>44250.291666666664</v>
      </c>
      <c r="D1280" s="12">
        <v>222.91304299999999</v>
      </c>
      <c r="E1280" s="16">
        <v>22.564999999999998</v>
      </c>
      <c r="F1280" s="17">
        <f t="shared" si="84"/>
        <v>5030.0328152949996</v>
      </c>
      <c r="G1280" s="14">
        <v>33.5</v>
      </c>
      <c r="H1280" s="16">
        <f t="shared" si="87"/>
        <v>-7467.5869404999994</v>
      </c>
      <c r="I1280" s="10">
        <f t="shared" si="88"/>
        <v>23</v>
      </c>
    </row>
    <row r="1281" spans="1:9" ht="12.6" thickBot="1">
      <c r="A1281" s="10">
        <f t="shared" si="85"/>
        <v>223</v>
      </c>
      <c r="B1281" s="15">
        <f t="shared" si="86"/>
        <v>22308</v>
      </c>
      <c r="C1281" s="11">
        <v>44250.333333333336</v>
      </c>
      <c r="D1281" s="12">
        <v>223</v>
      </c>
      <c r="E1281" s="16">
        <v>20.5075</v>
      </c>
      <c r="F1281" s="17">
        <f t="shared" si="84"/>
        <v>4573.1724999999997</v>
      </c>
      <c r="G1281" s="14">
        <v>34.22</v>
      </c>
      <c r="H1281" s="16">
        <f t="shared" si="87"/>
        <v>-7631.0599999999995</v>
      </c>
      <c r="I1281" s="10">
        <f t="shared" si="88"/>
        <v>23</v>
      </c>
    </row>
    <row r="1282" spans="1:9" ht="12.6" thickBot="1">
      <c r="A1282" s="10">
        <f t="shared" si="85"/>
        <v>223</v>
      </c>
      <c r="B1282" s="15">
        <f t="shared" si="86"/>
        <v>22309</v>
      </c>
      <c r="C1282" s="11">
        <v>44250.375</v>
      </c>
      <c r="D1282" s="12">
        <v>153.6</v>
      </c>
      <c r="E1282" s="16">
        <v>17.182500000000001</v>
      </c>
      <c r="F1282" s="17">
        <f t="shared" ref="F1282:F1345" si="89">D1282*E1282</f>
        <v>2639.232</v>
      </c>
      <c r="G1282" s="14">
        <v>26.25</v>
      </c>
      <c r="H1282" s="16">
        <f t="shared" si="87"/>
        <v>-4032</v>
      </c>
      <c r="I1282" s="10">
        <f t="shared" si="88"/>
        <v>23</v>
      </c>
    </row>
    <row r="1283" spans="1:9" ht="12.6" thickBot="1">
      <c r="A1283" s="10">
        <f t="shared" ref="A1283:A1346" si="90">DAY(C1283)+MONTH(C1283)*100</f>
        <v>223</v>
      </c>
      <c r="B1283" s="15">
        <f t="shared" ref="B1283:B1346" si="91">IF(HOUR(C1283)=0,-76,HOUR(C1283))+DAY(C1283)*100+MONTH(C1283)*10000</f>
        <v>22310</v>
      </c>
      <c r="C1283" s="11">
        <v>44250.416666666664</v>
      </c>
      <c r="D1283" s="12">
        <v>36.788732000000003</v>
      </c>
      <c r="E1283" s="16">
        <v>17.11</v>
      </c>
      <c r="F1283" s="17">
        <f t="shared" si="89"/>
        <v>629.45520452000005</v>
      </c>
      <c r="G1283" s="14">
        <v>22.77</v>
      </c>
      <c r="H1283" s="16">
        <f t="shared" ref="H1283:H1346" si="92">-D1283*G1283</f>
        <v>-837.67942764000009</v>
      </c>
      <c r="I1283" s="10">
        <f t="shared" si="88"/>
        <v>23</v>
      </c>
    </row>
    <row r="1284" spans="1:9" ht="12.6" thickBot="1">
      <c r="A1284" s="10">
        <f t="shared" si="90"/>
        <v>223</v>
      </c>
      <c r="B1284" s="15">
        <f t="shared" si="91"/>
        <v>22311</v>
      </c>
      <c r="C1284" s="11">
        <v>44250.458333333336</v>
      </c>
      <c r="D1284" s="12">
        <v>0</v>
      </c>
      <c r="E1284" s="16">
        <v>11.7425</v>
      </c>
      <c r="F1284" s="17">
        <f t="shared" si="89"/>
        <v>0</v>
      </c>
      <c r="G1284" s="14">
        <v>22.41</v>
      </c>
      <c r="H1284" s="16">
        <f t="shared" si="92"/>
        <v>0</v>
      </c>
      <c r="I1284" s="10">
        <f t="shared" si="88"/>
        <v>23</v>
      </c>
    </row>
    <row r="1285" spans="1:9" ht="12.6" thickBot="1">
      <c r="A1285" s="10">
        <f t="shared" si="90"/>
        <v>223</v>
      </c>
      <c r="B1285" s="15">
        <f t="shared" si="91"/>
        <v>22312</v>
      </c>
      <c r="C1285" s="11">
        <v>44250.5</v>
      </c>
      <c r="D1285" s="12">
        <v>0</v>
      </c>
      <c r="E1285" s="16">
        <v>0.33</v>
      </c>
      <c r="F1285" s="17">
        <f t="shared" si="89"/>
        <v>0</v>
      </c>
      <c r="G1285" s="14">
        <v>18.54</v>
      </c>
      <c r="H1285" s="16">
        <f t="shared" si="92"/>
        <v>0</v>
      </c>
      <c r="I1285" s="10">
        <f t="shared" si="88"/>
        <v>23</v>
      </c>
    </row>
    <row r="1286" spans="1:9" ht="12.6" thickBot="1">
      <c r="A1286" s="10">
        <f t="shared" si="90"/>
        <v>223</v>
      </c>
      <c r="B1286" s="15">
        <f t="shared" si="91"/>
        <v>22313</v>
      </c>
      <c r="C1286" s="11">
        <v>44250.541666666664</v>
      </c>
      <c r="D1286" s="12">
        <v>0</v>
      </c>
      <c r="E1286" s="16">
        <v>-0.76249999999999996</v>
      </c>
      <c r="F1286" s="17">
        <f t="shared" si="89"/>
        <v>0</v>
      </c>
      <c r="G1286" s="14">
        <v>17.079999999999998</v>
      </c>
      <c r="H1286" s="16">
        <f t="shared" si="92"/>
        <v>0</v>
      </c>
      <c r="I1286" s="10">
        <f t="shared" si="88"/>
        <v>23</v>
      </c>
    </row>
    <row r="1287" spans="1:9" ht="12.6" thickBot="1">
      <c r="A1287" s="10">
        <f t="shared" si="90"/>
        <v>223</v>
      </c>
      <c r="B1287" s="15">
        <f t="shared" si="91"/>
        <v>22314</v>
      </c>
      <c r="C1287" s="11">
        <v>44250.583333333336</v>
      </c>
      <c r="D1287" s="12">
        <v>0</v>
      </c>
      <c r="E1287" s="16">
        <v>-3.8274999999999997</v>
      </c>
      <c r="F1287" s="17">
        <f t="shared" si="89"/>
        <v>0</v>
      </c>
      <c r="G1287" s="14">
        <v>16.05</v>
      </c>
      <c r="H1287" s="16">
        <f t="shared" si="92"/>
        <v>0</v>
      </c>
      <c r="I1287" s="10">
        <f t="shared" si="88"/>
        <v>23</v>
      </c>
    </row>
    <row r="1288" spans="1:9" ht="12.6" thickBot="1">
      <c r="A1288" s="10">
        <f t="shared" si="90"/>
        <v>223</v>
      </c>
      <c r="B1288" s="15">
        <f t="shared" si="91"/>
        <v>22315</v>
      </c>
      <c r="C1288" s="11">
        <v>44250.625</v>
      </c>
      <c r="D1288" s="12">
        <v>0</v>
      </c>
      <c r="E1288" s="16">
        <v>-10.922499999999999</v>
      </c>
      <c r="F1288" s="17">
        <f t="shared" si="89"/>
        <v>0</v>
      </c>
      <c r="G1288" s="14">
        <v>14.76</v>
      </c>
      <c r="H1288" s="16">
        <f t="shared" si="92"/>
        <v>0</v>
      </c>
      <c r="I1288" s="10">
        <f t="shared" si="88"/>
        <v>23</v>
      </c>
    </row>
    <row r="1289" spans="1:9" ht="12.6" thickBot="1">
      <c r="A1289" s="10">
        <f t="shared" si="90"/>
        <v>223</v>
      </c>
      <c r="B1289" s="15">
        <f t="shared" si="91"/>
        <v>22316</v>
      </c>
      <c r="C1289" s="11">
        <v>44250.666666666664</v>
      </c>
      <c r="D1289" s="12">
        <v>67.943662000000003</v>
      </c>
      <c r="E1289" s="16">
        <v>-10.695</v>
      </c>
      <c r="F1289" s="17">
        <f t="shared" si="89"/>
        <v>-726.65746509000007</v>
      </c>
      <c r="G1289" s="14">
        <v>12.34</v>
      </c>
      <c r="H1289" s="16">
        <f t="shared" si="92"/>
        <v>-838.42478907999998</v>
      </c>
      <c r="I1289" s="10">
        <f t="shared" si="88"/>
        <v>23</v>
      </c>
    </row>
    <row r="1290" spans="1:9" ht="12.6" thickBot="1">
      <c r="A1290" s="10">
        <f t="shared" si="90"/>
        <v>223</v>
      </c>
      <c r="B1290" s="15">
        <f t="shared" si="91"/>
        <v>22317</v>
      </c>
      <c r="C1290" s="11">
        <v>44250.708333333336</v>
      </c>
      <c r="D1290" s="12">
        <v>143.85915499999999</v>
      </c>
      <c r="E1290" s="16">
        <v>-18.047499999999999</v>
      </c>
      <c r="F1290" s="17">
        <f t="shared" si="89"/>
        <v>-2596.2980998624998</v>
      </c>
      <c r="G1290" s="14">
        <v>14.19</v>
      </c>
      <c r="H1290" s="16">
        <f t="shared" si="92"/>
        <v>-2041.3614094499997</v>
      </c>
      <c r="I1290" s="10">
        <f t="shared" si="88"/>
        <v>23</v>
      </c>
    </row>
    <row r="1291" spans="1:9" ht="12.6" thickBot="1">
      <c r="A1291" s="10">
        <f t="shared" si="90"/>
        <v>223</v>
      </c>
      <c r="B1291" s="15">
        <f t="shared" si="91"/>
        <v>22318</v>
      </c>
      <c r="C1291" s="11">
        <v>44250.75</v>
      </c>
      <c r="D1291" s="12">
        <v>188.169014</v>
      </c>
      <c r="E1291" s="16">
        <v>-13.089999999999998</v>
      </c>
      <c r="F1291" s="17">
        <f t="shared" si="89"/>
        <v>-2463.1323932599998</v>
      </c>
      <c r="G1291" s="14">
        <v>17.93</v>
      </c>
      <c r="H1291" s="16">
        <f t="shared" si="92"/>
        <v>-3373.8704210199999</v>
      </c>
      <c r="I1291" s="10">
        <f t="shared" si="88"/>
        <v>23</v>
      </c>
    </row>
    <row r="1292" spans="1:9" ht="12.6" thickBot="1">
      <c r="A1292" s="10">
        <f t="shared" si="90"/>
        <v>223</v>
      </c>
      <c r="B1292" s="15">
        <f t="shared" si="91"/>
        <v>22319</v>
      </c>
      <c r="C1292" s="11">
        <v>44250.791666666664</v>
      </c>
      <c r="D1292" s="12">
        <v>202</v>
      </c>
      <c r="E1292" s="16">
        <v>-0.8274999999999999</v>
      </c>
      <c r="F1292" s="17">
        <f t="shared" si="89"/>
        <v>-167.15499999999997</v>
      </c>
      <c r="G1292" s="14">
        <v>19.68</v>
      </c>
      <c r="H1292" s="16">
        <f t="shared" si="92"/>
        <v>-3975.36</v>
      </c>
      <c r="I1292" s="10">
        <f t="shared" si="88"/>
        <v>23</v>
      </c>
    </row>
    <row r="1293" spans="1:9" ht="12.6" thickBot="1">
      <c r="A1293" s="10">
        <f t="shared" si="90"/>
        <v>223</v>
      </c>
      <c r="B1293" s="15">
        <f t="shared" si="91"/>
        <v>22320</v>
      </c>
      <c r="C1293" s="11">
        <v>44250.833333333336</v>
      </c>
      <c r="D1293" s="12">
        <v>202</v>
      </c>
      <c r="E1293" s="16">
        <v>0.72499999999999998</v>
      </c>
      <c r="F1293" s="17">
        <f t="shared" si="89"/>
        <v>146.44999999999999</v>
      </c>
      <c r="G1293" s="14">
        <v>18.399999999999999</v>
      </c>
      <c r="H1293" s="16">
        <f t="shared" si="92"/>
        <v>-3716.7999999999997</v>
      </c>
      <c r="I1293" s="10">
        <f t="shared" si="88"/>
        <v>23</v>
      </c>
    </row>
    <row r="1294" spans="1:9" ht="12.6" thickBot="1">
      <c r="A1294" s="10">
        <f t="shared" si="90"/>
        <v>223</v>
      </c>
      <c r="B1294" s="15">
        <f t="shared" si="91"/>
        <v>22321</v>
      </c>
      <c r="C1294" s="11">
        <v>44250.875</v>
      </c>
      <c r="D1294" s="12">
        <v>202</v>
      </c>
      <c r="E1294" s="16">
        <v>-3.25</v>
      </c>
      <c r="F1294" s="17">
        <f t="shared" si="89"/>
        <v>-656.5</v>
      </c>
      <c r="G1294" s="14">
        <v>17.760000000000002</v>
      </c>
      <c r="H1294" s="16">
        <f t="shared" si="92"/>
        <v>-3587.5200000000004</v>
      </c>
      <c r="I1294" s="10">
        <f t="shared" si="88"/>
        <v>23</v>
      </c>
    </row>
    <row r="1295" spans="1:9" ht="12.6" thickBot="1">
      <c r="A1295" s="10">
        <f t="shared" si="90"/>
        <v>223</v>
      </c>
      <c r="B1295" s="15">
        <f t="shared" si="91"/>
        <v>22322</v>
      </c>
      <c r="C1295" s="11">
        <v>44250.916666666664</v>
      </c>
      <c r="D1295" s="12">
        <v>202</v>
      </c>
      <c r="E1295" s="16">
        <v>-22.512499999999999</v>
      </c>
      <c r="F1295" s="17">
        <f t="shared" si="89"/>
        <v>-4547.5249999999996</v>
      </c>
      <c r="G1295" s="14">
        <v>14.96</v>
      </c>
      <c r="H1295" s="16">
        <f t="shared" si="92"/>
        <v>-3021.92</v>
      </c>
      <c r="I1295" s="10">
        <f t="shared" si="88"/>
        <v>23</v>
      </c>
    </row>
    <row r="1296" spans="1:9" ht="12.6" thickBot="1">
      <c r="A1296" s="10">
        <f t="shared" si="90"/>
        <v>223</v>
      </c>
      <c r="B1296" s="15">
        <f t="shared" si="91"/>
        <v>22323</v>
      </c>
      <c r="C1296" s="11">
        <v>44250.958333333336</v>
      </c>
      <c r="D1296" s="12">
        <v>202</v>
      </c>
      <c r="E1296" s="16">
        <v>-30.9175</v>
      </c>
      <c r="F1296" s="17">
        <f t="shared" si="89"/>
        <v>-6245.335</v>
      </c>
      <c r="G1296" s="14">
        <v>4.8099999999999996</v>
      </c>
      <c r="H1296" s="16">
        <f t="shared" si="92"/>
        <v>-971.61999999999989</v>
      </c>
      <c r="I1296" s="10">
        <f t="shared" si="88"/>
        <v>23</v>
      </c>
    </row>
    <row r="1297" spans="1:9" ht="12.6" thickBot="1">
      <c r="A1297" s="10">
        <f t="shared" si="90"/>
        <v>224</v>
      </c>
      <c r="B1297" s="15">
        <f t="shared" si="91"/>
        <v>22324</v>
      </c>
      <c r="C1297" s="11">
        <v>44251</v>
      </c>
      <c r="D1297" s="12">
        <v>202</v>
      </c>
      <c r="E1297" s="16">
        <v>-31.637499999999999</v>
      </c>
      <c r="F1297" s="17">
        <f t="shared" si="89"/>
        <v>-6390.7749999999996</v>
      </c>
      <c r="G1297" s="14">
        <v>3.02</v>
      </c>
      <c r="H1297" s="16">
        <f t="shared" si="92"/>
        <v>-610.04</v>
      </c>
      <c r="I1297" s="10">
        <f t="shared" si="88"/>
        <v>24</v>
      </c>
    </row>
    <row r="1298" spans="1:9" ht="12.6" thickBot="1">
      <c r="A1298" s="10">
        <f t="shared" si="90"/>
        <v>224</v>
      </c>
      <c r="B1298" s="15">
        <f t="shared" si="91"/>
        <v>22401</v>
      </c>
      <c r="C1298" s="11">
        <v>44251.041666666664</v>
      </c>
      <c r="D1298" s="12">
        <v>28.796296000000002</v>
      </c>
      <c r="E1298" s="16">
        <v>-31.65</v>
      </c>
      <c r="F1298" s="17">
        <f t="shared" si="89"/>
        <v>-911.40276840000001</v>
      </c>
      <c r="G1298" s="13">
        <v>0</v>
      </c>
      <c r="H1298" s="16">
        <f t="shared" si="92"/>
        <v>0</v>
      </c>
      <c r="I1298" s="10">
        <f t="shared" si="88"/>
        <v>24</v>
      </c>
    </row>
    <row r="1299" spans="1:9" ht="12.6" thickBot="1">
      <c r="A1299" s="10">
        <f t="shared" si="90"/>
        <v>224</v>
      </c>
      <c r="B1299" s="15">
        <f t="shared" si="91"/>
        <v>22402</v>
      </c>
      <c r="C1299" s="11">
        <v>44251.083333333336</v>
      </c>
      <c r="D1299" s="12">
        <v>0</v>
      </c>
      <c r="E1299" s="16">
        <v>-31.65</v>
      </c>
      <c r="F1299" s="17">
        <f t="shared" si="89"/>
        <v>0</v>
      </c>
      <c r="G1299" s="13">
        <v>0</v>
      </c>
      <c r="H1299" s="16">
        <f t="shared" si="92"/>
        <v>0</v>
      </c>
      <c r="I1299" s="10">
        <f t="shared" si="88"/>
        <v>24</v>
      </c>
    </row>
    <row r="1300" spans="1:9" ht="12.6" thickBot="1">
      <c r="A1300" s="10">
        <f t="shared" si="90"/>
        <v>224</v>
      </c>
      <c r="B1300" s="15">
        <f t="shared" si="91"/>
        <v>22403</v>
      </c>
      <c r="C1300" s="11">
        <v>44251.125</v>
      </c>
      <c r="D1300" s="12">
        <v>0</v>
      </c>
      <c r="E1300" s="16">
        <v>-31.65</v>
      </c>
      <c r="F1300" s="17">
        <f t="shared" si="89"/>
        <v>0</v>
      </c>
      <c r="G1300" s="14">
        <v>0.01</v>
      </c>
      <c r="H1300" s="16">
        <f t="shared" si="92"/>
        <v>0</v>
      </c>
      <c r="I1300" s="10">
        <f t="shared" si="88"/>
        <v>24</v>
      </c>
    </row>
    <row r="1301" spans="1:9" ht="12.6" thickBot="1">
      <c r="A1301" s="10">
        <f t="shared" si="90"/>
        <v>224</v>
      </c>
      <c r="B1301" s="15">
        <f t="shared" si="91"/>
        <v>22404</v>
      </c>
      <c r="C1301" s="11">
        <v>44251.166666666664</v>
      </c>
      <c r="D1301" s="12">
        <v>99.698413000000002</v>
      </c>
      <c r="E1301" s="16">
        <v>-31.65</v>
      </c>
      <c r="F1301" s="17">
        <f t="shared" si="89"/>
        <v>-3155.45477145</v>
      </c>
      <c r="G1301" s="14">
        <v>0.33</v>
      </c>
      <c r="H1301" s="16">
        <f t="shared" si="92"/>
        <v>-32.90047629</v>
      </c>
      <c r="I1301" s="10">
        <f t="shared" si="88"/>
        <v>24</v>
      </c>
    </row>
    <row r="1302" spans="1:9" ht="12.6" thickBot="1">
      <c r="A1302" s="10">
        <f t="shared" si="90"/>
        <v>224</v>
      </c>
      <c r="B1302" s="15">
        <f t="shared" si="91"/>
        <v>22405</v>
      </c>
      <c r="C1302" s="11">
        <v>44251.208333333336</v>
      </c>
      <c r="D1302" s="12">
        <v>111</v>
      </c>
      <c r="E1302" s="16">
        <v>-31.462499999999999</v>
      </c>
      <c r="F1302" s="17">
        <f t="shared" si="89"/>
        <v>-3492.3374999999996</v>
      </c>
      <c r="G1302" s="14">
        <v>3.21</v>
      </c>
      <c r="H1302" s="16">
        <f t="shared" si="92"/>
        <v>-356.31</v>
      </c>
      <c r="I1302" s="10">
        <f t="shared" si="88"/>
        <v>24</v>
      </c>
    </row>
    <row r="1303" spans="1:9" ht="12.6" thickBot="1">
      <c r="A1303" s="10">
        <f t="shared" si="90"/>
        <v>224</v>
      </c>
      <c r="B1303" s="15">
        <f t="shared" si="91"/>
        <v>22406</v>
      </c>
      <c r="C1303" s="11">
        <v>44251.25</v>
      </c>
      <c r="D1303" s="12">
        <v>111.061538</v>
      </c>
      <c r="E1303" s="16">
        <v>-28.520000000000003</v>
      </c>
      <c r="F1303" s="17">
        <f t="shared" si="89"/>
        <v>-3167.4750637600005</v>
      </c>
      <c r="G1303" s="14">
        <v>4.8899999999999997</v>
      </c>
      <c r="H1303" s="16">
        <f t="shared" si="92"/>
        <v>-543.09092081999995</v>
      </c>
      <c r="I1303" s="10">
        <f t="shared" si="88"/>
        <v>24</v>
      </c>
    </row>
    <row r="1304" spans="1:9" ht="12.6" thickBot="1">
      <c r="A1304" s="10">
        <f t="shared" si="90"/>
        <v>224</v>
      </c>
      <c r="B1304" s="15">
        <f t="shared" si="91"/>
        <v>22407</v>
      </c>
      <c r="C1304" s="11">
        <v>44251.291666666664</v>
      </c>
      <c r="D1304" s="12">
        <v>111.403226</v>
      </c>
      <c r="E1304" s="16">
        <v>-4.557500000000001</v>
      </c>
      <c r="F1304" s="17">
        <f t="shared" si="89"/>
        <v>-507.72020249500014</v>
      </c>
      <c r="G1304" s="14">
        <v>17.61</v>
      </c>
      <c r="H1304" s="16">
        <f t="shared" si="92"/>
        <v>-1961.8108098600001</v>
      </c>
      <c r="I1304" s="10">
        <f t="shared" si="88"/>
        <v>24</v>
      </c>
    </row>
    <row r="1305" spans="1:9" ht="12.6" thickBot="1">
      <c r="A1305" s="10">
        <f t="shared" si="90"/>
        <v>224</v>
      </c>
      <c r="B1305" s="15">
        <f t="shared" si="91"/>
        <v>22408</v>
      </c>
      <c r="C1305" s="11">
        <v>44251.333333333336</v>
      </c>
      <c r="D1305" s="12">
        <v>11.948276</v>
      </c>
      <c r="E1305" s="16">
        <v>-0.14499999999999999</v>
      </c>
      <c r="F1305" s="17">
        <f t="shared" si="89"/>
        <v>-1.7325000199999998</v>
      </c>
      <c r="G1305" s="14">
        <v>18.440000000000001</v>
      </c>
      <c r="H1305" s="16">
        <f t="shared" si="92"/>
        <v>-220.32620944000001</v>
      </c>
      <c r="I1305" s="10">
        <f t="shared" si="88"/>
        <v>24</v>
      </c>
    </row>
    <row r="1306" spans="1:9" ht="12.6" thickBot="1">
      <c r="A1306" s="10">
        <f t="shared" si="90"/>
        <v>224</v>
      </c>
      <c r="B1306" s="15">
        <f t="shared" si="91"/>
        <v>22409</v>
      </c>
      <c r="C1306" s="11">
        <v>44251.375</v>
      </c>
      <c r="D1306" s="12">
        <v>0</v>
      </c>
      <c r="E1306" s="16">
        <v>-0.14500000000000002</v>
      </c>
      <c r="F1306" s="17">
        <f t="shared" si="89"/>
        <v>0</v>
      </c>
      <c r="G1306" s="14">
        <v>18.13</v>
      </c>
      <c r="H1306" s="16">
        <f t="shared" si="92"/>
        <v>0</v>
      </c>
      <c r="I1306" s="10">
        <f t="shared" si="88"/>
        <v>24</v>
      </c>
    </row>
    <row r="1307" spans="1:9" ht="12.6" thickBot="1">
      <c r="A1307" s="10">
        <f t="shared" si="90"/>
        <v>224</v>
      </c>
      <c r="B1307" s="15">
        <f t="shared" si="91"/>
        <v>22410</v>
      </c>
      <c r="C1307" s="11">
        <v>44251.416666666664</v>
      </c>
      <c r="D1307" s="12">
        <v>0</v>
      </c>
      <c r="E1307" s="16">
        <v>-0.79999999999999993</v>
      </c>
      <c r="F1307" s="17">
        <f t="shared" si="89"/>
        <v>0</v>
      </c>
      <c r="G1307" s="14">
        <v>17.25</v>
      </c>
      <c r="H1307" s="16">
        <f t="shared" si="92"/>
        <v>0</v>
      </c>
      <c r="I1307" s="10">
        <f t="shared" si="88"/>
        <v>24</v>
      </c>
    </row>
    <row r="1308" spans="1:9" ht="12.6" thickBot="1">
      <c r="A1308" s="10">
        <f t="shared" si="90"/>
        <v>224</v>
      </c>
      <c r="B1308" s="15">
        <f t="shared" si="91"/>
        <v>22411</v>
      </c>
      <c r="C1308" s="11">
        <v>44251.458333333336</v>
      </c>
      <c r="D1308" s="12">
        <v>0</v>
      </c>
      <c r="E1308" s="16">
        <v>-8.7499999999999994E-2</v>
      </c>
      <c r="F1308" s="17">
        <f t="shared" si="89"/>
        <v>0</v>
      </c>
      <c r="G1308" s="14">
        <v>16.78</v>
      </c>
      <c r="H1308" s="16">
        <f t="shared" si="92"/>
        <v>0</v>
      </c>
      <c r="I1308" s="10">
        <f t="shared" si="88"/>
        <v>24</v>
      </c>
    </row>
    <row r="1309" spans="1:9" ht="12.6" thickBot="1">
      <c r="A1309" s="10">
        <f t="shared" si="90"/>
        <v>224</v>
      </c>
      <c r="B1309" s="15">
        <f t="shared" si="91"/>
        <v>22412</v>
      </c>
      <c r="C1309" s="11">
        <v>44251.5</v>
      </c>
      <c r="D1309" s="12">
        <v>0</v>
      </c>
      <c r="E1309" s="16">
        <v>5.9474999999999998</v>
      </c>
      <c r="F1309" s="17">
        <f t="shared" si="89"/>
        <v>0</v>
      </c>
      <c r="G1309" s="14">
        <v>16.57</v>
      </c>
      <c r="H1309" s="16">
        <f t="shared" si="92"/>
        <v>0</v>
      </c>
      <c r="I1309" s="10">
        <f t="shared" si="88"/>
        <v>24</v>
      </c>
    </row>
    <row r="1310" spans="1:9" ht="12.6" thickBot="1">
      <c r="A1310" s="10">
        <f t="shared" si="90"/>
        <v>224</v>
      </c>
      <c r="B1310" s="15">
        <f t="shared" si="91"/>
        <v>22413</v>
      </c>
      <c r="C1310" s="11">
        <v>44251.541666666664</v>
      </c>
      <c r="D1310" s="12">
        <v>0</v>
      </c>
      <c r="E1310" s="16">
        <v>13.36</v>
      </c>
      <c r="F1310" s="17">
        <f t="shared" si="89"/>
        <v>0</v>
      </c>
      <c r="G1310" s="14">
        <v>17.39</v>
      </c>
      <c r="H1310" s="16">
        <f t="shared" si="92"/>
        <v>0</v>
      </c>
      <c r="I1310" s="10">
        <f t="shared" si="88"/>
        <v>24</v>
      </c>
    </row>
    <row r="1311" spans="1:9" ht="12.6" thickBot="1">
      <c r="A1311" s="10">
        <f t="shared" si="90"/>
        <v>224</v>
      </c>
      <c r="B1311" s="15">
        <f t="shared" si="91"/>
        <v>22414</v>
      </c>
      <c r="C1311" s="11">
        <v>44251.583333333336</v>
      </c>
      <c r="D1311" s="12">
        <v>0</v>
      </c>
      <c r="E1311" s="16">
        <v>16.762499999999999</v>
      </c>
      <c r="F1311" s="17">
        <f t="shared" si="89"/>
        <v>0</v>
      </c>
      <c r="G1311" s="14">
        <v>18.52</v>
      </c>
      <c r="H1311" s="16">
        <f t="shared" si="92"/>
        <v>0</v>
      </c>
      <c r="I1311" s="10">
        <f t="shared" si="88"/>
        <v>24</v>
      </c>
    </row>
    <row r="1312" spans="1:9" ht="12.6" thickBot="1">
      <c r="A1312" s="10">
        <f t="shared" si="90"/>
        <v>224</v>
      </c>
      <c r="B1312" s="15">
        <f t="shared" si="91"/>
        <v>22415</v>
      </c>
      <c r="C1312" s="11">
        <v>44251.625</v>
      </c>
      <c r="D1312" s="12">
        <v>0</v>
      </c>
      <c r="E1312" s="16">
        <v>17.265000000000001</v>
      </c>
      <c r="F1312" s="17">
        <f t="shared" si="89"/>
        <v>0</v>
      </c>
      <c r="G1312" s="14">
        <v>17.98</v>
      </c>
      <c r="H1312" s="16">
        <f t="shared" si="92"/>
        <v>0</v>
      </c>
      <c r="I1312" s="10">
        <f t="shared" si="88"/>
        <v>24</v>
      </c>
    </row>
    <row r="1313" spans="1:9" ht="12.6" thickBot="1">
      <c r="A1313" s="10">
        <f t="shared" si="90"/>
        <v>224</v>
      </c>
      <c r="B1313" s="15">
        <f t="shared" si="91"/>
        <v>22416</v>
      </c>
      <c r="C1313" s="11">
        <v>44251.666666666664</v>
      </c>
      <c r="D1313" s="12">
        <v>0</v>
      </c>
      <c r="E1313" s="16">
        <v>17.669999999999998</v>
      </c>
      <c r="F1313" s="17">
        <f t="shared" si="89"/>
        <v>0</v>
      </c>
      <c r="G1313" s="14">
        <v>18.55</v>
      </c>
      <c r="H1313" s="16">
        <f t="shared" si="92"/>
        <v>0</v>
      </c>
      <c r="I1313" s="10">
        <f t="shared" si="88"/>
        <v>24</v>
      </c>
    </row>
    <row r="1314" spans="1:9" ht="12.6" thickBot="1">
      <c r="A1314" s="10">
        <f t="shared" si="90"/>
        <v>224</v>
      </c>
      <c r="B1314" s="15">
        <f t="shared" si="91"/>
        <v>22417</v>
      </c>
      <c r="C1314" s="11">
        <v>44251.708333333336</v>
      </c>
      <c r="D1314" s="12">
        <v>0</v>
      </c>
      <c r="E1314" s="16">
        <v>17.825000000000003</v>
      </c>
      <c r="F1314" s="17">
        <f t="shared" si="89"/>
        <v>0</v>
      </c>
      <c r="G1314" s="14">
        <v>19.989999999999998</v>
      </c>
      <c r="H1314" s="16">
        <f t="shared" si="92"/>
        <v>0</v>
      </c>
      <c r="I1314" s="10">
        <f t="shared" si="88"/>
        <v>24</v>
      </c>
    </row>
    <row r="1315" spans="1:9" ht="12.6" thickBot="1">
      <c r="A1315" s="10">
        <f t="shared" si="90"/>
        <v>224</v>
      </c>
      <c r="B1315" s="15">
        <f t="shared" si="91"/>
        <v>22418</v>
      </c>
      <c r="C1315" s="11">
        <v>44251.75</v>
      </c>
      <c r="D1315" s="12">
        <v>0</v>
      </c>
      <c r="E1315" s="16">
        <v>18.899999999999999</v>
      </c>
      <c r="F1315" s="17">
        <f t="shared" si="89"/>
        <v>0</v>
      </c>
      <c r="G1315" s="14">
        <v>26.02</v>
      </c>
      <c r="H1315" s="16">
        <f t="shared" si="92"/>
        <v>0</v>
      </c>
      <c r="I1315" s="10">
        <f t="shared" si="88"/>
        <v>24</v>
      </c>
    </row>
    <row r="1316" spans="1:9" ht="12.6" thickBot="1">
      <c r="A1316" s="10">
        <f t="shared" si="90"/>
        <v>224</v>
      </c>
      <c r="B1316" s="15">
        <f t="shared" si="91"/>
        <v>22419</v>
      </c>
      <c r="C1316" s="11">
        <v>44251.791666666664</v>
      </c>
      <c r="D1316" s="12">
        <v>0</v>
      </c>
      <c r="E1316" s="16">
        <v>21.712499999999999</v>
      </c>
      <c r="F1316" s="17">
        <f t="shared" si="89"/>
        <v>0</v>
      </c>
      <c r="G1316" s="14">
        <v>34.340000000000003</v>
      </c>
      <c r="H1316" s="16">
        <f t="shared" si="92"/>
        <v>0</v>
      </c>
      <c r="I1316" s="10">
        <f t="shared" si="88"/>
        <v>24</v>
      </c>
    </row>
    <row r="1317" spans="1:9" ht="12.6" thickBot="1">
      <c r="A1317" s="10">
        <f t="shared" si="90"/>
        <v>224</v>
      </c>
      <c r="B1317" s="15">
        <f t="shared" si="91"/>
        <v>22420</v>
      </c>
      <c r="C1317" s="11">
        <v>44251.833333333336</v>
      </c>
      <c r="D1317" s="12">
        <v>0</v>
      </c>
      <c r="E1317" s="16">
        <v>17.950000000000003</v>
      </c>
      <c r="F1317" s="17">
        <f t="shared" si="89"/>
        <v>0</v>
      </c>
      <c r="G1317" s="14">
        <v>24.12</v>
      </c>
      <c r="H1317" s="16">
        <f t="shared" si="92"/>
        <v>0</v>
      </c>
      <c r="I1317" s="10">
        <f t="shared" si="88"/>
        <v>24</v>
      </c>
    </row>
    <row r="1318" spans="1:9" ht="12.6" thickBot="1">
      <c r="A1318" s="10">
        <f t="shared" si="90"/>
        <v>224</v>
      </c>
      <c r="B1318" s="15">
        <f t="shared" si="91"/>
        <v>22421</v>
      </c>
      <c r="C1318" s="11">
        <v>44251.875</v>
      </c>
      <c r="D1318" s="12">
        <v>0</v>
      </c>
      <c r="E1318" s="16">
        <v>14.709999999999999</v>
      </c>
      <c r="F1318" s="17">
        <f t="shared" si="89"/>
        <v>0</v>
      </c>
      <c r="G1318" s="14">
        <v>19.48</v>
      </c>
      <c r="H1318" s="16">
        <f t="shared" si="92"/>
        <v>0</v>
      </c>
      <c r="I1318" s="10">
        <f t="shared" si="88"/>
        <v>24</v>
      </c>
    </row>
    <row r="1319" spans="1:9" ht="12.6" thickBot="1">
      <c r="A1319" s="10">
        <f t="shared" si="90"/>
        <v>224</v>
      </c>
      <c r="B1319" s="15">
        <f t="shared" si="91"/>
        <v>22422</v>
      </c>
      <c r="C1319" s="11">
        <v>44251.916666666664</v>
      </c>
      <c r="D1319" s="12">
        <v>0</v>
      </c>
      <c r="E1319" s="16">
        <v>3.86</v>
      </c>
      <c r="F1319" s="17">
        <f t="shared" si="89"/>
        <v>0</v>
      </c>
      <c r="G1319" s="14">
        <v>18.43</v>
      </c>
      <c r="H1319" s="16">
        <f t="shared" si="92"/>
        <v>0</v>
      </c>
      <c r="I1319" s="10">
        <f t="shared" si="88"/>
        <v>24</v>
      </c>
    </row>
    <row r="1320" spans="1:9" ht="12.6" thickBot="1">
      <c r="A1320" s="10">
        <f t="shared" si="90"/>
        <v>224</v>
      </c>
      <c r="B1320" s="15">
        <f t="shared" si="91"/>
        <v>22423</v>
      </c>
      <c r="C1320" s="11">
        <v>44251.958333333336</v>
      </c>
      <c r="D1320" s="12">
        <v>0</v>
      </c>
      <c r="E1320" s="16">
        <v>-3.5600000000000005</v>
      </c>
      <c r="F1320" s="17">
        <f t="shared" si="89"/>
        <v>0</v>
      </c>
      <c r="G1320" s="14">
        <v>13.98</v>
      </c>
      <c r="H1320" s="16">
        <f t="shared" si="92"/>
        <v>0</v>
      </c>
      <c r="I1320" s="10">
        <f t="shared" si="88"/>
        <v>24</v>
      </c>
    </row>
    <row r="1321" spans="1:9" ht="12.6" thickBot="1">
      <c r="A1321" s="10">
        <f t="shared" si="90"/>
        <v>225</v>
      </c>
      <c r="B1321" s="15">
        <f t="shared" si="91"/>
        <v>22424</v>
      </c>
      <c r="C1321" s="11">
        <v>44252</v>
      </c>
      <c r="D1321" s="12">
        <v>0</v>
      </c>
      <c r="E1321" s="16">
        <v>-26.540000000000003</v>
      </c>
      <c r="F1321" s="17">
        <f t="shared" si="89"/>
        <v>0</v>
      </c>
      <c r="G1321" s="14">
        <v>5.86</v>
      </c>
      <c r="H1321" s="16">
        <f t="shared" si="92"/>
        <v>0</v>
      </c>
      <c r="I1321" s="10">
        <f t="shared" si="88"/>
        <v>25</v>
      </c>
    </row>
    <row r="1322" spans="1:9" ht="12.6" thickBot="1">
      <c r="A1322" s="10">
        <f t="shared" si="90"/>
        <v>225</v>
      </c>
      <c r="B1322" s="15">
        <f t="shared" si="91"/>
        <v>22501</v>
      </c>
      <c r="C1322" s="11">
        <v>44252.041666666664</v>
      </c>
      <c r="D1322" s="12">
        <v>0</v>
      </c>
      <c r="E1322" s="16">
        <v>-29.1875</v>
      </c>
      <c r="F1322" s="17">
        <f t="shared" si="89"/>
        <v>0</v>
      </c>
      <c r="G1322" s="14">
        <v>3.99</v>
      </c>
      <c r="H1322" s="16">
        <f t="shared" si="92"/>
        <v>0</v>
      </c>
      <c r="I1322" s="10">
        <f t="shared" ref="I1322:I1385" si="93">DAY(C1322)</f>
        <v>25</v>
      </c>
    </row>
    <row r="1323" spans="1:9" ht="12.6" thickBot="1">
      <c r="A1323" s="10">
        <f t="shared" si="90"/>
        <v>225</v>
      </c>
      <c r="B1323" s="15">
        <f t="shared" si="91"/>
        <v>22502</v>
      </c>
      <c r="C1323" s="11">
        <v>44252.083333333336</v>
      </c>
      <c r="D1323" s="12">
        <v>0</v>
      </c>
      <c r="E1323" s="16">
        <v>-24.567499999999999</v>
      </c>
      <c r="F1323" s="17">
        <f t="shared" si="89"/>
        <v>0</v>
      </c>
      <c r="G1323" s="13">
        <v>3</v>
      </c>
      <c r="H1323" s="16">
        <f t="shared" si="92"/>
        <v>0</v>
      </c>
      <c r="I1323" s="10">
        <f t="shared" si="93"/>
        <v>25</v>
      </c>
    </row>
    <row r="1324" spans="1:9" ht="12.6" thickBot="1">
      <c r="A1324" s="10">
        <f t="shared" si="90"/>
        <v>225</v>
      </c>
      <c r="B1324" s="15">
        <f t="shared" si="91"/>
        <v>22503</v>
      </c>
      <c r="C1324" s="11">
        <v>44252.125</v>
      </c>
      <c r="D1324" s="12">
        <v>0</v>
      </c>
      <c r="E1324" s="16">
        <v>-20.71</v>
      </c>
      <c r="F1324" s="17">
        <f t="shared" si="89"/>
        <v>0</v>
      </c>
      <c r="G1324" s="14">
        <v>4.99</v>
      </c>
      <c r="H1324" s="16">
        <f t="shared" si="92"/>
        <v>0</v>
      </c>
      <c r="I1324" s="10">
        <f t="shared" si="93"/>
        <v>25</v>
      </c>
    </row>
    <row r="1325" spans="1:9" ht="12.6" thickBot="1">
      <c r="A1325" s="10">
        <f t="shared" si="90"/>
        <v>225</v>
      </c>
      <c r="B1325" s="15">
        <f t="shared" si="91"/>
        <v>22504</v>
      </c>
      <c r="C1325" s="11">
        <v>44252.166666666664</v>
      </c>
      <c r="D1325" s="12">
        <v>0</v>
      </c>
      <c r="E1325" s="16">
        <v>-6.0775000000000006</v>
      </c>
      <c r="F1325" s="17">
        <f t="shared" si="89"/>
        <v>0</v>
      </c>
      <c r="G1325" s="13">
        <v>8</v>
      </c>
      <c r="H1325" s="16">
        <f t="shared" si="92"/>
        <v>0</v>
      </c>
      <c r="I1325" s="10">
        <f t="shared" si="93"/>
        <v>25</v>
      </c>
    </row>
    <row r="1326" spans="1:9" ht="12.6" thickBot="1">
      <c r="A1326" s="10">
        <f t="shared" si="90"/>
        <v>225</v>
      </c>
      <c r="B1326" s="15">
        <f t="shared" si="91"/>
        <v>22505</v>
      </c>
      <c r="C1326" s="11">
        <v>44252.208333333336</v>
      </c>
      <c r="D1326" s="12">
        <v>0</v>
      </c>
      <c r="E1326" s="16">
        <v>-1.3050000000000002</v>
      </c>
      <c r="F1326" s="17">
        <f t="shared" si="89"/>
        <v>0</v>
      </c>
      <c r="G1326" s="14">
        <v>12.34</v>
      </c>
      <c r="H1326" s="16">
        <f t="shared" si="92"/>
        <v>0</v>
      </c>
      <c r="I1326" s="10">
        <f t="shared" si="93"/>
        <v>25</v>
      </c>
    </row>
    <row r="1327" spans="1:9" ht="12.6" thickBot="1">
      <c r="A1327" s="10">
        <f t="shared" si="90"/>
        <v>225</v>
      </c>
      <c r="B1327" s="15">
        <f t="shared" si="91"/>
        <v>22506</v>
      </c>
      <c r="C1327" s="11">
        <v>44252.25</v>
      </c>
      <c r="D1327" s="12">
        <v>0</v>
      </c>
      <c r="E1327" s="16">
        <v>-0.32499999999999996</v>
      </c>
      <c r="F1327" s="17">
        <f t="shared" si="89"/>
        <v>0</v>
      </c>
      <c r="G1327" s="14">
        <v>15.67</v>
      </c>
      <c r="H1327" s="16">
        <f t="shared" si="92"/>
        <v>0</v>
      </c>
      <c r="I1327" s="10">
        <f t="shared" si="93"/>
        <v>25</v>
      </c>
    </row>
    <row r="1328" spans="1:9" ht="12.6" thickBot="1">
      <c r="A1328" s="10">
        <f t="shared" si="90"/>
        <v>225</v>
      </c>
      <c r="B1328" s="15">
        <f t="shared" si="91"/>
        <v>22507</v>
      </c>
      <c r="C1328" s="11">
        <v>44252.291666666664</v>
      </c>
      <c r="D1328" s="12">
        <v>0</v>
      </c>
      <c r="E1328" s="16">
        <v>13.377500000000001</v>
      </c>
      <c r="F1328" s="17">
        <f t="shared" si="89"/>
        <v>0</v>
      </c>
      <c r="G1328" s="14">
        <v>18.5</v>
      </c>
      <c r="H1328" s="16">
        <f t="shared" si="92"/>
        <v>0</v>
      </c>
      <c r="I1328" s="10">
        <f t="shared" si="93"/>
        <v>25</v>
      </c>
    </row>
    <row r="1329" spans="1:9" ht="12.6" thickBot="1">
      <c r="A1329" s="10">
        <f t="shared" si="90"/>
        <v>225</v>
      </c>
      <c r="B1329" s="15">
        <f t="shared" si="91"/>
        <v>22508</v>
      </c>
      <c r="C1329" s="11">
        <v>44252.333333333336</v>
      </c>
      <c r="D1329" s="12">
        <v>0</v>
      </c>
      <c r="E1329" s="16">
        <v>16.055</v>
      </c>
      <c r="F1329" s="17">
        <f t="shared" si="89"/>
        <v>0</v>
      </c>
      <c r="G1329" s="14">
        <v>20.329999999999998</v>
      </c>
      <c r="H1329" s="16">
        <f t="shared" si="92"/>
        <v>0</v>
      </c>
      <c r="I1329" s="10">
        <f t="shared" si="93"/>
        <v>25</v>
      </c>
    </row>
    <row r="1330" spans="1:9" ht="12.6" thickBot="1">
      <c r="A1330" s="10">
        <f t="shared" si="90"/>
        <v>225</v>
      </c>
      <c r="B1330" s="15">
        <f t="shared" si="91"/>
        <v>22509</v>
      </c>
      <c r="C1330" s="11">
        <v>44252.375</v>
      </c>
      <c r="D1330" s="12">
        <v>0</v>
      </c>
      <c r="E1330" s="16">
        <v>17.53</v>
      </c>
      <c r="F1330" s="17">
        <f t="shared" si="89"/>
        <v>0</v>
      </c>
      <c r="G1330" s="14">
        <v>21.39</v>
      </c>
      <c r="H1330" s="16">
        <f t="shared" si="92"/>
        <v>0</v>
      </c>
      <c r="I1330" s="10">
        <f t="shared" si="93"/>
        <v>25</v>
      </c>
    </row>
    <row r="1331" spans="1:9" ht="12.6" thickBot="1">
      <c r="A1331" s="10">
        <f t="shared" si="90"/>
        <v>225</v>
      </c>
      <c r="B1331" s="15">
        <f t="shared" si="91"/>
        <v>22510</v>
      </c>
      <c r="C1331" s="11">
        <v>44252.416666666664</v>
      </c>
      <c r="D1331" s="12">
        <v>0</v>
      </c>
      <c r="E1331" s="16">
        <v>18.462499999999999</v>
      </c>
      <c r="F1331" s="17">
        <f t="shared" si="89"/>
        <v>0</v>
      </c>
      <c r="G1331" s="14">
        <v>21.11</v>
      </c>
      <c r="H1331" s="16">
        <f t="shared" si="92"/>
        <v>0</v>
      </c>
      <c r="I1331" s="10">
        <f t="shared" si="93"/>
        <v>25</v>
      </c>
    </row>
    <row r="1332" spans="1:9" ht="12.6" thickBot="1">
      <c r="A1332" s="10">
        <f t="shared" si="90"/>
        <v>225</v>
      </c>
      <c r="B1332" s="15">
        <f t="shared" si="91"/>
        <v>22511</v>
      </c>
      <c r="C1332" s="11">
        <v>44252.458333333336</v>
      </c>
      <c r="D1332" s="12">
        <v>0</v>
      </c>
      <c r="E1332" s="16">
        <v>18.380000000000003</v>
      </c>
      <c r="F1332" s="17">
        <f t="shared" si="89"/>
        <v>0</v>
      </c>
      <c r="G1332" s="14">
        <v>21.32</v>
      </c>
      <c r="H1332" s="16">
        <f t="shared" si="92"/>
        <v>0</v>
      </c>
      <c r="I1332" s="10">
        <f t="shared" si="93"/>
        <v>25</v>
      </c>
    </row>
    <row r="1333" spans="1:9" ht="12.6" thickBot="1">
      <c r="A1333" s="10">
        <f t="shared" si="90"/>
        <v>225</v>
      </c>
      <c r="B1333" s="15">
        <f t="shared" si="91"/>
        <v>22512</v>
      </c>
      <c r="C1333" s="11">
        <v>44252.5</v>
      </c>
      <c r="D1333" s="12">
        <v>0</v>
      </c>
      <c r="E1333" s="16">
        <v>18.887499999999999</v>
      </c>
      <c r="F1333" s="17">
        <f t="shared" si="89"/>
        <v>0</v>
      </c>
      <c r="G1333" s="14">
        <v>21.05</v>
      </c>
      <c r="H1333" s="16">
        <f t="shared" si="92"/>
        <v>0</v>
      </c>
      <c r="I1333" s="10">
        <f t="shared" si="93"/>
        <v>25</v>
      </c>
    </row>
    <row r="1334" spans="1:9" ht="12.6" thickBot="1">
      <c r="A1334" s="10">
        <f t="shared" si="90"/>
        <v>225</v>
      </c>
      <c r="B1334" s="15">
        <f t="shared" si="91"/>
        <v>22513</v>
      </c>
      <c r="C1334" s="11">
        <v>44252.541666666664</v>
      </c>
      <c r="D1334" s="12">
        <v>0</v>
      </c>
      <c r="E1334" s="16">
        <v>19.172499999999999</v>
      </c>
      <c r="F1334" s="17">
        <f t="shared" si="89"/>
        <v>0</v>
      </c>
      <c r="G1334" s="14">
        <v>20.66</v>
      </c>
      <c r="H1334" s="16">
        <f t="shared" si="92"/>
        <v>0</v>
      </c>
      <c r="I1334" s="10">
        <f t="shared" si="93"/>
        <v>25</v>
      </c>
    </row>
    <row r="1335" spans="1:9" ht="12.6" thickBot="1">
      <c r="A1335" s="10">
        <f t="shared" si="90"/>
        <v>225</v>
      </c>
      <c r="B1335" s="15">
        <f t="shared" si="91"/>
        <v>22514</v>
      </c>
      <c r="C1335" s="11">
        <v>44252.583333333336</v>
      </c>
      <c r="D1335" s="12">
        <v>0</v>
      </c>
      <c r="E1335" s="16">
        <v>19.255000000000003</v>
      </c>
      <c r="F1335" s="17">
        <f t="shared" si="89"/>
        <v>0</v>
      </c>
      <c r="G1335" s="14">
        <v>19.36</v>
      </c>
      <c r="H1335" s="16">
        <f t="shared" si="92"/>
        <v>0</v>
      </c>
      <c r="I1335" s="10">
        <f t="shared" si="93"/>
        <v>25</v>
      </c>
    </row>
    <row r="1336" spans="1:9" ht="12.6" thickBot="1">
      <c r="A1336" s="10">
        <f t="shared" si="90"/>
        <v>225</v>
      </c>
      <c r="B1336" s="15">
        <f t="shared" si="91"/>
        <v>22515</v>
      </c>
      <c r="C1336" s="11">
        <v>44252.625</v>
      </c>
      <c r="D1336" s="12">
        <v>0</v>
      </c>
      <c r="E1336" s="16">
        <v>19.190000000000001</v>
      </c>
      <c r="F1336" s="17">
        <f t="shared" si="89"/>
        <v>0</v>
      </c>
      <c r="G1336" s="14">
        <v>18.89</v>
      </c>
      <c r="H1336" s="16">
        <f t="shared" si="92"/>
        <v>0</v>
      </c>
      <c r="I1336" s="10">
        <f t="shared" si="93"/>
        <v>25</v>
      </c>
    </row>
    <row r="1337" spans="1:9" ht="12.6" thickBot="1">
      <c r="A1337" s="10">
        <f t="shared" si="90"/>
        <v>225</v>
      </c>
      <c r="B1337" s="15">
        <f t="shared" si="91"/>
        <v>22516</v>
      </c>
      <c r="C1337" s="11">
        <v>44252.666666666664</v>
      </c>
      <c r="D1337" s="12">
        <v>0</v>
      </c>
      <c r="E1337" s="16">
        <v>19.2075</v>
      </c>
      <c r="F1337" s="17">
        <f t="shared" si="89"/>
        <v>0</v>
      </c>
      <c r="G1337" s="14">
        <v>19.05</v>
      </c>
      <c r="H1337" s="16">
        <f t="shared" si="92"/>
        <v>0</v>
      </c>
      <c r="I1337" s="10">
        <f t="shared" si="93"/>
        <v>25</v>
      </c>
    </row>
    <row r="1338" spans="1:9" ht="12.6" thickBot="1">
      <c r="A1338" s="10">
        <f t="shared" si="90"/>
        <v>225</v>
      </c>
      <c r="B1338" s="15">
        <f t="shared" si="91"/>
        <v>22517</v>
      </c>
      <c r="C1338" s="11">
        <v>44252.708333333336</v>
      </c>
      <c r="D1338" s="12">
        <v>0</v>
      </c>
      <c r="E1338" s="16">
        <v>19.212499999999999</v>
      </c>
      <c r="F1338" s="17">
        <f t="shared" si="89"/>
        <v>0</v>
      </c>
      <c r="G1338" s="14">
        <v>19.84</v>
      </c>
      <c r="H1338" s="16">
        <f t="shared" si="92"/>
        <v>0</v>
      </c>
      <c r="I1338" s="10">
        <f t="shared" si="93"/>
        <v>25</v>
      </c>
    </row>
    <row r="1339" spans="1:9" ht="12.6" thickBot="1">
      <c r="A1339" s="10">
        <f t="shared" si="90"/>
        <v>225</v>
      </c>
      <c r="B1339" s="15">
        <f t="shared" si="91"/>
        <v>22518</v>
      </c>
      <c r="C1339" s="11">
        <v>44252.75</v>
      </c>
      <c r="D1339" s="12">
        <v>0</v>
      </c>
      <c r="E1339" s="16">
        <v>26.767499999999998</v>
      </c>
      <c r="F1339" s="17">
        <f t="shared" si="89"/>
        <v>0</v>
      </c>
      <c r="G1339" s="14">
        <v>23.83</v>
      </c>
      <c r="H1339" s="16">
        <f t="shared" si="92"/>
        <v>0</v>
      </c>
      <c r="I1339" s="10">
        <f t="shared" si="93"/>
        <v>25</v>
      </c>
    </row>
    <row r="1340" spans="1:9" ht="12.6" thickBot="1">
      <c r="A1340" s="10">
        <f t="shared" si="90"/>
        <v>225</v>
      </c>
      <c r="B1340" s="15">
        <f t="shared" si="91"/>
        <v>22519</v>
      </c>
      <c r="C1340" s="11">
        <v>44252.791666666664</v>
      </c>
      <c r="D1340" s="12">
        <v>0</v>
      </c>
      <c r="E1340" s="16">
        <v>78.37</v>
      </c>
      <c r="F1340" s="17">
        <f t="shared" si="89"/>
        <v>0</v>
      </c>
      <c r="G1340" s="14">
        <v>44.22</v>
      </c>
      <c r="H1340" s="16">
        <f t="shared" si="92"/>
        <v>0</v>
      </c>
      <c r="I1340" s="10">
        <f t="shared" si="93"/>
        <v>25</v>
      </c>
    </row>
    <row r="1341" spans="1:9" ht="12.6" thickBot="1">
      <c r="A1341" s="10">
        <f t="shared" si="90"/>
        <v>225</v>
      </c>
      <c r="B1341" s="15">
        <f t="shared" si="91"/>
        <v>22520</v>
      </c>
      <c r="C1341" s="11">
        <v>44252.833333333336</v>
      </c>
      <c r="D1341" s="12">
        <v>0</v>
      </c>
      <c r="E1341" s="16">
        <v>30.045000000000002</v>
      </c>
      <c r="F1341" s="17">
        <f t="shared" si="89"/>
        <v>0</v>
      </c>
      <c r="G1341" s="14">
        <v>27.81</v>
      </c>
      <c r="H1341" s="16">
        <f t="shared" si="92"/>
        <v>0</v>
      </c>
      <c r="I1341" s="10">
        <f t="shared" si="93"/>
        <v>25</v>
      </c>
    </row>
    <row r="1342" spans="1:9" ht="12.6" thickBot="1">
      <c r="A1342" s="10">
        <f t="shared" si="90"/>
        <v>225</v>
      </c>
      <c r="B1342" s="15">
        <f t="shared" si="91"/>
        <v>22521</v>
      </c>
      <c r="C1342" s="11">
        <v>44252.875</v>
      </c>
      <c r="D1342" s="12">
        <v>0</v>
      </c>
      <c r="E1342" s="16">
        <v>33.977499999999999</v>
      </c>
      <c r="F1342" s="17">
        <f t="shared" si="89"/>
        <v>0</v>
      </c>
      <c r="G1342" s="14">
        <v>26.72</v>
      </c>
      <c r="H1342" s="16">
        <f t="shared" si="92"/>
        <v>0</v>
      </c>
      <c r="I1342" s="10">
        <f t="shared" si="93"/>
        <v>25</v>
      </c>
    </row>
    <row r="1343" spans="1:9" ht="12.6" thickBot="1">
      <c r="A1343" s="10">
        <f t="shared" si="90"/>
        <v>225</v>
      </c>
      <c r="B1343" s="15">
        <f t="shared" si="91"/>
        <v>22522</v>
      </c>
      <c r="C1343" s="11">
        <v>44252.916666666664</v>
      </c>
      <c r="D1343" s="12">
        <v>0</v>
      </c>
      <c r="E1343" s="16">
        <v>22.34</v>
      </c>
      <c r="F1343" s="17">
        <f t="shared" si="89"/>
        <v>0</v>
      </c>
      <c r="G1343" s="14">
        <v>22.38</v>
      </c>
      <c r="H1343" s="16">
        <f t="shared" si="92"/>
        <v>0</v>
      </c>
      <c r="I1343" s="10">
        <f t="shared" si="93"/>
        <v>25</v>
      </c>
    </row>
    <row r="1344" spans="1:9" ht="12.6" thickBot="1">
      <c r="A1344" s="10">
        <f t="shared" si="90"/>
        <v>225</v>
      </c>
      <c r="B1344" s="15">
        <f t="shared" si="91"/>
        <v>22523</v>
      </c>
      <c r="C1344" s="11">
        <v>44252.958333333336</v>
      </c>
      <c r="D1344" s="12">
        <v>0</v>
      </c>
      <c r="E1344" s="16">
        <v>18.96</v>
      </c>
      <c r="F1344" s="17">
        <f t="shared" si="89"/>
        <v>0</v>
      </c>
      <c r="G1344" s="14">
        <v>20.04</v>
      </c>
      <c r="H1344" s="16">
        <f t="shared" si="92"/>
        <v>0</v>
      </c>
      <c r="I1344" s="10">
        <f t="shared" si="93"/>
        <v>25</v>
      </c>
    </row>
    <row r="1345" spans="1:9" ht="12.6" thickBot="1">
      <c r="A1345" s="10">
        <f t="shared" si="90"/>
        <v>226</v>
      </c>
      <c r="B1345" s="15">
        <f t="shared" si="91"/>
        <v>22524</v>
      </c>
      <c r="C1345" s="11">
        <v>44253</v>
      </c>
      <c r="D1345" s="12">
        <v>0</v>
      </c>
      <c r="E1345" s="16">
        <v>31.064999999999998</v>
      </c>
      <c r="F1345" s="17">
        <f t="shared" si="89"/>
        <v>0</v>
      </c>
      <c r="G1345" s="14">
        <v>18.55</v>
      </c>
      <c r="H1345" s="16">
        <f t="shared" si="92"/>
        <v>0</v>
      </c>
      <c r="I1345" s="10">
        <f t="shared" si="93"/>
        <v>26</v>
      </c>
    </row>
    <row r="1346" spans="1:9" ht="12.6" thickBot="1">
      <c r="A1346" s="10">
        <f t="shared" si="90"/>
        <v>226</v>
      </c>
      <c r="B1346" s="15">
        <f t="shared" si="91"/>
        <v>22601</v>
      </c>
      <c r="C1346" s="11">
        <v>44253.041666666664</v>
      </c>
      <c r="D1346" s="12">
        <v>0</v>
      </c>
      <c r="E1346" s="16">
        <v>29.5425</v>
      </c>
      <c r="F1346" s="17">
        <f t="shared" ref="F1346:F1409" si="94">D1346*E1346</f>
        <v>0</v>
      </c>
      <c r="G1346" s="14">
        <v>18.84</v>
      </c>
      <c r="H1346" s="16">
        <f t="shared" si="92"/>
        <v>0</v>
      </c>
      <c r="I1346" s="10">
        <f t="shared" si="93"/>
        <v>26</v>
      </c>
    </row>
    <row r="1347" spans="1:9" ht="12.6" thickBot="1">
      <c r="A1347" s="10">
        <f t="shared" ref="A1347:A1410" si="95">DAY(C1347)+MONTH(C1347)*100</f>
        <v>226</v>
      </c>
      <c r="B1347" s="15">
        <f t="shared" ref="B1347:B1410" si="96">IF(HOUR(C1347)=0,-76,HOUR(C1347))+DAY(C1347)*100+MONTH(C1347)*10000</f>
        <v>22602</v>
      </c>
      <c r="C1347" s="11">
        <v>44253.083333333336</v>
      </c>
      <c r="D1347" s="12">
        <v>0</v>
      </c>
      <c r="E1347" s="16">
        <v>23.04</v>
      </c>
      <c r="F1347" s="17">
        <f t="shared" si="94"/>
        <v>0</v>
      </c>
      <c r="G1347" s="14">
        <v>18.45</v>
      </c>
      <c r="H1347" s="16">
        <f t="shared" ref="H1347:H1410" si="97">-D1347*G1347</f>
        <v>0</v>
      </c>
      <c r="I1347" s="10">
        <f t="shared" si="93"/>
        <v>26</v>
      </c>
    </row>
    <row r="1348" spans="1:9" ht="12.6" thickBot="1">
      <c r="A1348" s="10">
        <f t="shared" si="95"/>
        <v>226</v>
      </c>
      <c r="B1348" s="15">
        <f t="shared" si="96"/>
        <v>22603</v>
      </c>
      <c r="C1348" s="11">
        <v>44253.125</v>
      </c>
      <c r="D1348" s="12">
        <v>0</v>
      </c>
      <c r="E1348" s="16">
        <v>20.477499999999999</v>
      </c>
      <c r="F1348" s="17">
        <f t="shared" si="94"/>
        <v>0</v>
      </c>
      <c r="G1348" s="14">
        <v>18.43</v>
      </c>
      <c r="H1348" s="16">
        <f t="shared" si="97"/>
        <v>0</v>
      </c>
      <c r="I1348" s="10">
        <f t="shared" si="93"/>
        <v>26</v>
      </c>
    </row>
    <row r="1349" spans="1:9" ht="12.6" thickBot="1">
      <c r="A1349" s="10">
        <f t="shared" si="95"/>
        <v>226</v>
      </c>
      <c r="B1349" s="15">
        <f t="shared" si="96"/>
        <v>22604</v>
      </c>
      <c r="C1349" s="11">
        <v>44253.166666666664</v>
      </c>
      <c r="D1349" s="12">
        <v>0</v>
      </c>
      <c r="E1349" s="16">
        <v>20.2775</v>
      </c>
      <c r="F1349" s="17">
        <f t="shared" si="94"/>
        <v>0</v>
      </c>
      <c r="G1349" s="14">
        <v>18.579999999999998</v>
      </c>
      <c r="H1349" s="16">
        <f t="shared" si="97"/>
        <v>0</v>
      </c>
      <c r="I1349" s="10">
        <f t="shared" si="93"/>
        <v>26</v>
      </c>
    </row>
    <row r="1350" spans="1:9" ht="12.6" thickBot="1">
      <c r="A1350" s="10">
        <f t="shared" si="95"/>
        <v>226</v>
      </c>
      <c r="B1350" s="15">
        <f t="shared" si="96"/>
        <v>22605</v>
      </c>
      <c r="C1350" s="11">
        <v>44253.208333333336</v>
      </c>
      <c r="D1350" s="12">
        <v>0</v>
      </c>
      <c r="E1350" s="16">
        <v>22.682500000000001</v>
      </c>
      <c r="F1350" s="17">
        <f t="shared" si="94"/>
        <v>0</v>
      </c>
      <c r="G1350" s="14">
        <v>19.39</v>
      </c>
      <c r="H1350" s="16">
        <f t="shared" si="97"/>
        <v>0</v>
      </c>
      <c r="I1350" s="10">
        <f t="shared" si="93"/>
        <v>26</v>
      </c>
    </row>
    <row r="1351" spans="1:9" ht="12.6" thickBot="1">
      <c r="A1351" s="10">
        <f t="shared" si="95"/>
        <v>226</v>
      </c>
      <c r="B1351" s="15">
        <f t="shared" si="96"/>
        <v>22606</v>
      </c>
      <c r="C1351" s="11">
        <v>44253.25</v>
      </c>
      <c r="D1351" s="12">
        <v>0</v>
      </c>
      <c r="E1351" s="16">
        <v>93.85</v>
      </c>
      <c r="F1351" s="17">
        <f t="shared" si="94"/>
        <v>0</v>
      </c>
      <c r="G1351" s="14">
        <v>20.3</v>
      </c>
      <c r="H1351" s="16">
        <f t="shared" si="97"/>
        <v>0</v>
      </c>
      <c r="I1351" s="10">
        <f t="shared" si="93"/>
        <v>26</v>
      </c>
    </row>
    <row r="1352" spans="1:9" ht="12.6" thickBot="1">
      <c r="A1352" s="10">
        <f t="shared" si="95"/>
        <v>226</v>
      </c>
      <c r="B1352" s="15">
        <f t="shared" si="96"/>
        <v>22607</v>
      </c>
      <c r="C1352" s="11">
        <v>44253.291666666664</v>
      </c>
      <c r="D1352" s="12">
        <v>0</v>
      </c>
      <c r="E1352" s="16">
        <v>434.34250000000003</v>
      </c>
      <c r="F1352" s="17">
        <f t="shared" si="94"/>
        <v>0</v>
      </c>
      <c r="G1352" s="13">
        <v>32</v>
      </c>
      <c r="H1352" s="16">
        <f t="shared" si="97"/>
        <v>0</v>
      </c>
      <c r="I1352" s="10">
        <f t="shared" si="93"/>
        <v>26</v>
      </c>
    </row>
    <row r="1353" spans="1:9" ht="12.6" thickBot="1">
      <c r="A1353" s="10">
        <f t="shared" si="95"/>
        <v>226</v>
      </c>
      <c r="B1353" s="15">
        <f t="shared" si="96"/>
        <v>22608</v>
      </c>
      <c r="C1353" s="11">
        <v>44253.333333333336</v>
      </c>
      <c r="D1353" s="12">
        <v>0</v>
      </c>
      <c r="E1353" s="16">
        <v>27.8675</v>
      </c>
      <c r="F1353" s="17">
        <f t="shared" si="94"/>
        <v>0</v>
      </c>
      <c r="G1353" s="13">
        <v>32</v>
      </c>
      <c r="H1353" s="16">
        <f t="shared" si="97"/>
        <v>0</v>
      </c>
      <c r="I1353" s="10">
        <f t="shared" si="93"/>
        <v>26</v>
      </c>
    </row>
    <row r="1354" spans="1:9" ht="12.6" thickBot="1">
      <c r="A1354" s="10">
        <f t="shared" si="95"/>
        <v>226</v>
      </c>
      <c r="B1354" s="15">
        <f t="shared" si="96"/>
        <v>22609</v>
      </c>
      <c r="C1354" s="11">
        <v>44253.375</v>
      </c>
      <c r="D1354" s="12">
        <v>0</v>
      </c>
      <c r="E1354" s="16">
        <v>21.585000000000001</v>
      </c>
      <c r="F1354" s="17">
        <f t="shared" si="94"/>
        <v>0</v>
      </c>
      <c r="G1354" s="14">
        <v>26.81</v>
      </c>
      <c r="H1354" s="16">
        <f t="shared" si="97"/>
        <v>0</v>
      </c>
      <c r="I1354" s="10">
        <f t="shared" si="93"/>
        <v>26</v>
      </c>
    </row>
    <row r="1355" spans="1:9" ht="12.6" thickBot="1">
      <c r="A1355" s="10">
        <f t="shared" si="95"/>
        <v>226</v>
      </c>
      <c r="B1355" s="15">
        <f t="shared" si="96"/>
        <v>22610</v>
      </c>
      <c r="C1355" s="11">
        <v>44253.416666666664</v>
      </c>
      <c r="D1355" s="12">
        <v>0</v>
      </c>
      <c r="E1355" s="16">
        <v>19.157499999999999</v>
      </c>
      <c r="F1355" s="17">
        <f t="shared" si="94"/>
        <v>0</v>
      </c>
      <c r="G1355" s="14">
        <v>25.98</v>
      </c>
      <c r="H1355" s="16">
        <f t="shared" si="97"/>
        <v>0</v>
      </c>
      <c r="I1355" s="10">
        <f t="shared" si="93"/>
        <v>26</v>
      </c>
    </row>
    <row r="1356" spans="1:9" ht="12.6" thickBot="1">
      <c r="A1356" s="10">
        <f t="shared" si="95"/>
        <v>226</v>
      </c>
      <c r="B1356" s="15">
        <f t="shared" si="96"/>
        <v>22611</v>
      </c>
      <c r="C1356" s="11">
        <v>44253.458333333336</v>
      </c>
      <c r="D1356" s="12">
        <v>0</v>
      </c>
      <c r="E1356" s="16">
        <v>19.032499999999999</v>
      </c>
      <c r="F1356" s="17">
        <f t="shared" si="94"/>
        <v>0</v>
      </c>
      <c r="G1356" s="14">
        <v>21.4</v>
      </c>
      <c r="H1356" s="16">
        <f t="shared" si="97"/>
        <v>0</v>
      </c>
      <c r="I1356" s="10">
        <f t="shared" si="93"/>
        <v>26</v>
      </c>
    </row>
    <row r="1357" spans="1:9" ht="12.6" thickBot="1">
      <c r="A1357" s="10">
        <f t="shared" si="95"/>
        <v>226</v>
      </c>
      <c r="B1357" s="15">
        <f t="shared" si="96"/>
        <v>22612</v>
      </c>
      <c r="C1357" s="11">
        <v>44253.5</v>
      </c>
      <c r="D1357" s="12">
        <v>0</v>
      </c>
      <c r="E1357" s="16">
        <v>18.707500000000003</v>
      </c>
      <c r="F1357" s="17">
        <f t="shared" si="94"/>
        <v>0</v>
      </c>
      <c r="G1357" s="14">
        <v>19.13</v>
      </c>
      <c r="H1357" s="16">
        <f t="shared" si="97"/>
        <v>0</v>
      </c>
      <c r="I1357" s="10">
        <f t="shared" si="93"/>
        <v>26</v>
      </c>
    </row>
    <row r="1358" spans="1:9" ht="12.6" thickBot="1">
      <c r="A1358" s="10">
        <f t="shared" si="95"/>
        <v>226</v>
      </c>
      <c r="B1358" s="15">
        <f t="shared" si="96"/>
        <v>22613</v>
      </c>
      <c r="C1358" s="11">
        <v>44253.541666666664</v>
      </c>
      <c r="D1358" s="12">
        <v>0</v>
      </c>
      <c r="E1358" s="16">
        <v>18.837499999999999</v>
      </c>
      <c r="F1358" s="17">
        <f t="shared" si="94"/>
        <v>0</v>
      </c>
      <c r="G1358" s="14">
        <v>18.510000000000002</v>
      </c>
      <c r="H1358" s="16">
        <f t="shared" si="97"/>
        <v>0</v>
      </c>
      <c r="I1358" s="10">
        <f t="shared" si="93"/>
        <v>26</v>
      </c>
    </row>
    <row r="1359" spans="1:9" ht="12.6" thickBot="1">
      <c r="A1359" s="10">
        <f t="shared" si="95"/>
        <v>226</v>
      </c>
      <c r="B1359" s="15">
        <f t="shared" si="96"/>
        <v>22614</v>
      </c>
      <c r="C1359" s="11">
        <v>44253.583333333336</v>
      </c>
      <c r="D1359" s="12">
        <v>0</v>
      </c>
      <c r="E1359" s="16">
        <v>18.600000000000001</v>
      </c>
      <c r="F1359" s="17">
        <f t="shared" si="94"/>
        <v>0</v>
      </c>
      <c r="G1359" s="14">
        <v>18.3</v>
      </c>
      <c r="H1359" s="16">
        <f t="shared" si="97"/>
        <v>0</v>
      </c>
      <c r="I1359" s="10">
        <f t="shared" si="93"/>
        <v>26</v>
      </c>
    </row>
    <row r="1360" spans="1:9" ht="12.6" thickBot="1">
      <c r="A1360" s="10">
        <f t="shared" si="95"/>
        <v>226</v>
      </c>
      <c r="B1360" s="15">
        <f t="shared" si="96"/>
        <v>22615</v>
      </c>
      <c r="C1360" s="11">
        <v>44253.625</v>
      </c>
      <c r="D1360" s="12">
        <v>0</v>
      </c>
      <c r="E1360" s="16">
        <v>17.875</v>
      </c>
      <c r="F1360" s="17">
        <f t="shared" si="94"/>
        <v>0</v>
      </c>
      <c r="G1360" s="14">
        <v>17.78</v>
      </c>
      <c r="H1360" s="16">
        <f t="shared" si="97"/>
        <v>0</v>
      </c>
      <c r="I1360" s="10">
        <f t="shared" si="93"/>
        <v>26</v>
      </c>
    </row>
    <row r="1361" spans="1:9" ht="12.6" thickBot="1">
      <c r="A1361" s="10">
        <f t="shared" si="95"/>
        <v>226</v>
      </c>
      <c r="B1361" s="15">
        <f t="shared" si="96"/>
        <v>22616</v>
      </c>
      <c r="C1361" s="11">
        <v>44253.666666666664</v>
      </c>
      <c r="D1361" s="12">
        <v>0</v>
      </c>
      <c r="E1361" s="16">
        <v>17.932500000000001</v>
      </c>
      <c r="F1361" s="17">
        <f t="shared" si="94"/>
        <v>0</v>
      </c>
      <c r="G1361" s="14">
        <v>18.12</v>
      </c>
      <c r="H1361" s="16">
        <f t="shared" si="97"/>
        <v>0</v>
      </c>
      <c r="I1361" s="10">
        <f t="shared" si="93"/>
        <v>26</v>
      </c>
    </row>
    <row r="1362" spans="1:9" ht="12.6" thickBot="1">
      <c r="A1362" s="10">
        <f t="shared" si="95"/>
        <v>226</v>
      </c>
      <c r="B1362" s="15">
        <f t="shared" si="96"/>
        <v>22617</v>
      </c>
      <c r="C1362" s="11">
        <v>44253.708333333336</v>
      </c>
      <c r="D1362" s="12">
        <v>0</v>
      </c>
      <c r="E1362" s="16">
        <v>19.4025</v>
      </c>
      <c r="F1362" s="17">
        <f t="shared" si="94"/>
        <v>0</v>
      </c>
      <c r="G1362" s="14">
        <v>19.54</v>
      </c>
      <c r="H1362" s="16">
        <f t="shared" si="97"/>
        <v>0</v>
      </c>
      <c r="I1362" s="10">
        <f t="shared" si="93"/>
        <v>26</v>
      </c>
    </row>
    <row r="1363" spans="1:9" ht="12.6" thickBot="1">
      <c r="A1363" s="10">
        <f t="shared" si="95"/>
        <v>226</v>
      </c>
      <c r="B1363" s="15">
        <f t="shared" si="96"/>
        <v>22618</v>
      </c>
      <c r="C1363" s="11">
        <v>44253.75</v>
      </c>
      <c r="D1363" s="12">
        <v>0</v>
      </c>
      <c r="E1363" s="16">
        <v>30.410000000000004</v>
      </c>
      <c r="F1363" s="17">
        <f t="shared" si="94"/>
        <v>0</v>
      </c>
      <c r="G1363" s="14">
        <v>23.08</v>
      </c>
      <c r="H1363" s="16">
        <f t="shared" si="97"/>
        <v>0</v>
      </c>
      <c r="I1363" s="10">
        <f t="shared" si="93"/>
        <v>26</v>
      </c>
    </row>
    <row r="1364" spans="1:9" ht="12.6" thickBot="1">
      <c r="A1364" s="10">
        <f t="shared" si="95"/>
        <v>226</v>
      </c>
      <c r="B1364" s="15">
        <f t="shared" si="96"/>
        <v>22619</v>
      </c>
      <c r="C1364" s="11">
        <v>44253.791666666664</v>
      </c>
      <c r="D1364" s="12">
        <v>0</v>
      </c>
      <c r="E1364" s="16">
        <v>125.14999999999999</v>
      </c>
      <c r="F1364" s="17">
        <f t="shared" si="94"/>
        <v>0</v>
      </c>
      <c r="G1364" s="14">
        <v>43.29</v>
      </c>
      <c r="H1364" s="16">
        <f t="shared" si="97"/>
        <v>0</v>
      </c>
      <c r="I1364" s="10">
        <f t="shared" si="93"/>
        <v>26</v>
      </c>
    </row>
    <row r="1365" spans="1:9" ht="12.6" thickBot="1">
      <c r="A1365" s="10">
        <f t="shared" si="95"/>
        <v>226</v>
      </c>
      <c r="B1365" s="15">
        <f t="shared" si="96"/>
        <v>22620</v>
      </c>
      <c r="C1365" s="11">
        <v>44253.833333333336</v>
      </c>
      <c r="D1365" s="12">
        <v>0</v>
      </c>
      <c r="E1365" s="16">
        <v>21.302500000000002</v>
      </c>
      <c r="F1365" s="17">
        <f t="shared" si="94"/>
        <v>0</v>
      </c>
      <c r="G1365" s="14">
        <v>23.09</v>
      </c>
      <c r="H1365" s="16">
        <f t="shared" si="97"/>
        <v>0</v>
      </c>
      <c r="I1365" s="10">
        <f t="shared" si="93"/>
        <v>26</v>
      </c>
    </row>
    <row r="1366" spans="1:9" ht="12.6" thickBot="1">
      <c r="A1366" s="10">
        <f t="shared" si="95"/>
        <v>226</v>
      </c>
      <c r="B1366" s="15">
        <f t="shared" si="96"/>
        <v>22621</v>
      </c>
      <c r="C1366" s="11">
        <v>44253.875</v>
      </c>
      <c r="D1366" s="12">
        <v>0</v>
      </c>
      <c r="E1366" s="16">
        <v>19.650000000000002</v>
      </c>
      <c r="F1366" s="17">
        <f t="shared" si="94"/>
        <v>0</v>
      </c>
      <c r="G1366" s="14">
        <v>21.15</v>
      </c>
      <c r="H1366" s="16">
        <f t="shared" si="97"/>
        <v>0</v>
      </c>
      <c r="I1366" s="10">
        <f t="shared" si="93"/>
        <v>26</v>
      </c>
    </row>
    <row r="1367" spans="1:9" ht="12.6" thickBot="1">
      <c r="A1367" s="10">
        <f t="shared" si="95"/>
        <v>226</v>
      </c>
      <c r="B1367" s="15">
        <f t="shared" si="96"/>
        <v>22622</v>
      </c>
      <c r="C1367" s="11">
        <v>44253.916666666664</v>
      </c>
      <c r="D1367" s="12">
        <v>0</v>
      </c>
      <c r="E1367" s="16">
        <v>18.625</v>
      </c>
      <c r="F1367" s="17">
        <f t="shared" si="94"/>
        <v>0</v>
      </c>
      <c r="G1367" s="14">
        <v>20.77</v>
      </c>
      <c r="H1367" s="16">
        <f t="shared" si="97"/>
        <v>0</v>
      </c>
      <c r="I1367" s="10">
        <f t="shared" si="93"/>
        <v>26</v>
      </c>
    </row>
    <row r="1368" spans="1:9" ht="12.6" thickBot="1">
      <c r="A1368" s="10">
        <f t="shared" si="95"/>
        <v>226</v>
      </c>
      <c r="B1368" s="15">
        <f t="shared" si="96"/>
        <v>22623</v>
      </c>
      <c r="C1368" s="11">
        <v>44253.958333333336</v>
      </c>
      <c r="D1368" s="12">
        <v>0</v>
      </c>
      <c r="E1368" s="16">
        <v>18.3475</v>
      </c>
      <c r="F1368" s="17">
        <f t="shared" si="94"/>
        <v>0</v>
      </c>
      <c r="G1368" s="14">
        <v>18.8</v>
      </c>
      <c r="H1368" s="16">
        <f t="shared" si="97"/>
        <v>0</v>
      </c>
      <c r="I1368" s="10">
        <f t="shared" si="93"/>
        <v>26</v>
      </c>
    </row>
    <row r="1369" spans="1:9" ht="12.6" thickBot="1">
      <c r="A1369" s="10">
        <f t="shared" si="95"/>
        <v>227</v>
      </c>
      <c r="B1369" s="15">
        <f t="shared" si="96"/>
        <v>22624</v>
      </c>
      <c r="C1369" s="11">
        <v>44254</v>
      </c>
      <c r="D1369" s="12">
        <v>0</v>
      </c>
      <c r="E1369" s="16">
        <v>15.987499999999999</v>
      </c>
      <c r="F1369" s="17">
        <f t="shared" si="94"/>
        <v>0</v>
      </c>
      <c r="G1369" s="14">
        <v>17.190000000000001</v>
      </c>
      <c r="H1369" s="16">
        <f t="shared" si="97"/>
        <v>0</v>
      </c>
      <c r="I1369" s="10">
        <f t="shared" si="93"/>
        <v>27</v>
      </c>
    </row>
    <row r="1370" spans="1:9" ht="12.6" thickBot="1">
      <c r="A1370" s="10">
        <f t="shared" si="95"/>
        <v>227</v>
      </c>
      <c r="B1370" s="15">
        <f t="shared" si="96"/>
        <v>22701</v>
      </c>
      <c r="C1370" s="11">
        <v>44254.041666666664</v>
      </c>
      <c r="D1370" s="12">
        <v>0</v>
      </c>
      <c r="E1370" s="16">
        <v>10.445</v>
      </c>
      <c r="F1370" s="17">
        <f t="shared" si="94"/>
        <v>0</v>
      </c>
      <c r="G1370" s="14">
        <v>19.940000000000001</v>
      </c>
      <c r="H1370" s="16">
        <f t="shared" si="97"/>
        <v>0</v>
      </c>
      <c r="I1370" s="10">
        <f t="shared" si="93"/>
        <v>27</v>
      </c>
    </row>
    <row r="1371" spans="1:9" ht="12.6" thickBot="1">
      <c r="A1371" s="10">
        <f t="shared" si="95"/>
        <v>227</v>
      </c>
      <c r="B1371" s="15">
        <f t="shared" si="96"/>
        <v>22702</v>
      </c>
      <c r="C1371" s="11">
        <v>44254.083333333336</v>
      </c>
      <c r="D1371" s="12">
        <v>0</v>
      </c>
      <c r="E1371" s="16">
        <v>2.645</v>
      </c>
      <c r="F1371" s="17">
        <f t="shared" si="94"/>
        <v>0</v>
      </c>
      <c r="G1371" s="14">
        <v>18.53</v>
      </c>
      <c r="H1371" s="16">
        <f t="shared" si="97"/>
        <v>0</v>
      </c>
      <c r="I1371" s="10">
        <f t="shared" si="93"/>
        <v>27</v>
      </c>
    </row>
    <row r="1372" spans="1:9" ht="12.6" thickBot="1">
      <c r="A1372" s="10">
        <f t="shared" si="95"/>
        <v>227</v>
      </c>
      <c r="B1372" s="15">
        <f t="shared" si="96"/>
        <v>22703</v>
      </c>
      <c r="C1372" s="11">
        <v>44254.125</v>
      </c>
      <c r="D1372" s="12">
        <v>0</v>
      </c>
      <c r="E1372" s="16">
        <v>4.4950000000000001</v>
      </c>
      <c r="F1372" s="17">
        <f t="shared" si="94"/>
        <v>0</v>
      </c>
      <c r="G1372" s="14">
        <v>18.309999999999999</v>
      </c>
      <c r="H1372" s="16">
        <f t="shared" si="97"/>
        <v>0</v>
      </c>
      <c r="I1372" s="10">
        <f t="shared" si="93"/>
        <v>27</v>
      </c>
    </row>
    <row r="1373" spans="1:9" ht="12.6" thickBot="1">
      <c r="A1373" s="10">
        <f t="shared" si="95"/>
        <v>227</v>
      </c>
      <c r="B1373" s="15">
        <f t="shared" si="96"/>
        <v>22704</v>
      </c>
      <c r="C1373" s="11">
        <v>44254.166666666664</v>
      </c>
      <c r="D1373" s="12">
        <v>0</v>
      </c>
      <c r="E1373" s="16">
        <v>10.875</v>
      </c>
      <c r="F1373" s="17">
        <f t="shared" si="94"/>
        <v>0</v>
      </c>
      <c r="G1373" s="14">
        <v>18.79</v>
      </c>
      <c r="H1373" s="16">
        <f t="shared" si="97"/>
        <v>0</v>
      </c>
      <c r="I1373" s="10">
        <f t="shared" si="93"/>
        <v>27</v>
      </c>
    </row>
    <row r="1374" spans="1:9" ht="12.6" thickBot="1">
      <c r="A1374" s="10">
        <f t="shared" si="95"/>
        <v>227</v>
      </c>
      <c r="B1374" s="15">
        <f t="shared" si="96"/>
        <v>22705</v>
      </c>
      <c r="C1374" s="11">
        <v>44254.208333333336</v>
      </c>
      <c r="D1374" s="12">
        <v>0</v>
      </c>
      <c r="E1374" s="16">
        <v>14.772499999999999</v>
      </c>
      <c r="F1374" s="17">
        <f t="shared" si="94"/>
        <v>0</v>
      </c>
      <c r="G1374" s="14">
        <v>19.84</v>
      </c>
      <c r="H1374" s="16">
        <f t="shared" si="97"/>
        <v>0</v>
      </c>
      <c r="I1374" s="10">
        <f t="shared" si="93"/>
        <v>27</v>
      </c>
    </row>
    <row r="1375" spans="1:9" ht="12.6" thickBot="1">
      <c r="A1375" s="10">
        <f t="shared" si="95"/>
        <v>227</v>
      </c>
      <c r="B1375" s="15">
        <f t="shared" si="96"/>
        <v>22706</v>
      </c>
      <c r="C1375" s="11">
        <v>44254.25</v>
      </c>
      <c r="D1375" s="12">
        <v>0</v>
      </c>
      <c r="E1375" s="16">
        <v>14.134999999999998</v>
      </c>
      <c r="F1375" s="17">
        <f t="shared" si="94"/>
        <v>0</v>
      </c>
      <c r="G1375" s="14">
        <v>17.8</v>
      </c>
      <c r="H1375" s="16">
        <f t="shared" si="97"/>
        <v>0</v>
      </c>
      <c r="I1375" s="10">
        <f t="shared" si="93"/>
        <v>27</v>
      </c>
    </row>
    <row r="1376" spans="1:9" ht="12.6" thickBot="1">
      <c r="A1376" s="10">
        <f t="shared" si="95"/>
        <v>227</v>
      </c>
      <c r="B1376" s="15">
        <f t="shared" si="96"/>
        <v>22707</v>
      </c>
      <c r="C1376" s="11">
        <v>44254.291666666664</v>
      </c>
      <c r="D1376" s="12">
        <v>0</v>
      </c>
      <c r="E1376" s="16">
        <v>15.2575</v>
      </c>
      <c r="F1376" s="17">
        <f t="shared" si="94"/>
        <v>0</v>
      </c>
      <c r="G1376" s="14">
        <v>18.13</v>
      </c>
      <c r="H1376" s="16">
        <f t="shared" si="97"/>
        <v>0</v>
      </c>
      <c r="I1376" s="10">
        <f t="shared" si="93"/>
        <v>27</v>
      </c>
    </row>
    <row r="1377" spans="1:9" ht="12.6" thickBot="1">
      <c r="A1377" s="10">
        <f t="shared" si="95"/>
        <v>227</v>
      </c>
      <c r="B1377" s="15">
        <f t="shared" si="96"/>
        <v>22708</v>
      </c>
      <c r="C1377" s="11">
        <v>44254.333333333336</v>
      </c>
      <c r="D1377" s="12">
        <v>0</v>
      </c>
      <c r="E1377" s="16">
        <v>15.6875</v>
      </c>
      <c r="F1377" s="17">
        <f t="shared" si="94"/>
        <v>0</v>
      </c>
      <c r="G1377" s="14">
        <v>18.920000000000002</v>
      </c>
      <c r="H1377" s="16">
        <f t="shared" si="97"/>
        <v>0</v>
      </c>
      <c r="I1377" s="10">
        <f t="shared" si="93"/>
        <v>27</v>
      </c>
    </row>
    <row r="1378" spans="1:9" ht="12.6" thickBot="1">
      <c r="A1378" s="10">
        <f t="shared" si="95"/>
        <v>227</v>
      </c>
      <c r="B1378" s="15">
        <f t="shared" si="96"/>
        <v>22709</v>
      </c>
      <c r="C1378" s="11">
        <v>44254.375</v>
      </c>
      <c r="D1378" s="12">
        <v>0</v>
      </c>
      <c r="E1378" s="16">
        <v>15.654999999999999</v>
      </c>
      <c r="F1378" s="17">
        <f t="shared" si="94"/>
        <v>0</v>
      </c>
      <c r="G1378" s="14">
        <v>20.04</v>
      </c>
      <c r="H1378" s="16">
        <f t="shared" si="97"/>
        <v>0</v>
      </c>
      <c r="I1378" s="10">
        <f t="shared" si="93"/>
        <v>27</v>
      </c>
    </row>
    <row r="1379" spans="1:9" ht="12.6" thickBot="1">
      <c r="A1379" s="10">
        <f t="shared" si="95"/>
        <v>227</v>
      </c>
      <c r="B1379" s="15">
        <f t="shared" si="96"/>
        <v>22710</v>
      </c>
      <c r="C1379" s="11">
        <v>44254.416666666664</v>
      </c>
      <c r="D1379" s="12">
        <v>0</v>
      </c>
      <c r="E1379" s="16">
        <v>18.510000000000002</v>
      </c>
      <c r="F1379" s="17">
        <f t="shared" si="94"/>
        <v>0</v>
      </c>
      <c r="G1379" s="14">
        <v>23.62</v>
      </c>
      <c r="H1379" s="16">
        <f t="shared" si="97"/>
        <v>0</v>
      </c>
      <c r="I1379" s="10">
        <f t="shared" si="93"/>
        <v>27</v>
      </c>
    </row>
    <row r="1380" spans="1:9" ht="12.6" thickBot="1">
      <c r="A1380" s="10">
        <f t="shared" si="95"/>
        <v>227</v>
      </c>
      <c r="B1380" s="15">
        <f t="shared" si="96"/>
        <v>22711</v>
      </c>
      <c r="C1380" s="11">
        <v>44254.458333333336</v>
      </c>
      <c r="D1380" s="12">
        <v>0</v>
      </c>
      <c r="E1380" s="16">
        <v>16.0075</v>
      </c>
      <c r="F1380" s="17">
        <f t="shared" si="94"/>
        <v>0</v>
      </c>
      <c r="G1380" s="13">
        <v>22</v>
      </c>
      <c r="H1380" s="16">
        <f t="shared" si="97"/>
        <v>0</v>
      </c>
      <c r="I1380" s="10">
        <f t="shared" si="93"/>
        <v>27</v>
      </c>
    </row>
    <row r="1381" spans="1:9" ht="12.6" thickBot="1">
      <c r="A1381" s="10">
        <f t="shared" si="95"/>
        <v>227</v>
      </c>
      <c r="B1381" s="15">
        <f t="shared" si="96"/>
        <v>22712</v>
      </c>
      <c r="C1381" s="11">
        <v>44254.5</v>
      </c>
      <c r="D1381" s="12">
        <v>0</v>
      </c>
      <c r="E1381" s="16">
        <v>13.977499999999999</v>
      </c>
      <c r="F1381" s="17">
        <f t="shared" si="94"/>
        <v>0</v>
      </c>
      <c r="G1381" s="14">
        <v>19.43</v>
      </c>
      <c r="H1381" s="16">
        <f t="shared" si="97"/>
        <v>0</v>
      </c>
      <c r="I1381" s="10">
        <f t="shared" si="93"/>
        <v>27</v>
      </c>
    </row>
    <row r="1382" spans="1:9" ht="12.6" thickBot="1">
      <c r="A1382" s="10">
        <f t="shared" si="95"/>
        <v>227</v>
      </c>
      <c r="B1382" s="15">
        <f t="shared" si="96"/>
        <v>22713</v>
      </c>
      <c r="C1382" s="11">
        <v>44254.541666666664</v>
      </c>
      <c r="D1382" s="12">
        <v>0</v>
      </c>
      <c r="E1382" s="16">
        <v>4.8525</v>
      </c>
      <c r="F1382" s="17">
        <f t="shared" si="94"/>
        <v>0</v>
      </c>
      <c r="G1382" s="14">
        <v>17.93</v>
      </c>
      <c r="H1382" s="16">
        <f t="shared" si="97"/>
        <v>0</v>
      </c>
      <c r="I1382" s="10">
        <f t="shared" si="93"/>
        <v>27</v>
      </c>
    </row>
    <row r="1383" spans="1:9" ht="12.6" thickBot="1">
      <c r="A1383" s="10">
        <f t="shared" si="95"/>
        <v>227</v>
      </c>
      <c r="B1383" s="15">
        <f t="shared" si="96"/>
        <v>22714</v>
      </c>
      <c r="C1383" s="11">
        <v>44254.583333333336</v>
      </c>
      <c r="D1383" s="12">
        <v>0</v>
      </c>
      <c r="E1383" s="16">
        <v>2.0249999999999999</v>
      </c>
      <c r="F1383" s="17">
        <f t="shared" si="94"/>
        <v>0</v>
      </c>
      <c r="G1383" s="14">
        <v>17.600000000000001</v>
      </c>
      <c r="H1383" s="16">
        <f t="shared" si="97"/>
        <v>0</v>
      </c>
      <c r="I1383" s="10">
        <f t="shared" si="93"/>
        <v>27</v>
      </c>
    </row>
    <row r="1384" spans="1:9" ht="12.6" thickBot="1">
      <c r="A1384" s="10">
        <f t="shared" si="95"/>
        <v>227</v>
      </c>
      <c r="B1384" s="15">
        <f t="shared" si="96"/>
        <v>22715</v>
      </c>
      <c r="C1384" s="11">
        <v>44254.625</v>
      </c>
      <c r="D1384" s="12">
        <v>0</v>
      </c>
      <c r="E1384" s="16">
        <v>5.0000000000000001E-3</v>
      </c>
      <c r="F1384" s="17">
        <f t="shared" si="94"/>
        <v>0</v>
      </c>
      <c r="G1384" s="14">
        <v>16.7</v>
      </c>
      <c r="H1384" s="16">
        <f t="shared" si="97"/>
        <v>0</v>
      </c>
      <c r="I1384" s="10">
        <f t="shared" si="93"/>
        <v>27</v>
      </c>
    </row>
    <row r="1385" spans="1:9" ht="12.6" thickBot="1">
      <c r="A1385" s="10">
        <f t="shared" si="95"/>
        <v>227</v>
      </c>
      <c r="B1385" s="15">
        <f t="shared" si="96"/>
        <v>22716</v>
      </c>
      <c r="C1385" s="11">
        <v>44254.666666666664</v>
      </c>
      <c r="D1385" s="12">
        <v>0</v>
      </c>
      <c r="E1385" s="16">
        <v>5.0000000000000001E-3</v>
      </c>
      <c r="F1385" s="17">
        <f t="shared" si="94"/>
        <v>0</v>
      </c>
      <c r="G1385" s="14">
        <v>17.079999999999998</v>
      </c>
      <c r="H1385" s="16">
        <f t="shared" si="97"/>
        <v>0</v>
      </c>
      <c r="I1385" s="10">
        <f t="shared" si="93"/>
        <v>27</v>
      </c>
    </row>
    <row r="1386" spans="1:9" ht="12.6" thickBot="1">
      <c r="A1386" s="10">
        <f t="shared" si="95"/>
        <v>227</v>
      </c>
      <c r="B1386" s="15">
        <f t="shared" si="96"/>
        <v>22717</v>
      </c>
      <c r="C1386" s="11">
        <v>44254.708333333336</v>
      </c>
      <c r="D1386" s="12">
        <v>0</v>
      </c>
      <c r="E1386" s="16">
        <v>-1.4999999999999999E-2</v>
      </c>
      <c r="F1386" s="17">
        <f t="shared" si="94"/>
        <v>0</v>
      </c>
      <c r="G1386" s="14">
        <v>18.25</v>
      </c>
      <c r="H1386" s="16">
        <f t="shared" si="97"/>
        <v>0</v>
      </c>
      <c r="I1386" s="10">
        <f t="shared" ref="I1386:I1417" si="98">DAY(C1386)</f>
        <v>27</v>
      </c>
    </row>
    <row r="1387" spans="1:9" ht="12.6" thickBot="1">
      <c r="A1387" s="10">
        <f t="shared" si="95"/>
        <v>227</v>
      </c>
      <c r="B1387" s="15">
        <f t="shared" si="96"/>
        <v>22718</v>
      </c>
      <c r="C1387" s="11">
        <v>44254.75</v>
      </c>
      <c r="D1387" s="12">
        <v>0</v>
      </c>
      <c r="E1387" s="16">
        <v>6.5724999999999998</v>
      </c>
      <c r="F1387" s="17">
        <f t="shared" si="94"/>
        <v>0</v>
      </c>
      <c r="G1387" s="14">
        <v>21.84</v>
      </c>
      <c r="H1387" s="16">
        <f t="shared" si="97"/>
        <v>0</v>
      </c>
      <c r="I1387" s="10">
        <f t="shared" si="98"/>
        <v>27</v>
      </c>
    </row>
    <row r="1388" spans="1:9" ht="12.6" thickBot="1">
      <c r="A1388" s="10">
        <f t="shared" si="95"/>
        <v>227</v>
      </c>
      <c r="B1388" s="15">
        <f t="shared" si="96"/>
        <v>22719</v>
      </c>
      <c r="C1388" s="11">
        <v>44254.791666666664</v>
      </c>
      <c r="D1388" s="12">
        <v>0</v>
      </c>
      <c r="E1388" s="16">
        <v>13.752500000000001</v>
      </c>
      <c r="F1388" s="17">
        <f t="shared" si="94"/>
        <v>0</v>
      </c>
      <c r="G1388" s="14">
        <v>43.6</v>
      </c>
      <c r="H1388" s="16">
        <f t="shared" si="97"/>
        <v>0</v>
      </c>
      <c r="I1388" s="10">
        <f t="shared" si="98"/>
        <v>27</v>
      </c>
    </row>
    <row r="1389" spans="1:9" ht="12.6" thickBot="1">
      <c r="A1389" s="10">
        <f t="shared" si="95"/>
        <v>227</v>
      </c>
      <c r="B1389" s="15">
        <f t="shared" si="96"/>
        <v>22720</v>
      </c>
      <c r="C1389" s="11">
        <v>44254.833333333336</v>
      </c>
      <c r="D1389" s="12">
        <v>0</v>
      </c>
      <c r="E1389" s="16">
        <v>7.8125000000000009</v>
      </c>
      <c r="F1389" s="17">
        <f t="shared" si="94"/>
        <v>0</v>
      </c>
      <c r="G1389" s="14">
        <v>21.53</v>
      </c>
      <c r="H1389" s="16">
        <f t="shared" si="97"/>
        <v>0</v>
      </c>
      <c r="I1389" s="10">
        <f t="shared" si="98"/>
        <v>27</v>
      </c>
    </row>
    <row r="1390" spans="1:9" ht="12.6" thickBot="1">
      <c r="A1390" s="10">
        <f t="shared" si="95"/>
        <v>227</v>
      </c>
      <c r="B1390" s="15">
        <f t="shared" si="96"/>
        <v>22721</v>
      </c>
      <c r="C1390" s="11">
        <v>44254.875</v>
      </c>
      <c r="D1390" s="12">
        <v>0</v>
      </c>
      <c r="E1390" s="16">
        <v>6.25E-2</v>
      </c>
      <c r="F1390" s="17">
        <f t="shared" si="94"/>
        <v>0</v>
      </c>
      <c r="G1390" s="14">
        <v>20.88</v>
      </c>
      <c r="H1390" s="16">
        <f t="shared" si="97"/>
        <v>0</v>
      </c>
      <c r="I1390" s="10">
        <f t="shared" si="98"/>
        <v>27</v>
      </c>
    </row>
    <row r="1391" spans="1:9" ht="12.6" thickBot="1">
      <c r="A1391" s="10">
        <f t="shared" si="95"/>
        <v>227</v>
      </c>
      <c r="B1391" s="15">
        <f t="shared" si="96"/>
        <v>22722</v>
      </c>
      <c r="C1391" s="11">
        <v>44254.916666666664</v>
      </c>
      <c r="D1391" s="12">
        <v>0</v>
      </c>
      <c r="E1391" s="16">
        <v>-3.2124999999999999</v>
      </c>
      <c r="F1391" s="17">
        <f t="shared" si="94"/>
        <v>0</v>
      </c>
      <c r="G1391" s="14">
        <v>18.5</v>
      </c>
      <c r="H1391" s="16">
        <f t="shared" si="97"/>
        <v>0</v>
      </c>
      <c r="I1391" s="10">
        <f t="shared" si="98"/>
        <v>27</v>
      </c>
    </row>
    <row r="1392" spans="1:9" ht="12.6" thickBot="1">
      <c r="A1392" s="10">
        <f t="shared" si="95"/>
        <v>227</v>
      </c>
      <c r="B1392" s="15">
        <f t="shared" si="96"/>
        <v>22723</v>
      </c>
      <c r="C1392" s="11">
        <v>44254.958333333336</v>
      </c>
      <c r="D1392" s="12">
        <v>0</v>
      </c>
      <c r="E1392" s="16">
        <v>-17.880000000000003</v>
      </c>
      <c r="F1392" s="17">
        <f t="shared" si="94"/>
        <v>0</v>
      </c>
      <c r="G1392" s="14">
        <v>16.670000000000002</v>
      </c>
      <c r="H1392" s="16">
        <f t="shared" si="97"/>
        <v>0</v>
      </c>
      <c r="I1392" s="10">
        <f t="shared" si="98"/>
        <v>27</v>
      </c>
    </row>
    <row r="1393" spans="1:9" ht="12.6" thickBot="1">
      <c r="A1393" s="10">
        <f t="shared" si="95"/>
        <v>228</v>
      </c>
      <c r="B1393" s="15">
        <f t="shared" si="96"/>
        <v>22724</v>
      </c>
      <c r="C1393" s="11">
        <v>44255</v>
      </c>
      <c r="D1393" s="12">
        <v>0</v>
      </c>
      <c r="E1393" s="16">
        <v>-27.085000000000001</v>
      </c>
      <c r="F1393" s="17">
        <f t="shared" si="94"/>
        <v>0</v>
      </c>
      <c r="G1393" s="14">
        <v>15.39</v>
      </c>
      <c r="H1393" s="16">
        <f t="shared" si="97"/>
        <v>0</v>
      </c>
      <c r="I1393" s="10">
        <f t="shared" si="98"/>
        <v>28</v>
      </c>
    </row>
    <row r="1394" spans="1:9" ht="12.6" thickBot="1">
      <c r="A1394" s="10">
        <f t="shared" si="95"/>
        <v>228</v>
      </c>
      <c r="B1394" s="15">
        <f t="shared" si="96"/>
        <v>22801</v>
      </c>
      <c r="C1394" s="11">
        <v>44255.041666666664</v>
      </c>
      <c r="D1394" s="12">
        <v>0</v>
      </c>
      <c r="E1394" s="16">
        <v>-30.09</v>
      </c>
      <c r="F1394" s="17">
        <f t="shared" si="94"/>
        <v>0</v>
      </c>
      <c r="G1394" s="14">
        <v>11.48</v>
      </c>
      <c r="H1394" s="16">
        <f t="shared" si="97"/>
        <v>0</v>
      </c>
      <c r="I1394" s="10">
        <f t="shared" si="98"/>
        <v>28</v>
      </c>
    </row>
    <row r="1395" spans="1:9" ht="12.6" thickBot="1">
      <c r="A1395" s="10">
        <f t="shared" si="95"/>
        <v>228</v>
      </c>
      <c r="B1395" s="15">
        <f t="shared" si="96"/>
        <v>22802</v>
      </c>
      <c r="C1395" s="11">
        <v>44255.083333333336</v>
      </c>
      <c r="D1395" s="12">
        <v>0</v>
      </c>
      <c r="E1395" s="16">
        <v>-30.419999999999998</v>
      </c>
      <c r="F1395" s="17">
        <f t="shared" si="94"/>
        <v>0</v>
      </c>
      <c r="G1395" s="14">
        <v>9.86</v>
      </c>
      <c r="H1395" s="16">
        <f t="shared" si="97"/>
        <v>0</v>
      </c>
      <c r="I1395" s="10">
        <f t="shared" si="98"/>
        <v>28</v>
      </c>
    </row>
    <row r="1396" spans="1:9" ht="12.6" thickBot="1">
      <c r="A1396" s="10">
        <f t="shared" si="95"/>
        <v>228</v>
      </c>
      <c r="B1396" s="15">
        <f t="shared" si="96"/>
        <v>22803</v>
      </c>
      <c r="C1396" s="11">
        <v>44255.125</v>
      </c>
      <c r="D1396" s="12">
        <v>0</v>
      </c>
      <c r="E1396" s="16">
        <v>-30.765000000000001</v>
      </c>
      <c r="F1396" s="17">
        <f t="shared" si="94"/>
        <v>0</v>
      </c>
      <c r="G1396" s="14">
        <v>10.050000000000001</v>
      </c>
      <c r="H1396" s="16">
        <f t="shared" si="97"/>
        <v>0</v>
      </c>
      <c r="I1396" s="10">
        <f t="shared" si="98"/>
        <v>28</v>
      </c>
    </row>
    <row r="1397" spans="1:9" ht="12.6" thickBot="1">
      <c r="A1397" s="10">
        <f t="shared" si="95"/>
        <v>228</v>
      </c>
      <c r="B1397" s="15">
        <f t="shared" si="96"/>
        <v>22804</v>
      </c>
      <c r="C1397" s="11">
        <v>44255.166666666664</v>
      </c>
      <c r="D1397" s="12">
        <v>0</v>
      </c>
      <c r="E1397" s="16">
        <v>-30.465</v>
      </c>
      <c r="F1397" s="17">
        <f t="shared" si="94"/>
        <v>0</v>
      </c>
      <c r="G1397" s="14">
        <v>12.21</v>
      </c>
      <c r="H1397" s="16">
        <f t="shared" si="97"/>
        <v>0</v>
      </c>
      <c r="I1397" s="10">
        <f t="shared" si="98"/>
        <v>28</v>
      </c>
    </row>
    <row r="1398" spans="1:9" ht="12.6" thickBot="1">
      <c r="A1398" s="10">
        <f t="shared" si="95"/>
        <v>228</v>
      </c>
      <c r="B1398" s="15">
        <f t="shared" si="96"/>
        <v>22805</v>
      </c>
      <c r="C1398" s="11">
        <v>44255.208333333336</v>
      </c>
      <c r="D1398" s="12">
        <v>0</v>
      </c>
      <c r="E1398" s="16">
        <v>-24.157499999999999</v>
      </c>
      <c r="F1398" s="17">
        <f t="shared" si="94"/>
        <v>0</v>
      </c>
      <c r="G1398" s="14">
        <v>15.83</v>
      </c>
      <c r="H1398" s="16">
        <f t="shared" si="97"/>
        <v>0</v>
      </c>
      <c r="I1398" s="10">
        <f t="shared" si="98"/>
        <v>28</v>
      </c>
    </row>
    <row r="1399" spans="1:9" ht="12.6" thickBot="1">
      <c r="A1399" s="10">
        <f t="shared" si="95"/>
        <v>228</v>
      </c>
      <c r="B1399" s="15">
        <f t="shared" si="96"/>
        <v>22806</v>
      </c>
      <c r="C1399" s="11">
        <v>44255.25</v>
      </c>
      <c r="D1399" s="12">
        <v>0</v>
      </c>
      <c r="E1399" s="16">
        <v>-27.7075</v>
      </c>
      <c r="F1399" s="17">
        <f t="shared" si="94"/>
        <v>0</v>
      </c>
      <c r="G1399" s="14">
        <v>14.35</v>
      </c>
      <c r="H1399" s="16">
        <f t="shared" si="97"/>
        <v>0</v>
      </c>
      <c r="I1399" s="10">
        <f t="shared" si="98"/>
        <v>28</v>
      </c>
    </row>
    <row r="1400" spans="1:9" ht="12.6" thickBot="1">
      <c r="A1400" s="10">
        <f t="shared" si="95"/>
        <v>228</v>
      </c>
      <c r="B1400" s="15">
        <f t="shared" si="96"/>
        <v>22807</v>
      </c>
      <c r="C1400" s="11">
        <v>44255.291666666664</v>
      </c>
      <c r="D1400" s="12">
        <v>0</v>
      </c>
      <c r="E1400" s="16">
        <v>-26.875000000000004</v>
      </c>
      <c r="F1400" s="17">
        <f t="shared" si="94"/>
        <v>0</v>
      </c>
      <c r="G1400" s="14">
        <v>16.54</v>
      </c>
      <c r="H1400" s="16">
        <f t="shared" si="97"/>
        <v>0</v>
      </c>
      <c r="I1400" s="10">
        <f t="shared" si="98"/>
        <v>28</v>
      </c>
    </row>
    <row r="1401" spans="1:9" ht="12.6" thickBot="1">
      <c r="A1401" s="10">
        <f t="shared" si="95"/>
        <v>228</v>
      </c>
      <c r="B1401" s="15">
        <f t="shared" si="96"/>
        <v>22808</v>
      </c>
      <c r="C1401" s="11">
        <v>44255.333333333336</v>
      </c>
      <c r="D1401" s="12">
        <v>0</v>
      </c>
      <c r="E1401" s="16">
        <v>-17.612500000000001</v>
      </c>
      <c r="F1401" s="17">
        <f t="shared" si="94"/>
        <v>0</v>
      </c>
      <c r="G1401" s="14">
        <v>16.739999999999998</v>
      </c>
      <c r="H1401" s="16">
        <f t="shared" si="97"/>
        <v>0</v>
      </c>
      <c r="I1401" s="10">
        <f t="shared" si="98"/>
        <v>28</v>
      </c>
    </row>
    <row r="1402" spans="1:9" ht="12.6" thickBot="1">
      <c r="A1402" s="10">
        <f t="shared" si="95"/>
        <v>228</v>
      </c>
      <c r="B1402" s="15">
        <f t="shared" si="96"/>
        <v>22809</v>
      </c>
      <c r="C1402" s="11">
        <v>44255.375</v>
      </c>
      <c r="D1402" s="12">
        <v>0</v>
      </c>
      <c r="E1402" s="16">
        <v>-1.3250000000000002</v>
      </c>
      <c r="F1402" s="17">
        <f t="shared" si="94"/>
        <v>0</v>
      </c>
      <c r="G1402" s="14">
        <v>16.53</v>
      </c>
      <c r="H1402" s="16">
        <f t="shared" si="97"/>
        <v>0</v>
      </c>
      <c r="I1402" s="10">
        <f t="shared" si="98"/>
        <v>28</v>
      </c>
    </row>
    <row r="1403" spans="1:9" ht="12.6" thickBot="1">
      <c r="A1403" s="10">
        <f t="shared" si="95"/>
        <v>228</v>
      </c>
      <c r="B1403" s="15">
        <f t="shared" si="96"/>
        <v>22810</v>
      </c>
      <c r="C1403" s="11">
        <v>44255.416666666664</v>
      </c>
      <c r="D1403" s="12">
        <v>0</v>
      </c>
      <c r="E1403" s="16">
        <v>1.0249999999999999</v>
      </c>
      <c r="F1403" s="17">
        <f t="shared" si="94"/>
        <v>0</v>
      </c>
      <c r="G1403" s="14">
        <v>16.48</v>
      </c>
      <c r="H1403" s="16">
        <f t="shared" si="97"/>
        <v>0</v>
      </c>
      <c r="I1403" s="10">
        <f t="shared" si="98"/>
        <v>28</v>
      </c>
    </row>
    <row r="1404" spans="1:9" ht="12.6" thickBot="1">
      <c r="A1404" s="10">
        <f t="shared" si="95"/>
        <v>228</v>
      </c>
      <c r="B1404" s="15">
        <f t="shared" si="96"/>
        <v>22811</v>
      </c>
      <c r="C1404" s="11">
        <v>44255.458333333336</v>
      </c>
      <c r="D1404" s="12">
        <v>0</v>
      </c>
      <c r="E1404" s="16">
        <v>2.1475</v>
      </c>
      <c r="F1404" s="17">
        <f t="shared" si="94"/>
        <v>0</v>
      </c>
      <c r="G1404" s="14">
        <v>16.28</v>
      </c>
      <c r="H1404" s="16">
        <f t="shared" si="97"/>
        <v>0</v>
      </c>
      <c r="I1404" s="10">
        <f t="shared" si="98"/>
        <v>28</v>
      </c>
    </row>
    <row r="1405" spans="1:9" ht="12.6" thickBot="1">
      <c r="A1405" s="10">
        <f t="shared" si="95"/>
        <v>228</v>
      </c>
      <c r="B1405" s="15">
        <f t="shared" si="96"/>
        <v>22812</v>
      </c>
      <c r="C1405" s="11">
        <v>44255.5</v>
      </c>
      <c r="D1405" s="12">
        <v>0</v>
      </c>
      <c r="E1405" s="16">
        <v>0.97499999999999998</v>
      </c>
      <c r="F1405" s="17">
        <f t="shared" si="94"/>
        <v>0</v>
      </c>
      <c r="G1405" s="14">
        <v>16.510000000000002</v>
      </c>
      <c r="H1405" s="16">
        <f t="shared" si="97"/>
        <v>0</v>
      </c>
      <c r="I1405" s="10">
        <f t="shared" si="98"/>
        <v>28</v>
      </c>
    </row>
    <row r="1406" spans="1:9" ht="12.6" thickBot="1">
      <c r="A1406" s="10">
        <f t="shared" si="95"/>
        <v>228</v>
      </c>
      <c r="B1406" s="15">
        <f t="shared" si="96"/>
        <v>22813</v>
      </c>
      <c r="C1406" s="11">
        <v>44255.541666666664</v>
      </c>
      <c r="D1406" s="12">
        <v>0</v>
      </c>
      <c r="E1406" s="16">
        <v>5.9874999999999998</v>
      </c>
      <c r="F1406" s="17">
        <f t="shared" si="94"/>
        <v>0</v>
      </c>
      <c r="G1406" s="14">
        <v>16.64</v>
      </c>
      <c r="H1406" s="16">
        <f t="shared" si="97"/>
        <v>0</v>
      </c>
      <c r="I1406" s="10">
        <f t="shared" si="98"/>
        <v>28</v>
      </c>
    </row>
    <row r="1407" spans="1:9" ht="12.6" thickBot="1">
      <c r="A1407" s="10">
        <f t="shared" si="95"/>
        <v>228</v>
      </c>
      <c r="B1407" s="15">
        <f t="shared" si="96"/>
        <v>22814</v>
      </c>
      <c r="C1407" s="11">
        <v>44255.583333333336</v>
      </c>
      <c r="D1407" s="12">
        <v>0</v>
      </c>
      <c r="E1407" s="16">
        <v>14.102500000000001</v>
      </c>
      <c r="F1407" s="17">
        <f t="shared" si="94"/>
        <v>0</v>
      </c>
      <c r="G1407" s="14">
        <v>17.54</v>
      </c>
      <c r="H1407" s="16">
        <f t="shared" si="97"/>
        <v>0</v>
      </c>
      <c r="I1407" s="10">
        <f t="shared" si="98"/>
        <v>28</v>
      </c>
    </row>
    <row r="1408" spans="1:9" ht="12.6" thickBot="1">
      <c r="A1408" s="10">
        <f t="shared" si="95"/>
        <v>228</v>
      </c>
      <c r="B1408" s="15">
        <f t="shared" si="96"/>
        <v>22815</v>
      </c>
      <c r="C1408" s="11">
        <v>44255.625</v>
      </c>
      <c r="D1408" s="12">
        <v>0</v>
      </c>
      <c r="E1408" s="16">
        <v>15.15</v>
      </c>
      <c r="F1408" s="17">
        <f t="shared" si="94"/>
        <v>0</v>
      </c>
      <c r="G1408" s="14">
        <v>16.82</v>
      </c>
      <c r="H1408" s="16">
        <f t="shared" si="97"/>
        <v>0</v>
      </c>
      <c r="I1408" s="10">
        <f t="shared" si="98"/>
        <v>28</v>
      </c>
    </row>
    <row r="1409" spans="1:9" ht="12.6" thickBot="1">
      <c r="A1409" s="10">
        <f t="shared" si="95"/>
        <v>228</v>
      </c>
      <c r="B1409" s="15">
        <f t="shared" si="96"/>
        <v>22816</v>
      </c>
      <c r="C1409" s="11">
        <v>44255.666666666664</v>
      </c>
      <c r="D1409" s="12">
        <v>0</v>
      </c>
      <c r="E1409" s="16">
        <v>15.012500000000001</v>
      </c>
      <c r="F1409" s="17">
        <f t="shared" si="94"/>
        <v>0</v>
      </c>
      <c r="G1409" s="14">
        <v>16.61</v>
      </c>
      <c r="H1409" s="16">
        <f t="shared" si="97"/>
        <v>0</v>
      </c>
      <c r="I1409" s="10">
        <f t="shared" si="98"/>
        <v>28</v>
      </c>
    </row>
    <row r="1410" spans="1:9" ht="12.6" thickBot="1">
      <c r="A1410" s="10">
        <f t="shared" si="95"/>
        <v>228</v>
      </c>
      <c r="B1410" s="15">
        <f t="shared" si="96"/>
        <v>22817</v>
      </c>
      <c r="C1410" s="11">
        <v>44255.708333333336</v>
      </c>
      <c r="D1410" s="12">
        <v>0</v>
      </c>
      <c r="E1410" s="16">
        <v>15.0725</v>
      </c>
      <c r="F1410" s="17">
        <f t="shared" ref="F1410:F1417" si="99">D1410*E1410</f>
        <v>0</v>
      </c>
      <c r="G1410" s="14">
        <v>16.72</v>
      </c>
      <c r="H1410" s="16">
        <f t="shared" si="97"/>
        <v>0</v>
      </c>
      <c r="I1410" s="10">
        <f t="shared" si="98"/>
        <v>28</v>
      </c>
    </row>
    <row r="1411" spans="1:9" ht="12.6" thickBot="1">
      <c r="A1411" s="10">
        <f t="shared" ref="A1411:A1416" si="100">DAY(C1411)+MONTH(C1411)*100</f>
        <v>228</v>
      </c>
      <c r="B1411" s="15">
        <f t="shared" ref="B1411:B1416" si="101">IF(HOUR(C1411)=0,-76,HOUR(C1411))+DAY(C1411)*100+MONTH(C1411)*10000</f>
        <v>22818</v>
      </c>
      <c r="C1411" s="11">
        <v>44255.75</v>
      </c>
      <c r="D1411" s="12">
        <v>0</v>
      </c>
      <c r="E1411" s="16">
        <v>15.78</v>
      </c>
      <c r="F1411" s="17">
        <f t="shared" si="99"/>
        <v>0</v>
      </c>
      <c r="G1411" s="14">
        <v>18.93</v>
      </c>
      <c r="H1411" s="16">
        <f t="shared" ref="H1411:H1417" si="102">-D1411*G1411</f>
        <v>0</v>
      </c>
      <c r="I1411" s="10">
        <f t="shared" si="98"/>
        <v>28</v>
      </c>
    </row>
    <row r="1412" spans="1:9" ht="12.6" thickBot="1">
      <c r="A1412" s="10">
        <f t="shared" si="100"/>
        <v>228</v>
      </c>
      <c r="B1412" s="15">
        <f t="shared" si="101"/>
        <v>22819</v>
      </c>
      <c r="C1412" s="11">
        <v>44255.791666666664</v>
      </c>
      <c r="D1412" s="12">
        <v>0</v>
      </c>
      <c r="E1412" s="16">
        <v>17.427499999999998</v>
      </c>
      <c r="F1412" s="17">
        <f t="shared" si="99"/>
        <v>0</v>
      </c>
      <c r="G1412" s="14">
        <v>26.79</v>
      </c>
      <c r="H1412" s="16">
        <f t="shared" si="102"/>
        <v>0</v>
      </c>
      <c r="I1412" s="10">
        <f t="shared" si="98"/>
        <v>28</v>
      </c>
    </row>
    <row r="1413" spans="1:9" ht="12.6" thickBot="1">
      <c r="A1413" s="10">
        <f t="shared" si="100"/>
        <v>228</v>
      </c>
      <c r="B1413" s="15">
        <f t="shared" si="101"/>
        <v>22820</v>
      </c>
      <c r="C1413" s="11">
        <v>44255.833333333336</v>
      </c>
      <c r="D1413" s="12">
        <v>0</v>
      </c>
      <c r="E1413" s="16">
        <v>8.5849999999999991</v>
      </c>
      <c r="F1413" s="17">
        <f t="shared" si="99"/>
        <v>0</v>
      </c>
      <c r="G1413" s="13">
        <v>20</v>
      </c>
      <c r="H1413" s="16">
        <f t="shared" si="102"/>
        <v>0</v>
      </c>
      <c r="I1413" s="10">
        <f t="shared" si="98"/>
        <v>28</v>
      </c>
    </row>
    <row r="1414" spans="1:9" ht="12.6" thickBot="1">
      <c r="A1414" s="10">
        <f t="shared" si="100"/>
        <v>228</v>
      </c>
      <c r="B1414" s="15">
        <f t="shared" si="101"/>
        <v>22821</v>
      </c>
      <c r="C1414" s="11">
        <v>44255.875</v>
      </c>
      <c r="D1414" s="12">
        <v>0</v>
      </c>
      <c r="E1414" s="16">
        <v>0.21750000000000003</v>
      </c>
      <c r="F1414" s="17">
        <f t="shared" si="99"/>
        <v>0</v>
      </c>
      <c r="G1414" s="14">
        <v>17.79</v>
      </c>
      <c r="H1414" s="16">
        <f t="shared" si="102"/>
        <v>0</v>
      </c>
      <c r="I1414" s="10">
        <f t="shared" si="98"/>
        <v>28</v>
      </c>
    </row>
    <row r="1415" spans="1:9" ht="12.6" thickBot="1">
      <c r="A1415" s="10">
        <f t="shared" si="100"/>
        <v>228</v>
      </c>
      <c r="B1415" s="15">
        <f t="shared" si="101"/>
        <v>22822</v>
      </c>
      <c r="C1415" s="11">
        <v>44255.916666666664</v>
      </c>
      <c r="D1415" s="12">
        <v>0</v>
      </c>
      <c r="E1415" s="16">
        <v>-1.1924999999999999</v>
      </c>
      <c r="F1415" s="17">
        <f t="shared" si="99"/>
        <v>0</v>
      </c>
      <c r="G1415" s="14">
        <v>15.87</v>
      </c>
      <c r="H1415" s="16">
        <f t="shared" si="102"/>
        <v>0</v>
      </c>
      <c r="I1415" s="10">
        <f t="shared" si="98"/>
        <v>28</v>
      </c>
    </row>
    <row r="1416" spans="1:9" ht="12.6" thickBot="1">
      <c r="A1416" s="10">
        <f t="shared" si="100"/>
        <v>228</v>
      </c>
      <c r="B1416" s="15">
        <f t="shared" si="101"/>
        <v>22823</v>
      </c>
      <c r="C1416" s="11">
        <v>44255.958333333336</v>
      </c>
      <c r="D1416" s="12">
        <v>0</v>
      </c>
      <c r="E1416" s="16">
        <v>-9.1449999999999996</v>
      </c>
      <c r="F1416" s="17">
        <f t="shared" si="99"/>
        <v>0</v>
      </c>
      <c r="G1416" s="13">
        <v>15</v>
      </c>
      <c r="H1416" s="16">
        <f t="shared" si="102"/>
        <v>0</v>
      </c>
      <c r="I1416" s="10">
        <f t="shared" si="98"/>
        <v>28</v>
      </c>
    </row>
    <row r="1417" spans="1:9" ht="12.6" thickBot="1">
      <c r="A1417" s="10">
        <v>228</v>
      </c>
      <c r="B1417" s="15">
        <v>22824</v>
      </c>
      <c r="C1417" s="11">
        <v>44256</v>
      </c>
      <c r="D1417" s="12">
        <v>0</v>
      </c>
      <c r="E1417" s="16">
        <v>-22.91</v>
      </c>
      <c r="F1417" s="17">
        <f t="shared" si="99"/>
        <v>0</v>
      </c>
      <c r="G1417" s="14">
        <v>14.21</v>
      </c>
      <c r="H1417" s="16">
        <f t="shared" si="102"/>
        <v>0</v>
      </c>
      <c r="I1417" s="10">
        <f t="shared" si="98"/>
        <v>1</v>
      </c>
    </row>
  </sheetData>
  <autoFilter ref="A1:WVL1" xr:uid="{387C1254-89FD-419A-8E74-2251750A86F7}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Current v Proposed EAL</vt:lpstr>
      <vt:lpstr>Data for Charts</vt:lpstr>
      <vt:lpstr>DC Tie Flows</vt:lpstr>
      <vt:lpstr>Graph comparing EALs</vt:lpstr>
      <vt:lpstr>DC_N and HB_N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 Siddiqi</dc:creator>
  <cp:lastModifiedBy>Shams Siddiqi</cp:lastModifiedBy>
  <dcterms:created xsi:type="dcterms:W3CDTF">2022-01-19T12:48:21Z</dcterms:created>
  <dcterms:modified xsi:type="dcterms:W3CDTF">2023-06-17T18:59:25Z</dcterms:modified>
</cp:coreProperties>
</file>