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'Vote'!$E$23:$I$28</definedName>
    <definedName name="clearIndGenVote">'Vote'!$G$23:$I$28</definedName>
    <definedName name="clearIndREP">'Vote'!$E$36:$I$38</definedName>
    <definedName name="clearIndREPVote">'Vote'!$G$36:$I$38</definedName>
    <definedName name="clearIOU">'Vote'!$E$41:$I$45</definedName>
    <definedName name="clearIOUVote">'Vote'!$G$41:$I$45</definedName>
    <definedName name="clearMarketers">'Vote'!$E$31:$I$33</definedName>
    <definedName name="clearMarketersVote">'Vote'!$G$31:$I$33</definedName>
    <definedName name="clearMuni">'Vote'!$E$48:$I$51</definedName>
    <definedName name="clearMuniVote">'Vote'!$G$48:$I$51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'Vote'!$F$29</definedName>
    <definedName name="countIndGenAbstain">'Vote'!$I$29</definedName>
    <definedName name="countIndREP">'Vote'!$F$39</definedName>
    <definedName name="countIndREPAbstain">'Vote'!$I$39</definedName>
    <definedName name="countIOU">'Vote'!$F$46</definedName>
    <definedName name="countIOUAbstain">'Vote'!$I$46</definedName>
    <definedName name="countMarketers">'Vote'!$F$34</definedName>
    <definedName name="countMarketersAbstain">'Vote'!$I$34</definedName>
    <definedName name="countMuni">'Vote'!$F$52</definedName>
    <definedName name="countMuniAbstain">'Vote'!$I$52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'Vote'!$G$22:$I$29</definedName>
    <definedName name="IndREP">'Vote'!$G$35:$I$39</definedName>
    <definedName name="IOU">'Vote'!$G$40:$I$46</definedName>
    <definedName name="Marketers">'Vote'!$G$30:$I$34</definedName>
    <definedName name="MotionStatus">'Vote'!$G$3</definedName>
    <definedName name="muni">'Vote'!$G$47:$I$52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'Vote'!$G$16:$H$55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<sst xmlns="http://schemas.openxmlformats.org/spreadsheetml/2006/main" count="128" uniqueCount="83">
  <si>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</si>
  <si>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</si>
  <si>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</si>
  <si>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</si>
  <si>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</si>
  <si>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</si>
  <si>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</si>
  <si>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</si>
  <si>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</si>
  <si>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</si>
  <si>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</si>
  <si>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</si>
  <si>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</si>
  <si>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</si>
  <si>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</si>
  <si>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</si>
  <si>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</si>
  <si>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</si>
  <si>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</si>
  <si>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</si>
  <si>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</si>
  <si>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</si>
  <si>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</si>
  <si>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</si>
  <si>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</si>
  <si>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</si>
  <si>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</si>
  <si>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</si>
  <si>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</si>
  <si>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</si>
  <si>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</si>
  <si>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</si>
  <si>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</si>
  <si>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</si>
  <si>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</si>
  <si>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</si>
  <si>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>Lucas Turner</t>
  </si>
  <si>
    <t>Ian Haley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</si>
  <si>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</si>
  <si>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</si>
  <si>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</si>
  <si>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</si>
  <si>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</si>
  <si>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</si>
  <si>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</si>
  <si>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</si>
  <si>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</si>
  <si>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</si>
  <si>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Luminant Generation (Luminant)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</si>
  <si>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</si>
  <si>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</si>
  <si>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</si>
  <si>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</si>
  <si>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</si>
  <si>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</si>
  <si>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</si>
  <si>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</si>
  <si>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</si>
  <si>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</si>
  <si>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</si>
  <si>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</si>
  <si>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Date:  April 13, 2023</t>
  </si>
  <si>
    <t>Eric Goff (Nabaraj Pokharel)</t>
  </si>
  <si>
    <t>Lower Colorado River Authority (LCRA)</t>
  </si>
  <si>
    <t>Emily Jolly</t>
  </si>
  <si>
    <t>Broad Reach Power</t>
  </si>
  <si>
    <t>Bob Wittmeyer</t>
  </si>
  <si>
    <t>CenterPoint Energy</t>
  </si>
  <si>
    <t>Lone Star Transmission</t>
  </si>
  <si>
    <t>Jim Lee</t>
  </si>
  <si>
    <t>John Ritch</t>
  </si>
  <si>
    <t>GEUS</t>
  </si>
  <si>
    <t>Ashley Cotton</t>
  </si>
  <si>
    <t>City of Eastland</t>
  </si>
  <si>
    <t>Mark Dreyfus</t>
  </si>
  <si>
    <t>Calpine Corporation (Calpine)</t>
  </si>
  <si>
    <t>Bryan Sams</t>
  </si>
  <si>
    <t>Tesla</t>
  </si>
  <si>
    <t>Arushi Sharma Frank</t>
  </si>
  <si>
    <t>Blake Gross (Lauri White)</t>
  </si>
  <si>
    <t>PRS Motion:  To recommend approval of NPRR1143 as amended by the 9/29/22 ERCOT comments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</si>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</sst>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H19" sqref="H19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80</v>
      </c>
      <c r="C3" s="68"/>
      <c r="D3" s="68"/>
      <c r="E3" s="6"/>
      <c r="F3" s="55" t="s">
        <v>21</v>
      </c>
      <c r="G3" s="64" t="s">
        <v>82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58</v>
      </c>
      <c r="G4" s="66"/>
      <c r="H4" s="65"/>
      <c r="I4" s="2" t="s">
        <v>30</v>
      </c>
    </row>
    <row r="5" spans="1:9" ht="23.25" customHeight="1">
      <c r="A5" s="12"/>
      <c r="B5" s="6" t="s">
        <v>61</v>
      </c>
      <c r="C5" s="15"/>
      <c r="D5" s="7"/>
      <c r="E5" s="6"/>
      <c r="F5" s="57" t="s">
        <v>19</v>
      </c>
      <c r="G5" s="58">
        <f>IF((G55+H55)=0,"",G55)</f>
        <v>5.5</v>
      </c>
      <c r="H5" s="58">
        <f>IF((G55+H55)=0,"",H55)</f>
        <v>0.5</v>
      </c>
      <c r="I5" s="59">
        <f>I55</f>
        <v>8</v>
      </c>
    </row>
    <row r="6" spans="2:9" ht="22.5" customHeight="1">
      <c r="B6" s="6" t="s">
        <v>41</v>
      </c>
      <c r="C6" s="14"/>
      <c r="D6" s="15"/>
      <c r="E6" s="16"/>
      <c r="F6" s="61" t="s">
        <v>81</v>
      </c>
      <c r="G6" s="60">
        <f>G56</f>
        <v>0.9166666666666666</v>
      </c>
      <c r="H6" s="60">
        <f>H56</f>
        <v>0.08333333333333333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45</v>
      </c>
      <c r="C11" s="33"/>
      <c r="D11" s="36" t="s">
        <v>18</v>
      </c>
      <c r="E11" s="24" t="s">
        <v>34</v>
      </c>
      <c r="F11" s="32" t="s">
        <v>14</v>
      </c>
      <c r="G11" s="50"/>
      <c r="H11" s="32"/>
      <c r="I11" s="20" t="s">
        <v>20</v>
      </c>
    </row>
    <row r="12" spans="2:9" ht="11.25">
      <c r="B12" s="31" t="s">
        <v>73</v>
      </c>
      <c r="C12" s="33"/>
      <c r="D12" s="36" t="s">
        <v>17</v>
      </c>
      <c r="E12" s="24" t="s">
        <v>74</v>
      </c>
      <c r="F12" s="32" t="s">
        <v>14</v>
      </c>
      <c r="G12" s="50">
        <v>0.5</v>
      </c>
      <c r="H12" s="32"/>
      <c r="I12" s="20"/>
    </row>
    <row r="13" spans="2:9" ht="11.25">
      <c r="B13" s="31" t="s">
        <v>44</v>
      </c>
      <c r="C13" s="33"/>
      <c r="D13" s="36" t="s">
        <v>16</v>
      </c>
      <c r="E13" s="24" t="s">
        <v>62</v>
      </c>
      <c r="F13" s="50" t="s">
        <v>14</v>
      </c>
      <c r="G13" s="50">
        <v>0.5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1</v>
      </c>
    </row>
    <row r="16" spans="2:9" ht="11.25">
      <c r="B16" s="6" t="s">
        <v>43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46</v>
      </c>
      <c r="C17" s="23"/>
      <c r="D17" s="23"/>
      <c r="E17" s="24" t="s">
        <v>42</v>
      </c>
      <c r="F17" s="25" t="s">
        <v>14</v>
      </c>
      <c r="G17" s="49"/>
      <c r="H17" s="49"/>
      <c r="I17" s="20" t="s">
        <v>20</v>
      </c>
    </row>
    <row r="18" spans="2:9" s="22" customFormat="1" ht="11.25">
      <c r="B18" s="23" t="s">
        <v>63</v>
      </c>
      <c r="C18" s="23"/>
      <c r="D18" s="23"/>
      <c r="E18" s="24" t="s">
        <v>64</v>
      </c>
      <c r="F18" s="25" t="s">
        <v>14</v>
      </c>
      <c r="G18" s="49">
        <v>0.5</v>
      </c>
      <c r="H18" s="49"/>
      <c r="I18" s="20"/>
    </row>
    <row r="19" spans="2:9" s="22" customFormat="1" ht="11.25">
      <c r="B19" s="23" t="s">
        <v>47</v>
      </c>
      <c r="C19" s="23"/>
      <c r="D19" s="23"/>
      <c r="E19" s="24" t="s">
        <v>36</v>
      </c>
      <c r="F19" s="25" t="s">
        <v>14</v>
      </c>
      <c r="G19" s="49"/>
      <c r="H19" s="49">
        <v>0.5</v>
      </c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0.5</v>
      </c>
      <c r="H21" s="29">
        <f>SUM(H16:H20)</f>
        <v>0.5</v>
      </c>
      <c r="I21" s="27">
        <f>COUNTA(I16:I20)</f>
        <v>1</v>
      </c>
    </row>
    <row r="22" spans="2:9" ht="11.2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11.25">
      <c r="B23" s="31" t="s">
        <v>48</v>
      </c>
      <c r="C23" s="31"/>
      <c r="D23" s="31"/>
      <c r="E23" s="51" t="s">
        <v>37</v>
      </c>
      <c r="F23" s="25" t="s">
        <v>14</v>
      </c>
      <c r="G23" s="50"/>
      <c r="H23" s="50"/>
      <c r="I23" s="20" t="s">
        <v>20</v>
      </c>
    </row>
    <row r="24" spans="2:9" ht="11.25">
      <c r="B24" s="31" t="s">
        <v>65</v>
      </c>
      <c r="C24" s="31"/>
      <c r="D24" s="31"/>
      <c r="E24" s="51" t="s">
        <v>66</v>
      </c>
      <c r="F24" s="25" t="s">
        <v>14</v>
      </c>
      <c r="G24" s="50">
        <v>0.3333333333333333</v>
      </c>
      <c r="H24" s="50"/>
      <c r="I24" s="20"/>
    </row>
    <row r="25" spans="2:9" ht="11.25">
      <c r="B25" s="31" t="s">
        <v>77</v>
      </c>
      <c r="C25" s="31"/>
      <c r="D25" s="31"/>
      <c r="E25" s="51" t="s">
        <v>78</v>
      </c>
      <c r="F25" s="63" t="s">
        <v>14</v>
      </c>
      <c r="G25" s="50">
        <v>0.3333333333333333</v>
      </c>
      <c r="H25" s="50"/>
      <c r="I25" s="20"/>
    </row>
    <row r="26" spans="2:9" ht="11.25">
      <c r="B26" s="31" t="s">
        <v>75</v>
      </c>
      <c r="C26" s="31"/>
      <c r="D26" s="31"/>
      <c r="E26" s="51" t="s">
        <v>76</v>
      </c>
      <c r="F26" s="25" t="s">
        <v>14</v>
      </c>
      <c r="G26" s="50"/>
      <c r="H26" s="50"/>
      <c r="I26" s="20" t="s">
        <v>20</v>
      </c>
    </row>
    <row r="27" spans="2:9" ht="11.25">
      <c r="B27" s="31" t="s">
        <v>49</v>
      </c>
      <c r="C27" s="31"/>
      <c r="D27" s="31"/>
      <c r="E27" s="51" t="s">
        <v>39</v>
      </c>
      <c r="F27" s="25" t="s">
        <v>14</v>
      </c>
      <c r="G27" s="50">
        <v>0.3333333333333333</v>
      </c>
      <c r="H27" s="50"/>
      <c r="I27" s="20"/>
    </row>
    <row r="28" spans="2:9" ht="8.25" customHeight="1">
      <c r="B28" s="14"/>
      <c r="C28" s="14"/>
      <c r="D28" s="14"/>
      <c r="E28" s="16"/>
      <c r="F28" s="20"/>
      <c r="G28" s="21"/>
      <c r="H28" s="21"/>
      <c r="I28" s="20"/>
    </row>
    <row r="29" spans="2:9" ht="11.25">
      <c r="B29" s="14"/>
      <c r="C29" s="14"/>
      <c r="D29" s="14"/>
      <c r="E29" s="1" t="s">
        <v>19</v>
      </c>
      <c r="F29" s="27">
        <f>COUNTA(F22:F28)</f>
        <v>5</v>
      </c>
      <c r="G29" s="28">
        <f>SUM(G22:G28)</f>
        <v>1</v>
      </c>
      <c r="H29" s="29">
        <f>SUM(H22:H28)</f>
        <v>0</v>
      </c>
      <c r="I29" s="27">
        <f>COUNTA(I22:I28)</f>
        <v>2</v>
      </c>
    </row>
    <row r="30" spans="2:9" ht="11.25">
      <c r="B30" s="6" t="s">
        <v>11</v>
      </c>
      <c r="C30" s="6"/>
      <c r="D30" s="6"/>
      <c r="E30" s="16"/>
      <c r="F30" s="20"/>
      <c r="G30" s="21"/>
      <c r="H30" s="21"/>
      <c r="I30" s="20"/>
    </row>
    <row r="31" spans="2:9" ht="11.25">
      <c r="B31" s="31" t="s">
        <v>50</v>
      </c>
      <c r="C31" s="31"/>
      <c r="D31" s="31"/>
      <c r="E31" s="51" t="s">
        <v>33</v>
      </c>
      <c r="F31" s="25" t="s">
        <v>14</v>
      </c>
      <c r="G31" s="50"/>
      <c r="H31" s="50"/>
      <c r="I31" s="20" t="s">
        <v>20</v>
      </c>
    </row>
    <row r="32" spans="2:9" ht="11.25">
      <c r="B32" s="31" t="s">
        <v>59</v>
      </c>
      <c r="C32" s="31"/>
      <c r="D32" s="31"/>
      <c r="E32" s="51" t="s">
        <v>60</v>
      </c>
      <c r="F32" s="25" t="s">
        <v>14</v>
      </c>
      <c r="G32" s="50">
        <v>1</v>
      </c>
      <c r="H32" s="50"/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7">
        <f>COUNTA(F30:F33)</f>
        <v>2</v>
      </c>
      <c r="G34" s="28">
        <f>SUM(G30:G33)</f>
        <v>1</v>
      </c>
      <c r="H34" s="29">
        <f>SUM(H30:H33)</f>
        <v>0</v>
      </c>
      <c r="I34" s="27">
        <f>COUNTA(I30:I33)</f>
        <v>1</v>
      </c>
    </row>
    <row r="35" spans="2:9" ht="11.25">
      <c r="B35" s="6" t="s">
        <v>9</v>
      </c>
      <c r="C35" s="14"/>
      <c r="D35" s="14"/>
      <c r="E35" s="16"/>
      <c r="F35" s="20"/>
      <c r="G35" s="21"/>
      <c r="H35" s="21"/>
      <c r="I35" s="20"/>
    </row>
    <row r="36" spans="2:9" ht="11.25">
      <c r="B36" s="31" t="s">
        <v>51</v>
      </c>
      <c r="C36" s="31"/>
      <c r="D36" s="31"/>
      <c r="E36" s="51" t="s">
        <v>38</v>
      </c>
      <c r="F36" s="25" t="s">
        <v>14</v>
      </c>
      <c r="G36" s="50">
        <v>0.5</v>
      </c>
      <c r="H36" s="32"/>
      <c r="I36" s="20"/>
    </row>
    <row r="37" spans="2:9" ht="11.25">
      <c r="B37" s="31" t="s">
        <v>54</v>
      </c>
      <c r="C37" s="31"/>
      <c r="D37" s="31"/>
      <c r="E37" s="51" t="s">
        <v>55</v>
      </c>
      <c r="F37" s="25" t="s">
        <v>14</v>
      </c>
      <c r="G37" s="50">
        <v>0.5</v>
      </c>
      <c r="H37" s="32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6"/>
      <c r="C39" s="14"/>
      <c r="D39" s="14"/>
      <c r="E39" s="1" t="s">
        <v>19</v>
      </c>
      <c r="F39" s="27">
        <f>COUNTA(F35:F37)</f>
        <v>2</v>
      </c>
      <c r="G39" s="28">
        <f>SUM(G35:G37)</f>
        <v>1</v>
      </c>
      <c r="H39" s="29">
        <f>SUM(H35:H37)</f>
        <v>0</v>
      </c>
      <c r="I39" s="27">
        <f>COUNTA(I35:I37)</f>
        <v>0</v>
      </c>
    </row>
    <row r="40" spans="2:9" ht="11.25">
      <c r="B40" s="6" t="s">
        <v>0</v>
      </c>
      <c r="C40" s="6"/>
      <c r="D40" s="6"/>
      <c r="E40" s="16"/>
      <c r="F40" s="20"/>
      <c r="G40" s="21"/>
      <c r="H40" s="21"/>
      <c r="I40" s="20"/>
    </row>
    <row r="41" spans="2:9" ht="11.25">
      <c r="B41" s="31" t="s">
        <v>52</v>
      </c>
      <c r="C41" s="31"/>
      <c r="D41" s="31"/>
      <c r="E41" s="51" t="s">
        <v>35</v>
      </c>
      <c r="F41" s="25" t="s">
        <v>14</v>
      </c>
      <c r="G41" s="50">
        <v>0.25</v>
      </c>
      <c r="H41" s="50"/>
      <c r="I41" s="20"/>
    </row>
    <row r="42" spans="2:9" ht="11.25">
      <c r="B42" s="31" t="s">
        <v>67</v>
      </c>
      <c r="C42" s="31"/>
      <c r="D42" s="31"/>
      <c r="E42" s="51" t="s">
        <v>69</v>
      </c>
      <c r="F42" s="25" t="s">
        <v>14</v>
      </c>
      <c r="G42" s="50">
        <v>0.25</v>
      </c>
      <c r="H42" s="50"/>
      <c r="I42" s="20"/>
    </row>
    <row r="43" spans="2:9" ht="11.25">
      <c r="B43" s="31" t="s">
        <v>68</v>
      </c>
      <c r="C43" s="31"/>
      <c r="D43" s="31"/>
      <c r="E43" s="51" t="s">
        <v>70</v>
      </c>
      <c r="F43" s="25" t="s">
        <v>14</v>
      </c>
      <c r="G43" s="50">
        <v>0.25</v>
      </c>
      <c r="H43" s="50"/>
      <c r="I43" s="20"/>
    </row>
    <row r="44" spans="2:9" ht="11.25">
      <c r="B44" s="31" t="s">
        <v>53</v>
      </c>
      <c r="C44" s="31"/>
      <c r="D44" s="31"/>
      <c r="E44" s="51" t="s">
        <v>79</v>
      </c>
      <c r="F44" s="25" t="s">
        <v>14</v>
      </c>
      <c r="G44" s="50">
        <v>0.25</v>
      </c>
      <c r="H44" s="50"/>
      <c r="I44" s="20"/>
    </row>
    <row r="45" spans="2:9" ht="6" customHeight="1">
      <c r="B45" s="14"/>
      <c r="C45" s="14"/>
      <c r="D45" s="14"/>
      <c r="E45" s="16"/>
      <c r="F45" s="20"/>
      <c r="G45" s="21"/>
      <c r="H45" s="21"/>
      <c r="I45" s="20"/>
    </row>
    <row r="46" spans="2:9" ht="11.25">
      <c r="B46" s="14"/>
      <c r="C46" s="14"/>
      <c r="D46" s="14"/>
      <c r="E46" s="1" t="s">
        <v>19</v>
      </c>
      <c r="F46" s="27">
        <f>COUNTA(F40:F45)</f>
        <v>4</v>
      </c>
      <c r="G46" s="28">
        <f>SUM(G40:G45)</f>
        <v>1</v>
      </c>
      <c r="H46" s="29">
        <f>SUM(H40:H45)</f>
        <v>0</v>
      </c>
      <c r="I46" s="27">
        <f>COUNTA(I40:I45)</f>
        <v>0</v>
      </c>
    </row>
    <row r="47" spans="2:9" ht="11.25">
      <c r="B47" s="6" t="s">
        <v>10</v>
      </c>
      <c r="C47" s="6"/>
      <c r="D47" s="6"/>
      <c r="E47" s="6"/>
      <c r="F47" s="6"/>
      <c r="G47" s="30"/>
      <c r="H47" s="30"/>
      <c r="I47" s="20"/>
    </row>
    <row r="48" spans="2:9" ht="11.25">
      <c r="B48" s="31" t="s">
        <v>32</v>
      </c>
      <c r="C48" s="31"/>
      <c r="D48" s="31"/>
      <c r="E48" s="51" t="s">
        <v>40</v>
      </c>
      <c r="F48" s="25" t="s">
        <v>14</v>
      </c>
      <c r="G48" s="50"/>
      <c r="H48" s="50"/>
      <c r="I48" s="20" t="s">
        <v>20</v>
      </c>
    </row>
    <row r="49" spans="2:9" ht="11.25">
      <c r="B49" s="31" t="s">
        <v>71</v>
      </c>
      <c r="C49" s="31"/>
      <c r="D49" s="31"/>
      <c r="E49" s="51" t="s">
        <v>72</v>
      </c>
      <c r="F49" s="25" t="s">
        <v>14</v>
      </c>
      <c r="G49" s="50"/>
      <c r="H49" s="50"/>
      <c r="I49" s="20" t="s">
        <v>20</v>
      </c>
    </row>
    <row r="50" spans="2:9" ht="11.25">
      <c r="B50" s="31" t="s">
        <v>57</v>
      </c>
      <c r="C50" s="31"/>
      <c r="D50" s="31"/>
      <c r="E50" s="51" t="s">
        <v>56</v>
      </c>
      <c r="F50" s="25" t="s">
        <v>14</v>
      </c>
      <c r="G50" s="50"/>
      <c r="H50" s="50"/>
      <c r="I50" s="20" t="s">
        <v>20</v>
      </c>
    </row>
    <row r="51" spans="2:9" ht="7.5" customHeight="1">
      <c r="B51" s="14"/>
      <c r="C51" s="14"/>
      <c r="D51" s="14"/>
      <c r="E51" s="16"/>
      <c r="F51" s="20"/>
      <c r="G51" s="21"/>
      <c r="H51" s="21"/>
      <c r="I51" s="20"/>
    </row>
    <row r="52" spans="2:9" ht="11.25">
      <c r="B52" s="14"/>
      <c r="C52" s="14"/>
      <c r="D52" s="14"/>
      <c r="E52" s="1" t="s">
        <v>19</v>
      </c>
      <c r="F52" s="27">
        <f>COUNTA(F47:F51)</f>
        <v>3</v>
      </c>
      <c r="G52" s="28">
        <f>SUM(G47:G51)</f>
        <v>0</v>
      </c>
      <c r="H52" s="29">
        <f>SUM(H47:H51)</f>
        <v>0</v>
      </c>
      <c r="I52" s="27">
        <f>COUNTA(I47:I51)</f>
        <v>3</v>
      </c>
    </row>
    <row r="53" spans="2:9" ht="11.25">
      <c r="B53" s="6" t="s">
        <v>8</v>
      </c>
      <c r="C53" s="14"/>
      <c r="D53" s="14"/>
      <c r="E53" s="37"/>
      <c r="F53" s="8"/>
      <c r="G53" s="38"/>
      <c r="H53" s="39"/>
      <c r="I53" s="11"/>
    </row>
    <row r="54" spans="2:9" ht="11.25">
      <c r="B54" s="16"/>
      <c r="C54" s="14"/>
      <c r="D54" s="14"/>
      <c r="E54" s="16"/>
      <c r="F54" s="8"/>
      <c r="G54" s="40"/>
      <c r="H54" s="40"/>
      <c r="I54" s="41" t="s">
        <v>7</v>
      </c>
    </row>
    <row r="55" spans="2:9" ht="12" thickBot="1">
      <c r="B55" s="16"/>
      <c r="C55" s="6"/>
      <c r="D55" s="6"/>
      <c r="E55" s="1" t="s">
        <v>19</v>
      </c>
      <c r="F55" s="27">
        <f>F15+F21+F52+F46+F29+F39+F34</f>
        <v>22</v>
      </c>
      <c r="G55" s="42">
        <f>G15+G21+G52+G46+G29+G39+G34</f>
        <v>5.5</v>
      </c>
      <c r="H55" s="42">
        <f>H15+H21+H52+H46+H29+H39+H34</f>
        <v>0.5</v>
      </c>
      <c r="I55" s="27">
        <f>I15+I21+I52+I46+I29+I39+I34</f>
        <v>8</v>
      </c>
    </row>
    <row r="56" spans="2:9" ht="12.75" thickBot="1" thickTop="1">
      <c r="B56" s="43"/>
      <c r="C56" s="16"/>
      <c r="D56" s="16"/>
      <c r="E56" s="16"/>
      <c r="F56" s="1" t="s">
        <v>5</v>
      </c>
      <c r="G56" s="44">
        <f>IF((G55+H55)=0,"",G55/(G55+H55))</f>
        <v>0.9166666666666666</v>
      </c>
      <c r="H56" s="44">
        <f>IF((G55+H55)=0,"",H55/(G55+H55))</f>
        <v>0.08333333333333333</v>
      </c>
      <c r="I56" s="19"/>
    </row>
    <row r="57" spans="2:9" ht="12" thickTop="1">
      <c r="B57" s="43"/>
      <c r="C57" s="16"/>
      <c r="D57" s="16"/>
      <c r="E57" s="16"/>
      <c r="F57" s="8"/>
      <c r="G57" s="8"/>
      <c r="H57" s="8"/>
      <c r="I57" s="11"/>
    </row>
    <row r="59" ht="12" hidden="1" thickBot="1">
      <c r="B59" s="46" t="s">
        <v>23</v>
      </c>
    </row>
    <row r="60" ht="12" hidden="1" thickTop="1">
      <c r="B60" s="47" t="s">
        <v>17</v>
      </c>
    </row>
    <row r="61" ht="11.25" hidden="1">
      <c r="B61" s="47" t="s">
        <v>16</v>
      </c>
    </row>
    <row r="62" ht="11.25" hidden="1">
      <c r="B62" s="48" t="s">
        <v>18</v>
      </c>
    </row>
    <row r="63" ht="11.25" hidden="1"/>
    <row r="64" ht="12" hidden="1" thickBot="1">
      <c r="B64" s="46" t="s">
        <v>24</v>
      </c>
    </row>
    <row r="65" ht="12" hidden="1" thickTop="1">
      <c r="B65" s="47" t="s">
        <v>22</v>
      </c>
    </row>
    <row r="66" ht="11.25" hidden="1">
      <c r="B66" s="62" t="s">
        <v>58</v>
      </c>
    </row>
    <row r="67" ht="11.25" hidden="1"/>
    <row r="68" ht="12" hidden="1" thickBot="1">
      <c r="B68" s="46" t="s">
        <v>25</v>
      </c>
    </row>
    <row r="69" ht="12" hidden="1" thickTop="1">
      <c r="B69" s="47" t="s">
        <v>20</v>
      </c>
    </row>
    <row r="70" ht="11.25" hidden="1">
      <c r="B70" s="48"/>
    </row>
    <row r="71" ht="11.25" hidden="1"/>
    <row r="72" ht="12" hidden="1" thickBot="1">
      <c r="B72" s="46" t="s">
        <v>26</v>
      </c>
    </row>
    <row r="73" ht="12" hidden="1" thickTop="1">
      <c r="B73" s="47" t="s">
        <v>14</v>
      </c>
    </row>
    <row r="74" ht="11.25" hidden="1">
      <c r="B74" s="48"/>
    </row>
    <row r="75" ht="11.25" hidden="1"/>
    <row r="76" ht="12" hidden="1" thickBot="1">
      <c r="B76" s="46" t="s">
        <v>27</v>
      </c>
    </row>
    <row r="77" ht="12" hidden="1" thickTop="1">
      <c r="B77" s="47" t="s">
        <v>14</v>
      </c>
    </row>
    <row r="78" ht="11.25" hidden="1">
      <c r="B78" s="48"/>
    </row>
    <row r="79" ht="11.25" hidden="1"/>
    <row r="80" ht="12" hidden="1" thickBot="1">
      <c r="B80" s="46" t="s">
        <v>28</v>
      </c>
    </row>
    <row r="81" ht="12" hidden="1" thickTop="1">
      <c r="B81" s="47">
        <v>1</v>
      </c>
    </row>
    <row r="82" ht="11.25" hidden="1">
      <c r="B82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1:I51 F40:I40 F30:I30 F28:I28 F20:I20 F22:I22 F35:I35 F33:I33 F45:I45 I47 I10 F14:I14 F16:I16">
      <formula1>#REF!</formula1>
    </dataValidation>
    <dataValidation type="list" showInputMessage="1" showErrorMessage="1" sqref="F31:F32 F48:F50 F17:F19 F23:F27 F36:F38 F41:F44">
      <formula1>$B$73:$B$74</formula1>
    </dataValidation>
    <dataValidation type="list" showInputMessage="1" showErrorMessage="1" sqref="I31:I32 I48:I50 I17:I19 I23:I27 I11:I13 I36:I38 I41:I44">
      <formula1>$B$69:$B$70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3">
      <formula1>$B$60:$B$62</formula1>
    </dataValidation>
    <dataValidation type="list" allowBlank="1" showInputMessage="1" showErrorMessage="1" sqref="F11:F13">
      <formula1>$B$73:$B$74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2023-04-15T14:14:40Z</dcterms:modified>
  <cp:category/>
  <cp:version/>
  <cp:contentType/>
  <cp:contentStatus/>
</cp:coreProperties>
</file>