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rnr\Desktop\ERCOT\LRITF\"/>
    </mc:Choice>
  </mc:AlternateContent>
  <xr:revisionPtr revIDLastSave="0" documentId="8_{DCD087F4-06D1-4095-9261-1F7BFAB64C89}" xr6:coauthVersionLast="47" xr6:coauthVersionMax="47" xr10:uidLastSave="{00000000-0000-0000-0000-000000000000}"/>
  <bookViews>
    <workbookView xWindow="-110" yWindow="-110" windowWidth="19420" windowHeight="10420" tabRatio="527" xr2:uid="{00000000-000D-0000-FFFF-FFFF00000000}"/>
  </bookViews>
  <sheets>
    <sheet name="Law Effective June 1" sheetId="1" r:id="rId1"/>
    <sheet name="Math" sheetId="4" r:id="rId2"/>
  </sheets>
  <definedNames>
    <definedName name="_xlnm.Print_Area" localSheetId="0">'Law Effective June 1'!$A$1:$CB$17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20" i="4" l="1"/>
  <c r="E17" i="4" l="1"/>
  <c r="E4" i="4"/>
  <c r="E14" i="4" l="1"/>
  <c r="E13" i="4"/>
  <c r="E10" i="4"/>
  <c r="E7" i="4"/>
  <c r="E3" i="4"/>
  <c r="D3" i="1" l="1"/>
  <c r="E3" i="1" s="1"/>
  <c r="F3" i="1" s="1"/>
  <c r="G3" i="1" s="1"/>
  <c r="C2" i="1"/>
  <c r="G2" i="1" l="1"/>
  <c r="H3" i="1"/>
  <c r="I3" i="1" s="1"/>
  <c r="J3" i="1" s="1"/>
  <c r="K3" i="1" s="1"/>
  <c r="L3" i="1" s="1"/>
  <c r="M3" i="1" l="1"/>
  <c r="N3" i="1" s="1"/>
  <c r="O3" i="1" s="1"/>
  <c r="P3" i="1" s="1"/>
  <c r="L2" i="1"/>
  <c r="P2" i="1" l="1"/>
  <c r="Q3" i="1"/>
  <c r="R3" i="1" s="1"/>
  <c r="S3" i="1" s="1"/>
  <c r="T3" i="1" s="1"/>
  <c r="U3" i="1" s="1"/>
  <c r="V3" i="1" l="1"/>
  <c r="W3" i="1" s="1"/>
  <c r="X3" i="1" s="1"/>
  <c r="Y3" i="1" s="1"/>
  <c r="U2" i="1"/>
  <c r="Z3" i="1" l="1"/>
  <c r="AA3" i="1" s="1"/>
  <c r="AB3" i="1" s="1"/>
  <c r="AC3" i="1" s="1"/>
  <c r="Y2" i="1"/>
  <c r="AD3" i="1" l="1"/>
  <c r="AE3" i="1" s="1"/>
  <c r="AF3" i="1" s="1"/>
  <c r="AG3" i="1" s="1"/>
  <c r="AH3" i="1" s="1"/>
  <c r="AC2" i="1"/>
  <c r="AI3" i="1" l="1"/>
  <c r="AJ3" i="1" s="1"/>
  <c r="AK3" i="1" s="1"/>
  <c r="AL3" i="1" s="1"/>
  <c r="AH2" i="1"/>
  <c r="AL2" i="1" l="1"/>
  <c r="AM3" i="1"/>
  <c r="AN3" i="1" s="1"/>
  <c r="AO3" i="1" s="1"/>
  <c r="AP3" i="1" s="1"/>
  <c r="AQ3" i="1" l="1"/>
  <c r="AR3" i="1" s="1"/>
  <c r="AS3" i="1" s="1"/>
  <c r="AT3" i="1" s="1"/>
  <c r="AP2" i="1"/>
  <c r="AT2" i="1" l="1"/>
  <c r="AU3" i="1"/>
  <c r="AV3" i="1" s="1"/>
  <c r="AW3" i="1" s="1"/>
  <c r="AX3" i="1" s="1"/>
  <c r="AY3" i="1" s="1"/>
  <c r="AZ3" i="1" l="1"/>
  <c r="BA3" i="1" s="1"/>
  <c r="BB3" i="1" s="1"/>
  <c r="BC3" i="1" s="1"/>
  <c r="AY2" i="1"/>
  <c r="BC2" i="1" l="1"/>
  <c r="BD3" i="1"/>
  <c r="BE3" i="1" s="1"/>
  <c r="BF3" i="1" s="1"/>
  <c r="BG3" i="1" s="1"/>
  <c r="BH3" i="1" s="1"/>
  <c r="BH2" i="1" l="1"/>
  <c r="BI3" i="1"/>
  <c r="BJ3" i="1" s="1"/>
  <c r="BK3" i="1" s="1"/>
  <c r="BL3" i="1" s="1"/>
  <c r="BM3" i="1" l="1"/>
  <c r="BN3" i="1" s="1"/>
  <c r="BO3" i="1" s="1"/>
  <c r="BP3" i="1" s="1"/>
  <c r="BL2" i="1"/>
  <c r="BQ3" i="1" l="1"/>
  <c r="BR3" i="1" s="1"/>
  <c r="BS3" i="1" s="1"/>
  <c r="BT3" i="1" s="1"/>
  <c r="BU3" i="1" s="1"/>
  <c r="BP2" i="1"/>
  <c r="BV3" i="1" l="1"/>
  <c r="BW3" i="1" s="1"/>
  <c r="BX3" i="1" s="1"/>
  <c r="BY3" i="1" s="1"/>
  <c r="BU2" i="1"/>
  <c r="BZ3" i="1" l="1"/>
  <c r="CA3" i="1" s="1"/>
  <c r="CB3" i="1" s="1"/>
  <c r="BY2" i="1"/>
</calcChain>
</file>

<file path=xl/sharedStrings.xml><?xml version="1.0" encoding="utf-8"?>
<sst xmlns="http://schemas.openxmlformats.org/spreadsheetml/2006/main" count="83" uniqueCount="79">
  <si>
    <t>Rates Study</t>
  </si>
  <si>
    <t>Draft</t>
  </si>
  <si>
    <t>Most bills passed in April</t>
  </si>
  <si>
    <t>GOAL</t>
  </si>
  <si>
    <t>If expected to NOT pass, add language to another bill.</t>
  </si>
  <si>
    <t>END</t>
  </si>
  <si>
    <t>Govenor Normally Signs Bills</t>
  </si>
  <si>
    <t>Bills become law - 9/1
(if not 2/3 approved)</t>
  </si>
  <si>
    <t>POLR / Default REP - RFP
Receiving Submissions</t>
  </si>
  <si>
    <t>Market
Transactions</t>
  </si>
  <si>
    <t>Establish EDI Gateway</t>
  </si>
  <si>
    <t>System Testing</t>
  </si>
  <si>
    <t>System Configuration and Process Changes</t>
  </si>
  <si>
    <t>System Configuration</t>
  </si>
  <si>
    <t>Create ESI IDs</t>
  </si>
  <si>
    <t>Create MCL and send to REPs</t>
  </si>
  <si>
    <t>Assign Customers to Default REPs</t>
  </si>
  <si>
    <r>
      <rPr>
        <b/>
        <sz val="16"/>
        <color theme="1"/>
        <rFont val="Calibri"/>
        <family val="2"/>
        <scheme val="minor"/>
      </rPr>
      <t xml:space="preserve">Draft </t>
    </r>
    <r>
      <rPr>
        <sz val="11"/>
        <color theme="1"/>
        <rFont val="Calibri"/>
        <family val="2"/>
        <scheme val="minor"/>
      </rPr>
      <t xml:space="preserve">
Chapter 5
Customer Protection Rules
Discretionary Fees</t>
    </r>
  </si>
  <si>
    <t>Rates</t>
  </si>
  <si>
    <t>Received Rates Structure</t>
  </si>
  <si>
    <t>pro forma</t>
  </si>
  <si>
    <t>Transfer Remaining 30% of Customer Load Into ERCOT</t>
  </si>
  <si>
    <t>Develop Switching Plan</t>
  </si>
  <si>
    <t>Modelling</t>
  </si>
  <si>
    <r>
      <rPr>
        <sz val="16"/>
        <color theme="1"/>
        <rFont val="Calibri"/>
        <family val="2"/>
        <scheme val="minor"/>
      </rPr>
      <t>Contestation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70C0"/>
        <rFont val="Calibri"/>
        <family val="2"/>
        <scheme val="minor"/>
      </rPr>
      <t>(Currently waiting to be put on PUC Open Meeting)</t>
    </r>
  </si>
  <si>
    <t xml:space="preserve">Contestation
</t>
  </si>
  <si>
    <t>Bond Issue</t>
  </si>
  <si>
    <t>Construction</t>
  </si>
  <si>
    <r>
      <rPr>
        <b/>
        <sz val="14"/>
        <color rgb="FFFFFF00"/>
        <rFont val="Calibri"/>
        <family val="2"/>
        <scheme val="minor"/>
      </rPr>
      <t>Customers "Move In" to their chosen REP</t>
    </r>
    <r>
      <rPr>
        <sz val="11"/>
        <color theme="1"/>
        <rFont val="Calibri"/>
        <family val="2"/>
        <scheme val="minor"/>
      </rPr>
      <t xml:space="preserve">
Transition ESI IDs to REPs on their billing cycle day</t>
    </r>
  </si>
  <si>
    <r>
      <t xml:space="preserve">Flight Testing
</t>
    </r>
    <r>
      <rPr>
        <sz val="12"/>
        <color theme="1"/>
        <rFont val="Calibri"/>
        <family val="2"/>
        <scheme val="minor"/>
      </rPr>
      <t>March 8 - June 23</t>
    </r>
  </si>
  <si>
    <t>Date we start transitioning customers to REPS</t>
  </si>
  <si>
    <t>Date ERCOT needs data by protocol:  120 days prior</t>
  </si>
  <si>
    <t>Date ERCOT needs data w/protocol revision:  60 days prior</t>
  </si>
  <si>
    <t>Last date we transition customers to REPs</t>
  </si>
  <si>
    <t>Date we start transitioning customers to REPs</t>
  </si>
  <si>
    <t>Earliest we can receive Move-In Transactions:  90 days prior</t>
  </si>
  <si>
    <t xml:space="preserve">If UC182 passes, but not 2/3 . . . </t>
  </si>
  <si>
    <t>Soonest we can start transition customers (90 days)</t>
  </si>
  <si>
    <t>Soonest we can start transition customers (120 days)</t>
  </si>
  <si>
    <t>REP Welcome Package</t>
  </si>
  <si>
    <t>Date ERCOT needs data by protocol:  60 days prior</t>
  </si>
  <si>
    <r>
      <rPr>
        <u/>
        <sz val="12"/>
        <color theme="1"/>
        <rFont val="Calibri"/>
        <family val="2"/>
        <scheme val="minor"/>
      </rPr>
      <t>Approval</t>
    </r>
    <r>
      <rPr>
        <sz val="11"/>
        <color theme="1"/>
        <rFont val="Calibri"/>
        <family val="2"/>
        <scheme val="minor"/>
      </rPr>
      <t xml:space="preserve">
EUB - 4/18
CC - 4/25</t>
    </r>
  </si>
  <si>
    <t>SPS Filed with FERC</t>
  </si>
  <si>
    <t>60 day FERC Process</t>
  </si>
  <si>
    <t>Bond Process
(~30 days)</t>
  </si>
  <si>
    <t>Texas
AG
Approves
Bond Issuance</t>
  </si>
  <si>
    <t>Customer Choice Window Opens</t>
  </si>
  <si>
    <t>MCL Due to REPs</t>
  </si>
  <si>
    <t>Chapter 5</t>
  </si>
  <si>
    <t>Blackout Period
Sep 11 - 29
No new market transactions</t>
  </si>
  <si>
    <r>
      <rPr>
        <sz val="10"/>
        <color rgb="FFFF0000"/>
        <rFont val="Calibri"/>
        <family val="2"/>
        <scheme val="minor"/>
      </rPr>
      <t>COMPLETE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SPS Filed with FERC 2/21
</t>
    </r>
    <r>
      <rPr>
        <sz val="9"/>
        <rFont val="Calibri"/>
        <family val="2"/>
        <scheme val="minor"/>
      </rPr>
      <t>Start 60 day timeline</t>
    </r>
  </si>
  <si>
    <t>FERC approves load transfer</t>
  </si>
  <si>
    <t>TX AG Bond Process  (10 days)</t>
  </si>
  <si>
    <t>Budget is normally Passed
Don't expect to see progress until budget passes</t>
  </si>
  <si>
    <t>Bus. &amp; Commerce
1st Read 3/9</t>
  </si>
  <si>
    <r>
      <t xml:space="preserve">FILED 2/23
</t>
    </r>
    <r>
      <rPr>
        <sz val="11"/>
        <rFont val="Calibri"/>
        <family val="2"/>
        <scheme val="minor"/>
      </rPr>
      <t>SB 1170</t>
    </r>
  </si>
  <si>
    <r>
      <t xml:space="preserve">FILED 2/23
</t>
    </r>
    <r>
      <rPr>
        <sz val="11"/>
        <rFont val="Calibri"/>
        <family val="2"/>
        <scheme val="minor"/>
      </rPr>
      <t>SB 1171</t>
    </r>
  </si>
  <si>
    <r>
      <t xml:space="preserve">FILED 2/22
</t>
    </r>
    <r>
      <rPr>
        <sz val="11"/>
        <rFont val="Calibri"/>
        <family val="2"/>
        <scheme val="minor"/>
      </rPr>
      <t>HB 2663</t>
    </r>
  </si>
  <si>
    <r>
      <t xml:space="preserve">FILED 2/22
</t>
    </r>
    <r>
      <rPr>
        <sz val="11"/>
        <rFont val="Calibri"/>
        <family val="2"/>
        <scheme val="minor"/>
      </rPr>
      <t>HB 2664</t>
    </r>
  </si>
  <si>
    <r>
      <t xml:space="preserve">PURA Ch. 40
</t>
    </r>
    <r>
      <rPr>
        <sz val="14"/>
        <color theme="1"/>
        <rFont val="Calibri"/>
        <family val="2"/>
        <scheme val="minor"/>
      </rPr>
      <t>Dual Billing/POLR</t>
    </r>
  </si>
  <si>
    <r>
      <t xml:space="preserve">Utilities Code 182
</t>
    </r>
    <r>
      <rPr>
        <sz val="14"/>
        <color theme="1"/>
        <rFont val="Calibri"/>
        <family val="2"/>
        <scheme val="minor"/>
      </rPr>
      <t>Customer Confidentiality for MOU</t>
    </r>
  </si>
  <si>
    <r>
      <t xml:space="preserve">Pass to Delegation
</t>
    </r>
    <r>
      <rPr>
        <sz val="14"/>
        <color rgb="FFFF0000"/>
        <rFont val="Calibri"/>
        <family val="2"/>
        <scheme val="minor"/>
      </rPr>
      <t>COMPLETE</t>
    </r>
  </si>
  <si>
    <r>
      <t xml:space="preserve">PUC Open Meeting
Mar. 9th  Settlement Approval
</t>
    </r>
    <r>
      <rPr>
        <sz val="11"/>
        <color rgb="FFFF0000"/>
        <rFont val="Calibri"/>
        <family val="2"/>
        <scheme val="minor"/>
      </rPr>
      <t>COMPLETE</t>
    </r>
  </si>
  <si>
    <t>PUC Review</t>
  </si>
  <si>
    <r>
      <rPr>
        <sz val="24"/>
        <color theme="1"/>
        <rFont val="Calibri"/>
        <family val="2"/>
        <scheme val="minor"/>
      </rPr>
      <t>FERC Approves Load Transfer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70C0"/>
        <rFont val="Calibri"/>
        <family val="2"/>
        <scheme val="minor"/>
      </rPr>
      <t>60 Day Review Process 2/21 - 4/22</t>
    </r>
  </si>
  <si>
    <t>Transfer Load to ERCOT
On or around June 1st</t>
  </si>
  <si>
    <t>If 182 Fails to pass 2/3 AND absent a clear designation of ERCOT, we work on a alternative with ERCOT.  
Else, we cannot move to competition.</t>
  </si>
  <si>
    <r>
      <t xml:space="preserve">MUST Send ESI/Load Profile to ERCOT or Customer Choice cannot happen 
CURRENTLY </t>
    </r>
    <r>
      <rPr>
        <sz val="12"/>
        <color rgb="FFFFFF00"/>
        <rFont val="Calibri"/>
        <family val="2"/>
        <scheme val="minor"/>
      </rPr>
      <t xml:space="preserve">DUE 6/3:  </t>
    </r>
    <r>
      <rPr>
        <sz val="12"/>
        <color theme="1"/>
        <rFont val="Calibri"/>
        <family val="2"/>
        <scheme val="minor"/>
      </rPr>
      <t xml:space="preserve">
Protocol requires 120 days prior to Opt-in Date of 10/1
Protocol Revision to allow 60 days, </t>
    </r>
    <r>
      <rPr>
        <sz val="12"/>
        <color rgb="FFFFFF00"/>
        <rFont val="Calibri"/>
        <family val="2"/>
        <scheme val="minor"/>
      </rPr>
      <t xml:space="preserve">then DUE 8/2.
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/>
    </r>
  </si>
  <si>
    <r>
      <rPr>
        <sz val="18"/>
        <color rgb="FFFFFF00"/>
        <rFont val="Calibri"/>
        <family val="2"/>
        <scheme val="minor"/>
      </rPr>
      <t xml:space="preserve">Customer Choice - Selection of REPs
Aug 2 - Sep 11
</t>
    </r>
    <r>
      <rPr>
        <sz val="11"/>
        <color theme="1"/>
        <rFont val="Calibri"/>
        <family val="2"/>
        <scheme val="minor"/>
      </rPr>
      <t xml:space="preserve">
Start receiving MOVE-IN orders from REPs
ERCOT cannot receive Move-In Transactions greater than 90 day ahead of the move in.</t>
    </r>
  </si>
  <si>
    <r>
      <t xml:space="preserve">Published to Listserv on </t>
    </r>
    <r>
      <rPr>
        <b/>
        <sz val="11"/>
        <color rgb="FFFFFF00"/>
        <rFont val="Calibri"/>
        <family val="2"/>
        <scheme val="minor"/>
      </rPr>
      <t>3/17</t>
    </r>
    <r>
      <rPr>
        <sz val="11"/>
        <color theme="1"/>
        <rFont val="Calibri"/>
        <family val="2"/>
        <scheme val="minor"/>
      </rPr>
      <t xml:space="preserve">
Comments due </t>
    </r>
    <r>
      <rPr>
        <b/>
        <sz val="11"/>
        <color rgb="FFFFFF00"/>
        <rFont val="Calibri"/>
        <family val="2"/>
        <scheme val="minor"/>
      </rPr>
      <t>3/24</t>
    </r>
  </si>
  <si>
    <t>Deadline to file Access Tariff with PUC
7/2</t>
  </si>
  <si>
    <r>
      <t xml:space="preserve">Comments Due 1/9
</t>
    </r>
    <r>
      <rPr>
        <sz val="11"/>
        <color rgb="FFFF0000"/>
        <rFont val="Calibri"/>
        <family val="2"/>
        <scheme val="minor"/>
      </rPr>
      <t>Complete</t>
    </r>
  </si>
  <si>
    <r>
      <t xml:space="preserve">Response Due 1/23
</t>
    </r>
    <r>
      <rPr>
        <sz val="11"/>
        <color rgb="FFFF0000"/>
        <rFont val="Calibri"/>
        <family val="2"/>
        <scheme val="minor"/>
      </rPr>
      <t>Complete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</si>
  <si>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PUC Staff Review Process
</t>
    </r>
    <r>
      <rPr>
        <sz val="11"/>
        <color rgb="FFFF0000"/>
        <rFont val="Calibri"/>
        <family val="2"/>
        <scheme val="minor"/>
      </rPr>
      <t>Complete</t>
    </r>
  </si>
  <si>
    <r>
      <t>PUC
Approval</t>
    </r>
    <r>
      <rPr>
        <sz val="8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Complete
Effective May 1st</t>
    </r>
  </si>
  <si>
    <t>Voted favorably out of committee.
Awaiting 1st reading on House Floor.</t>
  </si>
  <si>
    <r>
      <rPr>
        <u/>
        <sz val="11"/>
        <color theme="1"/>
        <rFont val="Calibri"/>
        <family val="2"/>
        <scheme val="minor"/>
      </rPr>
      <t>To EUB 4/10
City Council</t>
    </r>
    <r>
      <rPr>
        <sz val="11"/>
        <color theme="1"/>
        <rFont val="Calibri"/>
        <family val="2"/>
        <scheme val="minor"/>
      </rPr>
      <t xml:space="preserve">
4/11
for approval
</t>
    </r>
  </si>
  <si>
    <t>Pro forma
Effective May 1st</t>
  </si>
  <si>
    <t>V 2023-03-31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</si>
</sst>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12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0" fillId="0" borderId="0" xfId="0" applyNumberFormat="1"/>
    <xf numFmtId="164" fontId="3" fillId="0" borderId="7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9" borderId="5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12" borderId="21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13" borderId="28" xfId="0" applyFill="1" applyBorder="1" applyAlignment="1">
      <alignment vertical="center" wrapText="1"/>
    </xf>
    <xf numFmtId="0" fontId="0" fillId="13" borderId="28" xfId="0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13" borderId="27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16" fontId="0" fillId="0" borderId="0" xfId="0" applyNumberFormat="1" applyAlignment="1">
      <alignment vertical="center"/>
    </xf>
    <xf numFmtId="16" fontId="5" fillId="0" borderId="0" xfId="0" applyNumberFormat="1" applyFont="1" applyAlignment="1">
      <alignment vertical="center"/>
    </xf>
    <xf numFmtId="0" fontId="9" fillId="3" borderId="18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15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2" fillId="10" borderId="5" xfId="0" applyFont="1" applyFill="1" applyBorder="1" applyAlignment="1">
      <alignment horizontal="left" vertical="center"/>
    </xf>
    <xf numFmtId="0" fontId="0" fillId="12" borderId="21" xfId="0" applyFill="1" applyBorder="1" applyAlignment="1">
      <alignment vertical="center" wrapText="1"/>
    </xf>
    <xf numFmtId="0" fontId="0" fillId="13" borderId="28" xfId="0" applyFill="1" applyBorder="1" applyAlignment="1">
      <alignment horizontal="center" vertical="center" wrapText="1"/>
    </xf>
    <xf numFmtId="0" fontId="23" fillId="6" borderId="8" xfId="0" applyFont="1" applyFill="1" applyBorder="1" applyAlignment="1">
      <alignment vertical="center"/>
    </xf>
    <xf numFmtId="0" fontId="23" fillId="6" borderId="10" xfId="0" applyFont="1" applyFill="1" applyBorder="1" applyAlignment="1">
      <alignment vertical="center"/>
    </xf>
    <xf numFmtId="0" fontId="23" fillId="6" borderId="5" xfId="0" applyFont="1" applyFill="1" applyBorder="1" applyAlignment="1">
      <alignment vertical="center"/>
    </xf>
    <xf numFmtId="0" fontId="23" fillId="6" borderId="5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vertical="center" wrapText="1"/>
    </xf>
    <xf numFmtId="0" fontId="0" fillId="13" borderId="0" xfId="0" applyFill="1" applyAlignment="1">
      <alignment vertical="center"/>
    </xf>
    <xf numFmtId="0" fontId="0" fillId="0" borderId="27" xfId="0" applyBorder="1" applyAlignment="1">
      <alignment vertical="center" wrapText="1"/>
    </xf>
    <xf numFmtId="0" fontId="23" fillId="6" borderId="14" xfId="0" applyFont="1" applyFill="1" applyBorder="1" applyAlignment="1">
      <alignment vertical="center"/>
    </xf>
    <xf numFmtId="0" fontId="23" fillId="6" borderId="14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0" fontId="23" fillId="6" borderId="5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left" vertical="center"/>
    </xf>
    <xf numFmtId="0" fontId="2" fillId="9" borderId="21" xfId="0" applyFont="1" applyFill="1" applyBorder="1" applyAlignment="1">
      <alignment horizontal="left" vertical="center"/>
    </xf>
    <xf numFmtId="0" fontId="22" fillId="8" borderId="25" xfId="0" applyFont="1" applyFill="1" applyBorder="1" applyAlignment="1">
      <alignment horizontal="center" vertical="center" wrapText="1"/>
    </xf>
    <xf numFmtId="0" fontId="22" fillId="8" borderId="27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28" fillId="17" borderId="38" xfId="0" applyFont="1" applyFill="1" applyBorder="1" applyAlignment="1">
      <alignment horizontal="center" vertical="center" wrapText="1"/>
    </xf>
    <xf numFmtId="0" fontId="28" fillId="17" borderId="36" xfId="0" applyFont="1" applyFill="1" applyBorder="1" applyAlignment="1">
      <alignment horizontal="center" vertical="center" wrapText="1"/>
    </xf>
    <xf numFmtId="0" fontId="28" fillId="17" borderId="11" xfId="0" applyFont="1" applyFill="1" applyBorder="1" applyAlignment="1">
      <alignment horizontal="center" vertical="center" wrapText="1"/>
    </xf>
    <xf numFmtId="0" fontId="28" fillId="17" borderId="12" xfId="0" applyFont="1" applyFill="1" applyBorder="1" applyAlignment="1">
      <alignment horizontal="center" vertical="center" wrapText="1"/>
    </xf>
    <xf numFmtId="0" fontId="28" fillId="17" borderId="25" xfId="0" applyFont="1" applyFill="1" applyBorder="1" applyAlignment="1">
      <alignment horizontal="center" vertical="center" wrapText="1"/>
    </xf>
    <xf numFmtId="0" fontId="28" fillId="17" borderId="26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23" xfId="0" applyFill="1" applyBorder="1" applyAlignment="1">
      <alignment horizontal="center" vertical="center" wrapText="1"/>
    </xf>
    <xf numFmtId="0" fontId="0" fillId="16" borderId="24" xfId="0" applyFill="1" applyBorder="1" applyAlignment="1">
      <alignment horizontal="center" vertical="center" wrapText="1"/>
    </xf>
    <xf numFmtId="0" fontId="0" fillId="10" borderId="25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23" fillId="6" borderId="30" xfId="0" applyFont="1" applyFill="1" applyBorder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3" fillId="6" borderId="39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 wrapText="1"/>
    </xf>
    <xf numFmtId="0" fontId="0" fillId="13" borderId="29" xfId="0" applyFill="1" applyBorder="1" applyAlignment="1">
      <alignment horizontal="center" vertical="center" wrapText="1"/>
    </xf>
    <xf numFmtId="0" fontId="15" fillId="14" borderId="22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 vertical="center"/>
    </xf>
    <xf numFmtId="0" fontId="15" fillId="14" borderId="24" xfId="0" applyFont="1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 wrapText="1"/>
    </xf>
    <xf numFmtId="0" fontId="0" fillId="13" borderId="24" xfId="0" applyFill="1" applyBorder="1" applyAlignment="1">
      <alignment horizontal="center" vertical="center" wrapText="1"/>
    </xf>
    <xf numFmtId="0" fontId="0" fillId="13" borderId="23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0" fontId="0" fillId="11" borderId="39" xfId="0" applyFill="1" applyBorder="1" applyAlignment="1">
      <alignment horizontal="center" vertical="top" wrapText="1"/>
    </xf>
    <xf numFmtId="0" fontId="0" fillId="11" borderId="28" xfId="0" applyFill="1" applyBorder="1" applyAlignment="1">
      <alignment horizontal="center" vertical="top" wrapText="1"/>
    </xf>
    <xf numFmtId="0" fontId="0" fillId="11" borderId="29" xfId="0" applyFill="1" applyBorder="1" applyAlignment="1">
      <alignment horizontal="center" vertical="top" wrapText="1"/>
    </xf>
    <xf numFmtId="0" fontId="0" fillId="13" borderId="21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24" xfId="0" applyFill="1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5" borderId="30" xfId="0" applyFill="1" applyBorder="1" applyAlignment="1">
      <alignment horizontal="center" vertical="center" wrapText="1"/>
    </xf>
    <xf numFmtId="0" fontId="0" fillId="15" borderId="32" xfId="0" applyFill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15" borderId="17" xfId="0" applyFill="1" applyBorder="1" applyAlignment="1">
      <alignment horizontal="center" vertical="center" wrapText="1"/>
    </xf>
    <xf numFmtId="0" fontId="0" fillId="15" borderId="18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textRotation="255"/>
    </xf>
    <xf numFmtId="0" fontId="6" fillId="7" borderId="5" xfId="0" applyFont="1" applyFill="1" applyBorder="1" applyAlignment="1">
      <alignment horizontal="center" vertical="center" textRotation="255"/>
    </xf>
    <xf numFmtId="0" fontId="6" fillId="7" borderId="14" xfId="0" applyFont="1" applyFill="1" applyBorder="1" applyAlignment="1">
      <alignment horizontal="center" vertical="center" textRotation="255"/>
    </xf>
    <xf numFmtId="0" fontId="0" fillId="6" borderId="32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textRotation="255"/>
    </xf>
    <xf numFmtId="0" fontId="6" fillId="6" borderId="5" xfId="0" applyFont="1" applyFill="1" applyBorder="1" applyAlignment="1">
      <alignment horizontal="center" vertical="center" textRotation="255"/>
    </xf>
    <xf numFmtId="0" fontId="6" fillId="6" borderId="14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5129</xdr:colOff>
      <xdr:row>12</xdr:row>
      <xdr:rowOff>616325</xdr:rowOff>
    </xdr:from>
    <xdr:to>
      <xdr:col>52</xdr:col>
      <xdr:colOff>295274</xdr:colOff>
      <xdr:row>14</xdr:row>
      <xdr:rowOff>184640</xdr:rowOff>
    </xdr:to>
    <xdr:sp macro="" textlink="">
      <xdr:nvSpPr>
        <xdr:cNvPr id="10" name="Right Arrow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554717" y="10018060"/>
          <a:ext cx="6924028" cy="677698"/>
        </a:xfrm>
        <a:prstGeom prst="rightArrow">
          <a:avLst/>
        </a:prstGeom>
        <a:solidFill>
          <a:schemeClr val="accent4">
            <a:lumMod val="60000"/>
            <a:lumOff val="4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>
              <a:solidFill>
                <a:schemeClr val="accent1">
                  <a:lumMod val="75000"/>
                </a:schemeClr>
              </a:solidFill>
            </a:rPr>
            <a:t>All Customers must be in ERCOT prior to Retail Competition</a:t>
          </a:r>
          <a:endParaRPr lang="en-US" sz="1100"/>
        </a:p>
      </xdr:txBody>
    </xdr:sp>
    <xdr:clientData/>
  </xdr:twoCellAnchor>
  <xdr:twoCellAnchor>
    <xdr:from>
      <xdr:col>51</xdr:col>
      <xdr:colOff>145677</xdr:colOff>
      <xdr:row>6</xdr:row>
      <xdr:rowOff>560294</xdr:rowOff>
    </xdr:from>
    <xdr:to>
      <xdr:col>53</xdr:col>
      <xdr:colOff>89647</xdr:colOff>
      <xdr:row>7</xdr:row>
      <xdr:rowOff>582705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0959353" y="3395382"/>
          <a:ext cx="683559" cy="750794"/>
        </a:xfrm>
        <a:prstGeom prst="straightConnector1">
          <a:avLst/>
        </a:prstGeom>
        <a:ln w="698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107674</xdr:colOff>
      <xdr:row>8</xdr:row>
      <xdr:rowOff>1243363</xdr:rowOff>
    </xdr:from>
    <xdr:to>
      <xdr:col>66</xdr:col>
      <xdr:colOff>364434</xdr:colOff>
      <xdr:row>9</xdr:row>
      <xdr:rowOff>572690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3509909" y="6005863"/>
          <a:ext cx="3215113" cy="886945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tx1">
                  <a:lumMod val="95000"/>
                  <a:lumOff val="5000"/>
                </a:schemeClr>
              </a:solidFill>
            </a:rPr>
            <a:t>60 Days (Aug 2)</a:t>
          </a:r>
        </a:p>
      </xdr:txBody>
    </xdr:sp>
    <xdr:clientData/>
  </xdr:twoCellAnchor>
  <xdr:twoCellAnchor>
    <xdr:from>
      <xdr:col>45</xdr:col>
      <xdr:colOff>313764</xdr:colOff>
      <xdr:row>15</xdr:row>
      <xdr:rowOff>1120588</xdr:rowOff>
    </xdr:from>
    <xdr:to>
      <xdr:col>48</xdr:col>
      <xdr:colOff>179294</xdr:colOff>
      <xdr:row>16</xdr:row>
      <xdr:rowOff>235323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8908676" y="12180794"/>
          <a:ext cx="974912" cy="358588"/>
        </a:xfrm>
        <a:prstGeom prst="straightConnector1">
          <a:avLst/>
        </a:prstGeom>
        <a:ln w="4762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347384</xdr:colOff>
      <xdr:row>16</xdr:row>
      <xdr:rowOff>661147</xdr:rowOff>
    </xdr:from>
    <xdr:to>
      <xdr:col>48</xdr:col>
      <xdr:colOff>280149</xdr:colOff>
      <xdr:row>16</xdr:row>
      <xdr:rowOff>672353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312090" y="12965206"/>
          <a:ext cx="672353" cy="11206"/>
        </a:xfrm>
        <a:prstGeom prst="straightConnector1">
          <a:avLst/>
        </a:prstGeom>
        <a:ln w="4762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56030</xdr:colOff>
      <xdr:row>14</xdr:row>
      <xdr:rowOff>1165412</xdr:rowOff>
    </xdr:from>
    <xdr:to>
      <xdr:col>37</xdr:col>
      <xdr:colOff>336177</xdr:colOff>
      <xdr:row>15</xdr:row>
      <xdr:rowOff>123265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345206" y="10981765"/>
          <a:ext cx="280147" cy="201706"/>
        </a:xfrm>
        <a:prstGeom prst="straightConnector1">
          <a:avLst/>
        </a:prstGeom>
        <a:ln w="4762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E22"/>
  <sheetViews>
    <sheetView showGridLines="0" tabSelected="1" zoomScale="85" zoomScaleNormal="85" workbookViewId="0">
      <pane xSplit="28" ySplit="3" topLeftCell="AC4" activePane="bottomRight" state="frozen"/>
      <selection pane="topRight" activeCell="AC1" sqref="AC1"/>
      <selection pane="bottomLeft" activeCell="A5" sqref="A5"/>
      <selection pane="bottomRight" activeCell="B2" sqref="B2"/>
    </sheetView>
  </sheetViews>
  <sheetFormatPr defaultColWidth="2.7265625" defaultRowHeight="14.5" x14ac:dyDescent="0.35"/>
  <cols>
    <col min="2" max="2" width="24.7265625" style="1" customWidth="1"/>
    <col min="3" max="3" width="2.81640625" hidden="1" customWidth="1"/>
    <col min="4" max="4" width="3.1796875" hidden="1" customWidth="1"/>
    <col min="5" max="6" width="3" hidden="1" customWidth="1"/>
    <col min="7" max="8" width="2.81640625" hidden="1" customWidth="1"/>
    <col min="9" max="11" width="3" hidden="1" customWidth="1"/>
    <col min="12" max="12" width="2.81640625" hidden="1" customWidth="1"/>
    <col min="13" max="15" width="3" hidden="1" customWidth="1"/>
    <col min="16" max="16" width="2.81640625" hidden="1" customWidth="1"/>
    <col min="17" max="20" width="3" hidden="1" customWidth="1"/>
    <col min="21" max="21" width="2.81640625" hidden="1" customWidth="1"/>
    <col min="22" max="24" width="3" hidden="1" customWidth="1"/>
    <col min="25" max="25" width="2.81640625" hidden="1" customWidth="1"/>
    <col min="26" max="28" width="3" hidden="1" customWidth="1"/>
    <col min="29" max="31" width="5.54296875" customWidth="1"/>
    <col min="32" max="33" width="6.1796875" customWidth="1"/>
    <col min="34" max="34" width="5.54296875" customWidth="1"/>
    <col min="35" max="35" width="6.26953125" customWidth="1"/>
    <col min="36" max="37" width="5.54296875" customWidth="1"/>
    <col min="38" max="38" width="7.453125" customWidth="1"/>
    <col min="39" max="42" width="5.54296875" customWidth="1"/>
    <col min="43" max="44" width="7.1796875" customWidth="1"/>
    <col min="45" max="72" width="5.54296875" customWidth="1"/>
    <col min="73" max="80" width="5.54296875" hidden="1" customWidth="1"/>
  </cols>
  <sheetData>
    <row r="1" spans="2:80" ht="15" thickBot="1" x14ac:dyDescent="0.4">
      <c r="C1" s="57">
        <v>2022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9"/>
      <c r="AC1" s="60">
        <v>2023</v>
      </c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2"/>
    </row>
    <row r="2" spans="2:80" s="3" customFormat="1" ht="15" thickBot="1" x14ac:dyDescent="0.4">
      <c r="B2" s="2" t="s">
        <v>78</v>
      </c>
      <c r="C2" s="63">
        <f>C3</f>
        <v>44746</v>
      </c>
      <c r="D2" s="64"/>
      <c r="E2" s="64"/>
      <c r="F2" s="64"/>
      <c r="G2" s="65">
        <f>G3</f>
        <v>44774</v>
      </c>
      <c r="H2" s="65"/>
      <c r="I2" s="65"/>
      <c r="J2" s="65"/>
      <c r="K2" s="65"/>
      <c r="L2" s="66">
        <f>L3</f>
        <v>44809</v>
      </c>
      <c r="M2" s="66"/>
      <c r="N2" s="66"/>
      <c r="O2" s="66"/>
      <c r="P2" s="64">
        <f>P3</f>
        <v>44837</v>
      </c>
      <c r="Q2" s="64"/>
      <c r="R2" s="64"/>
      <c r="S2" s="64"/>
      <c r="T2" s="64"/>
      <c r="U2" s="65">
        <f>U3</f>
        <v>44872</v>
      </c>
      <c r="V2" s="65"/>
      <c r="W2" s="65"/>
      <c r="X2" s="65"/>
      <c r="Y2" s="66">
        <f>Y3</f>
        <v>44900</v>
      </c>
      <c r="Z2" s="66"/>
      <c r="AA2" s="66"/>
      <c r="AB2" s="66"/>
      <c r="AC2" s="64">
        <f>AC3</f>
        <v>44928</v>
      </c>
      <c r="AD2" s="64"/>
      <c r="AE2" s="64"/>
      <c r="AF2" s="64"/>
      <c r="AG2" s="64"/>
      <c r="AH2" s="65">
        <f>AH3</f>
        <v>44963</v>
      </c>
      <c r="AI2" s="65"/>
      <c r="AJ2" s="65"/>
      <c r="AK2" s="65"/>
      <c r="AL2" s="66">
        <f>AL3</f>
        <v>44991</v>
      </c>
      <c r="AM2" s="66"/>
      <c r="AN2" s="66"/>
      <c r="AO2" s="66"/>
      <c r="AP2" s="64">
        <f>AP3</f>
        <v>45019</v>
      </c>
      <c r="AQ2" s="64"/>
      <c r="AR2" s="64"/>
      <c r="AS2" s="64"/>
      <c r="AT2" s="65">
        <f>AT3</f>
        <v>45047</v>
      </c>
      <c r="AU2" s="65"/>
      <c r="AV2" s="65"/>
      <c r="AW2" s="65"/>
      <c r="AX2" s="65"/>
      <c r="AY2" s="66">
        <f>AY3</f>
        <v>45082</v>
      </c>
      <c r="AZ2" s="66"/>
      <c r="BA2" s="66"/>
      <c r="BB2" s="66"/>
      <c r="BC2" s="64">
        <f>BC3</f>
        <v>45110</v>
      </c>
      <c r="BD2" s="64"/>
      <c r="BE2" s="64"/>
      <c r="BF2" s="64"/>
      <c r="BG2" s="64"/>
      <c r="BH2" s="65">
        <f>BH3</f>
        <v>45145</v>
      </c>
      <c r="BI2" s="65"/>
      <c r="BJ2" s="65"/>
      <c r="BK2" s="65"/>
      <c r="BL2" s="66">
        <f>BL3</f>
        <v>45173</v>
      </c>
      <c r="BM2" s="66"/>
      <c r="BN2" s="66"/>
      <c r="BO2" s="66"/>
      <c r="BP2" s="64">
        <f>BP3</f>
        <v>45201</v>
      </c>
      <c r="BQ2" s="64"/>
      <c r="BR2" s="64"/>
      <c r="BS2" s="64"/>
      <c r="BT2" s="64"/>
      <c r="BU2" s="65">
        <f>BU3</f>
        <v>45236</v>
      </c>
      <c r="BV2" s="65"/>
      <c r="BW2" s="65"/>
      <c r="BX2" s="65"/>
      <c r="BY2" s="66">
        <f>BY3</f>
        <v>45264</v>
      </c>
      <c r="BZ2" s="66"/>
      <c r="CA2" s="66"/>
      <c r="CB2" s="67"/>
    </row>
    <row r="3" spans="2:80" s="9" customFormat="1" ht="19.5" customHeight="1" thickBot="1" x14ac:dyDescent="0.4">
      <c r="B3" s="4"/>
      <c r="C3" s="5">
        <v>44746</v>
      </c>
      <c r="D3" s="6">
        <f>C3+7</f>
        <v>44753</v>
      </c>
      <c r="E3" s="6">
        <f t="shared" ref="E3:BP3" si="0">D3+7</f>
        <v>44760</v>
      </c>
      <c r="F3" s="6">
        <f t="shared" si="0"/>
        <v>44767</v>
      </c>
      <c r="G3" s="6">
        <f t="shared" si="0"/>
        <v>44774</v>
      </c>
      <c r="H3" s="6">
        <f t="shared" si="0"/>
        <v>44781</v>
      </c>
      <c r="I3" s="6">
        <f t="shared" si="0"/>
        <v>44788</v>
      </c>
      <c r="J3" s="6">
        <f t="shared" si="0"/>
        <v>44795</v>
      </c>
      <c r="K3" s="6">
        <f t="shared" si="0"/>
        <v>44802</v>
      </c>
      <c r="L3" s="7">
        <f t="shared" si="0"/>
        <v>44809</v>
      </c>
      <c r="M3" s="7">
        <f t="shared" si="0"/>
        <v>44816</v>
      </c>
      <c r="N3" s="7">
        <f t="shared" si="0"/>
        <v>44823</v>
      </c>
      <c r="O3" s="7">
        <f t="shared" si="0"/>
        <v>44830</v>
      </c>
      <c r="P3" s="7">
        <f t="shared" si="0"/>
        <v>44837</v>
      </c>
      <c r="Q3" s="7">
        <f t="shared" si="0"/>
        <v>44844</v>
      </c>
      <c r="R3" s="7">
        <f t="shared" si="0"/>
        <v>44851</v>
      </c>
      <c r="S3" s="7">
        <f t="shared" si="0"/>
        <v>44858</v>
      </c>
      <c r="T3" s="7">
        <f t="shared" si="0"/>
        <v>44865</v>
      </c>
      <c r="U3" s="7">
        <f t="shared" si="0"/>
        <v>44872</v>
      </c>
      <c r="V3" s="7">
        <f t="shared" si="0"/>
        <v>44879</v>
      </c>
      <c r="W3" s="7">
        <f t="shared" si="0"/>
        <v>44886</v>
      </c>
      <c r="X3" s="7">
        <f t="shared" si="0"/>
        <v>44893</v>
      </c>
      <c r="Y3" s="6">
        <f t="shared" si="0"/>
        <v>44900</v>
      </c>
      <c r="Z3" s="6">
        <f t="shared" si="0"/>
        <v>44907</v>
      </c>
      <c r="AA3" s="6">
        <f t="shared" si="0"/>
        <v>44914</v>
      </c>
      <c r="AB3" s="6">
        <f t="shared" si="0"/>
        <v>44921</v>
      </c>
      <c r="AC3" s="6">
        <f t="shared" si="0"/>
        <v>44928</v>
      </c>
      <c r="AD3" s="6">
        <f t="shared" si="0"/>
        <v>44935</v>
      </c>
      <c r="AE3" s="6">
        <f t="shared" si="0"/>
        <v>44942</v>
      </c>
      <c r="AF3" s="6">
        <f t="shared" si="0"/>
        <v>44949</v>
      </c>
      <c r="AG3" s="6">
        <f t="shared" si="0"/>
        <v>44956</v>
      </c>
      <c r="AH3" s="6">
        <f t="shared" si="0"/>
        <v>44963</v>
      </c>
      <c r="AI3" s="6">
        <f t="shared" si="0"/>
        <v>44970</v>
      </c>
      <c r="AJ3" s="6">
        <f t="shared" si="0"/>
        <v>44977</v>
      </c>
      <c r="AK3" s="6">
        <f t="shared" si="0"/>
        <v>44984</v>
      </c>
      <c r="AL3" s="6">
        <f t="shared" si="0"/>
        <v>44991</v>
      </c>
      <c r="AM3" s="7">
        <f t="shared" si="0"/>
        <v>44998</v>
      </c>
      <c r="AN3" s="7">
        <f t="shared" si="0"/>
        <v>45005</v>
      </c>
      <c r="AO3" s="7">
        <f t="shared" si="0"/>
        <v>45012</v>
      </c>
      <c r="AP3" s="6">
        <f t="shared" si="0"/>
        <v>45019</v>
      </c>
      <c r="AQ3" s="6">
        <f t="shared" si="0"/>
        <v>45026</v>
      </c>
      <c r="AR3" s="6">
        <f t="shared" si="0"/>
        <v>45033</v>
      </c>
      <c r="AS3" s="6">
        <f t="shared" si="0"/>
        <v>45040</v>
      </c>
      <c r="AT3" s="6">
        <f t="shared" si="0"/>
        <v>45047</v>
      </c>
      <c r="AU3" s="6">
        <f t="shared" si="0"/>
        <v>45054</v>
      </c>
      <c r="AV3" s="6">
        <f t="shared" si="0"/>
        <v>45061</v>
      </c>
      <c r="AW3" s="6">
        <f t="shared" si="0"/>
        <v>45068</v>
      </c>
      <c r="AX3" s="6">
        <f t="shared" si="0"/>
        <v>45075</v>
      </c>
      <c r="AY3" s="6">
        <f t="shared" si="0"/>
        <v>45082</v>
      </c>
      <c r="AZ3" s="6">
        <f t="shared" si="0"/>
        <v>45089</v>
      </c>
      <c r="BA3" s="6">
        <f t="shared" si="0"/>
        <v>45096</v>
      </c>
      <c r="BB3" s="6">
        <f t="shared" si="0"/>
        <v>45103</v>
      </c>
      <c r="BC3" s="6">
        <f t="shared" si="0"/>
        <v>45110</v>
      </c>
      <c r="BD3" s="6">
        <f t="shared" si="0"/>
        <v>45117</v>
      </c>
      <c r="BE3" s="6">
        <f t="shared" si="0"/>
        <v>45124</v>
      </c>
      <c r="BF3" s="6">
        <f t="shared" si="0"/>
        <v>45131</v>
      </c>
      <c r="BG3" s="6">
        <f t="shared" si="0"/>
        <v>45138</v>
      </c>
      <c r="BH3" s="6">
        <f t="shared" si="0"/>
        <v>45145</v>
      </c>
      <c r="BI3" s="6">
        <f t="shared" si="0"/>
        <v>45152</v>
      </c>
      <c r="BJ3" s="6">
        <f t="shared" si="0"/>
        <v>45159</v>
      </c>
      <c r="BK3" s="6">
        <f t="shared" si="0"/>
        <v>45166</v>
      </c>
      <c r="BL3" s="6">
        <f t="shared" si="0"/>
        <v>45173</v>
      </c>
      <c r="BM3" s="6">
        <f t="shared" si="0"/>
        <v>45180</v>
      </c>
      <c r="BN3" s="6">
        <f t="shared" si="0"/>
        <v>45187</v>
      </c>
      <c r="BO3" s="6">
        <f t="shared" si="0"/>
        <v>45194</v>
      </c>
      <c r="BP3" s="6">
        <f t="shared" si="0"/>
        <v>45201</v>
      </c>
      <c r="BQ3" s="6">
        <f t="shared" ref="BQ3:CB3" si="1">BP3+7</f>
        <v>45208</v>
      </c>
      <c r="BR3" s="6">
        <f t="shared" si="1"/>
        <v>45215</v>
      </c>
      <c r="BS3" s="6">
        <f t="shared" si="1"/>
        <v>45222</v>
      </c>
      <c r="BT3" s="6">
        <f t="shared" si="1"/>
        <v>45229</v>
      </c>
      <c r="BU3" s="6">
        <f t="shared" si="1"/>
        <v>45236</v>
      </c>
      <c r="BV3" s="6">
        <f t="shared" si="1"/>
        <v>45243</v>
      </c>
      <c r="BW3" s="6">
        <f t="shared" si="1"/>
        <v>45250</v>
      </c>
      <c r="BX3" s="6">
        <f t="shared" si="1"/>
        <v>45257</v>
      </c>
      <c r="BY3" s="6">
        <f t="shared" si="1"/>
        <v>45264</v>
      </c>
      <c r="BZ3" s="6">
        <f t="shared" si="1"/>
        <v>45271</v>
      </c>
      <c r="CA3" s="6">
        <f t="shared" si="1"/>
        <v>45278</v>
      </c>
      <c r="CB3" s="8">
        <f t="shared" si="1"/>
        <v>45285</v>
      </c>
    </row>
    <row r="4" spans="2:80" s="11" customFormat="1" ht="102" customHeight="1" x14ac:dyDescent="0.35">
      <c r="B4" s="80" t="s">
        <v>59</v>
      </c>
      <c r="C4" s="41"/>
      <c r="D4" s="41"/>
      <c r="E4" s="41"/>
      <c r="F4" s="41"/>
      <c r="G4" s="41"/>
      <c r="H4" s="41"/>
      <c r="I4" s="41"/>
      <c r="J4" s="41"/>
      <c r="K4" s="41"/>
      <c r="L4" s="42" t="s">
        <v>0</v>
      </c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68" t="s">
        <v>1</v>
      </c>
      <c r="Z4" s="68"/>
      <c r="AA4" s="68"/>
      <c r="AB4" s="68"/>
      <c r="AC4" s="134" t="s">
        <v>61</v>
      </c>
      <c r="AD4" s="135"/>
      <c r="AE4" s="135"/>
      <c r="AF4" s="135"/>
      <c r="AG4" s="136"/>
      <c r="AH4" s="146" t="s">
        <v>57</v>
      </c>
      <c r="AI4" s="147"/>
      <c r="AJ4" s="148"/>
      <c r="AK4" s="90" t="s">
        <v>53</v>
      </c>
      <c r="AL4" s="91"/>
      <c r="AM4" s="168" t="s">
        <v>75</v>
      </c>
      <c r="AN4" s="169"/>
      <c r="AO4" s="170"/>
      <c r="AP4" s="172" t="s">
        <v>2</v>
      </c>
      <c r="AQ4" s="173"/>
      <c r="AR4" s="173"/>
      <c r="AS4" s="174"/>
      <c r="AT4" s="202" t="s">
        <v>3</v>
      </c>
      <c r="AU4" s="90" t="s">
        <v>4</v>
      </c>
      <c r="AV4" s="205"/>
      <c r="AW4" s="91"/>
      <c r="AX4" s="208" t="s">
        <v>5</v>
      </c>
      <c r="AY4" s="198" t="s">
        <v>6</v>
      </c>
      <c r="AZ4" s="199"/>
      <c r="BA4" s="192" t="s">
        <v>66</v>
      </c>
      <c r="BB4" s="193"/>
      <c r="BC4" s="193"/>
      <c r="BD4" s="193"/>
      <c r="BE4" s="10"/>
      <c r="BF4" s="10"/>
      <c r="BG4" s="10"/>
      <c r="BH4" s="10"/>
      <c r="BI4" s="10"/>
      <c r="BJ4" s="10"/>
      <c r="BK4" s="69" t="s">
        <v>7</v>
      </c>
      <c r="BL4" s="7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</row>
    <row r="5" spans="2:80" s="11" customFormat="1" ht="57.75" customHeight="1" x14ac:dyDescent="0.35">
      <c r="B5" s="81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4"/>
      <c r="Z5" s="44"/>
      <c r="AA5" s="44"/>
      <c r="AB5" s="44"/>
      <c r="AC5" s="137"/>
      <c r="AD5" s="138"/>
      <c r="AE5" s="138"/>
      <c r="AF5" s="138"/>
      <c r="AG5" s="139"/>
      <c r="AH5" s="84" t="s">
        <v>55</v>
      </c>
      <c r="AI5" s="85"/>
      <c r="AJ5" s="86"/>
      <c r="AK5" s="92"/>
      <c r="AL5" s="93"/>
      <c r="AM5" s="168" t="s">
        <v>54</v>
      </c>
      <c r="AN5" s="169"/>
      <c r="AO5" s="170"/>
      <c r="AP5" s="175"/>
      <c r="AQ5" s="176"/>
      <c r="AR5" s="176"/>
      <c r="AS5" s="177"/>
      <c r="AT5" s="203"/>
      <c r="AU5" s="92"/>
      <c r="AV5" s="206"/>
      <c r="AW5" s="93"/>
      <c r="AX5" s="209"/>
      <c r="AY5" s="69"/>
      <c r="AZ5" s="70"/>
      <c r="BA5" s="194"/>
      <c r="BB5" s="195"/>
      <c r="BC5" s="195"/>
      <c r="BD5" s="195"/>
      <c r="BE5" s="10"/>
      <c r="BF5" s="10"/>
      <c r="BG5" s="10"/>
      <c r="BH5" s="10"/>
      <c r="BI5" s="10"/>
      <c r="BJ5" s="10"/>
      <c r="BK5" s="69"/>
      <c r="BL5" s="7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</row>
    <row r="6" spans="2:80" s="11" customFormat="1" ht="102" customHeight="1" x14ac:dyDescent="0.35">
      <c r="B6" s="82" t="s">
        <v>60</v>
      </c>
      <c r="C6" s="43"/>
      <c r="D6" s="43"/>
      <c r="E6" s="43"/>
      <c r="F6" s="43"/>
      <c r="G6" s="43"/>
      <c r="H6" s="43"/>
      <c r="I6" s="43"/>
      <c r="J6" s="43"/>
      <c r="K6" s="43"/>
      <c r="L6" s="45"/>
      <c r="M6" s="45"/>
      <c r="N6" s="45"/>
      <c r="O6" s="68" t="s">
        <v>8</v>
      </c>
      <c r="P6" s="68"/>
      <c r="Q6" s="68"/>
      <c r="R6" s="68"/>
      <c r="S6" s="68"/>
      <c r="T6" s="68"/>
      <c r="U6" s="68"/>
      <c r="V6" s="68"/>
      <c r="W6" s="68"/>
      <c r="X6" s="68"/>
      <c r="Y6" s="68" t="s">
        <v>1</v>
      </c>
      <c r="Z6" s="68"/>
      <c r="AA6" s="68"/>
      <c r="AB6" s="68"/>
      <c r="AC6" s="140" t="s">
        <v>61</v>
      </c>
      <c r="AD6" s="141"/>
      <c r="AE6" s="141"/>
      <c r="AF6" s="141"/>
      <c r="AG6" s="142"/>
      <c r="AH6" s="124" t="s">
        <v>58</v>
      </c>
      <c r="AI6" s="125"/>
      <c r="AJ6" s="126"/>
      <c r="AK6" s="92"/>
      <c r="AL6" s="93"/>
      <c r="AM6" s="168" t="s">
        <v>75</v>
      </c>
      <c r="AN6" s="169"/>
      <c r="AO6" s="170"/>
      <c r="AP6" s="175"/>
      <c r="AQ6" s="176"/>
      <c r="AR6" s="176"/>
      <c r="AS6" s="177"/>
      <c r="AT6" s="203"/>
      <c r="AU6" s="92"/>
      <c r="AV6" s="206"/>
      <c r="AW6" s="93"/>
      <c r="AX6" s="209"/>
      <c r="AY6" s="69"/>
      <c r="AZ6" s="70"/>
      <c r="BA6" s="194"/>
      <c r="BB6" s="195"/>
      <c r="BC6" s="195"/>
      <c r="BD6" s="195"/>
      <c r="BE6" s="10"/>
      <c r="BF6" s="10"/>
      <c r="BG6" s="10"/>
      <c r="BH6" s="10"/>
      <c r="BI6" s="10"/>
      <c r="BJ6" s="10"/>
      <c r="BK6" s="69"/>
      <c r="BL6" s="7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2:80" s="11" customFormat="1" ht="57.75" customHeight="1" thickBot="1" x14ac:dyDescent="0.4">
      <c r="B7" s="83"/>
      <c r="C7" s="52"/>
      <c r="D7" s="52"/>
      <c r="E7" s="52"/>
      <c r="F7" s="52"/>
      <c r="G7" s="52"/>
      <c r="H7" s="52"/>
      <c r="I7" s="52"/>
      <c r="J7" s="52"/>
      <c r="K7" s="52"/>
      <c r="L7" s="53"/>
      <c r="M7" s="53"/>
      <c r="N7" s="5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143"/>
      <c r="AD7" s="144"/>
      <c r="AE7" s="144"/>
      <c r="AF7" s="144"/>
      <c r="AG7" s="145"/>
      <c r="AH7" s="87" t="s">
        <v>56</v>
      </c>
      <c r="AI7" s="88"/>
      <c r="AJ7" s="89"/>
      <c r="AK7" s="94"/>
      <c r="AL7" s="95"/>
      <c r="AM7" s="171" t="s">
        <v>54</v>
      </c>
      <c r="AN7" s="171"/>
      <c r="AO7" s="171"/>
      <c r="AP7" s="178"/>
      <c r="AQ7" s="179"/>
      <c r="AR7" s="179"/>
      <c r="AS7" s="180"/>
      <c r="AT7" s="204"/>
      <c r="AU7" s="94"/>
      <c r="AV7" s="207"/>
      <c r="AW7" s="95"/>
      <c r="AX7" s="210"/>
      <c r="AY7" s="200"/>
      <c r="AZ7" s="201"/>
      <c r="BA7" s="196"/>
      <c r="BB7" s="197"/>
      <c r="BC7" s="197"/>
      <c r="BD7" s="197"/>
      <c r="BE7" s="12"/>
      <c r="BF7" s="12"/>
      <c r="BG7" s="12"/>
      <c r="BH7" s="12"/>
      <c r="BI7" s="12"/>
      <c r="BJ7" s="12"/>
      <c r="BK7" s="55"/>
      <c r="BL7" s="56"/>
      <c r="BM7" s="12"/>
      <c r="BN7" s="12"/>
      <c r="BO7" s="12"/>
      <c r="BP7" s="12"/>
      <c r="BQ7" s="12"/>
      <c r="BR7" s="12"/>
      <c r="BS7" s="12"/>
      <c r="BT7" s="12"/>
      <c r="BU7" s="10"/>
      <c r="BV7" s="10"/>
      <c r="BW7" s="10"/>
      <c r="BX7" s="10"/>
      <c r="BY7" s="10"/>
      <c r="BZ7" s="10"/>
      <c r="CA7" s="10"/>
      <c r="CB7" s="10"/>
    </row>
    <row r="8" spans="2:80" s="11" customFormat="1" ht="94.5" customHeight="1" thickTop="1" x14ac:dyDescent="0.35">
      <c r="B8" s="76" t="s">
        <v>9</v>
      </c>
      <c r="C8" s="78" t="s">
        <v>10</v>
      </c>
      <c r="D8" s="78"/>
      <c r="E8" s="78"/>
      <c r="F8" s="78"/>
      <c r="G8" s="78"/>
      <c r="H8" s="78"/>
      <c r="I8" s="78"/>
      <c r="J8" s="78"/>
      <c r="K8" s="78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15" t="s">
        <v>11</v>
      </c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0"/>
      <c r="AL8" s="10"/>
      <c r="AM8" s="116" t="s">
        <v>29</v>
      </c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7" t="s">
        <v>67</v>
      </c>
      <c r="BC8" s="118"/>
      <c r="BD8" s="118"/>
      <c r="BE8" s="118"/>
      <c r="BF8" s="119"/>
      <c r="BG8" s="108" t="s">
        <v>68</v>
      </c>
      <c r="BH8" s="109"/>
      <c r="BI8" s="109"/>
      <c r="BJ8" s="109"/>
      <c r="BK8" s="109"/>
      <c r="BL8" s="110"/>
      <c r="BM8" s="73" t="s">
        <v>49</v>
      </c>
      <c r="BN8" s="74"/>
      <c r="BO8" s="75"/>
      <c r="BP8" s="102" t="s">
        <v>28</v>
      </c>
      <c r="BQ8" s="102"/>
      <c r="BR8" s="102"/>
      <c r="BS8" s="102"/>
      <c r="BT8" s="102"/>
      <c r="BU8" s="10"/>
      <c r="BV8" s="10"/>
      <c r="BW8" s="10"/>
      <c r="BX8" s="10"/>
      <c r="BY8" s="10"/>
      <c r="BZ8" s="10"/>
      <c r="CA8" s="10"/>
      <c r="CB8" s="10"/>
    </row>
    <row r="9" spans="2:80" s="11" customFormat="1" ht="122.25" customHeight="1" thickBot="1" x14ac:dyDescent="0.4">
      <c r="B9" s="77"/>
      <c r="C9" s="79" t="s">
        <v>12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12"/>
      <c r="Z9" s="12"/>
      <c r="AA9" s="12"/>
      <c r="AB9" s="12"/>
      <c r="AC9" s="104" t="s">
        <v>13</v>
      </c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35"/>
      <c r="AP9" s="36"/>
      <c r="AQ9" s="105" t="s">
        <v>14</v>
      </c>
      <c r="AR9" s="106"/>
      <c r="AS9" s="105" t="s">
        <v>15</v>
      </c>
      <c r="AT9" s="106"/>
      <c r="AU9" s="114" t="s">
        <v>39</v>
      </c>
      <c r="AV9" s="114"/>
      <c r="AW9" s="36"/>
      <c r="AX9" s="31"/>
      <c r="AY9" s="32"/>
      <c r="AZ9" s="32"/>
      <c r="BA9" s="32"/>
      <c r="BB9" s="120"/>
      <c r="BC9" s="121"/>
      <c r="BD9" s="121"/>
      <c r="BE9" s="121"/>
      <c r="BF9" s="122"/>
      <c r="BG9" s="111"/>
      <c r="BH9" s="112"/>
      <c r="BI9" s="112"/>
      <c r="BJ9" s="112"/>
      <c r="BK9" s="112"/>
      <c r="BL9" s="113"/>
      <c r="BM9" s="105" t="s">
        <v>16</v>
      </c>
      <c r="BN9" s="107"/>
      <c r="BO9" s="106"/>
      <c r="BP9" s="103"/>
      <c r="BQ9" s="103"/>
      <c r="BR9" s="103"/>
      <c r="BS9" s="103"/>
      <c r="BT9" s="103"/>
      <c r="BU9" s="10"/>
      <c r="BV9" s="10"/>
      <c r="BW9" s="10"/>
      <c r="BX9" s="10"/>
      <c r="BY9" s="10"/>
      <c r="BZ9" s="10"/>
      <c r="CA9" s="10"/>
      <c r="CB9" s="10"/>
    </row>
    <row r="10" spans="2:80" s="11" customFormat="1" ht="42" customHeight="1" thickTop="1" x14ac:dyDescent="0.35">
      <c r="B10" s="71" t="s">
        <v>48</v>
      </c>
      <c r="C10" s="10"/>
      <c r="D10" s="10"/>
      <c r="E10" s="10"/>
      <c r="F10" s="10"/>
      <c r="G10" s="10"/>
      <c r="H10" s="10"/>
      <c r="I10" s="10"/>
      <c r="J10" s="10"/>
      <c r="K10" s="10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4"/>
      <c r="Z10" s="14"/>
      <c r="AA10" s="14"/>
      <c r="AB10" s="14"/>
      <c r="AC10" s="14"/>
      <c r="AD10" s="14"/>
      <c r="AE10" s="185" t="s">
        <v>17</v>
      </c>
      <c r="AF10" s="186"/>
      <c r="AG10" s="186"/>
      <c r="AH10" s="186"/>
      <c r="AI10" s="186"/>
      <c r="AJ10" s="186"/>
      <c r="AK10" s="186"/>
      <c r="AL10" s="186"/>
      <c r="AM10" s="186"/>
      <c r="AN10" s="187"/>
      <c r="AO10" s="14"/>
      <c r="AP10" s="132" t="s">
        <v>41</v>
      </c>
      <c r="AQ10" s="132"/>
      <c r="AR10" s="132"/>
      <c r="AT10" s="14"/>
      <c r="AU10" s="14"/>
      <c r="AV10" s="14"/>
      <c r="AW10" s="14"/>
      <c r="AX10" s="14"/>
      <c r="AY10" s="14"/>
      <c r="AZ10" s="14"/>
      <c r="BA10" s="96" t="s">
        <v>70</v>
      </c>
      <c r="BB10" s="97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</row>
    <row r="11" spans="2:80" s="11" customFormat="1" ht="42" customHeight="1" x14ac:dyDescent="0.35">
      <c r="B11" s="72"/>
      <c r="C11" s="10"/>
      <c r="D11" s="10"/>
      <c r="E11" s="10"/>
      <c r="F11" s="10"/>
      <c r="G11" s="10"/>
      <c r="H11" s="10"/>
      <c r="I11" s="10"/>
      <c r="J11" s="10"/>
      <c r="K11" s="10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  <c r="Z11" s="14"/>
      <c r="AA11" s="14"/>
      <c r="AB11" s="14"/>
      <c r="AC11" s="14"/>
      <c r="AD11" s="14"/>
      <c r="AE11" s="130"/>
      <c r="AF11" s="188"/>
      <c r="AG11" s="188"/>
      <c r="AH11" s="188"/>
      <c r="AI11" s="188"/>
      <c r="AJ11" s="188"/>
      <c r="AK11" s="188"/>
      <c r="AL11" s="188"/>
      <c r="AM11" s="188"/>
      <c r="AN11" s="131"/>
      <c r="AO11" s="14"/>
      <c r="AP11" s="133"/>
      <c r="AQ11" s="133"/>
      <c r="AR11" s="133"/>
      <c r="AS11" s="14"/>
      <c r="AT11" s="14"/>
      <c r="AU11" s="14"/>
      <c r="AV11" s="14"/>
      <c r="AW11" s="14"/>
      <c r="AX11" s="14"/>
      <c r="AY11" s="14"/>
      <c r="AZ11" s="14"/>
      <c r="BA11" s="98"/>
      <c r="BB11" s="99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2:80" s="11" customFormat="1" ht="67.5" customHeight="1" x14ac:dyDescent="0.35">
      <c r="B12" s="15" t="s">
        <v>18</v>
      </c>
      <c r="C12" s="16"/>
      <c r="D12" s="10"/>
      <c r="E12" s="10"/>
      <c r="F12" s="10"/>
      <c r="G12" s="10"/>
      <c r="H12" s="10"/>
      <c r="I12" s="10"/>
      <c r="J12" s="10"/>
      <c r="K12" s="10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23" t="s">
        <v>19</v>
      </c>
      <c r="AD12" s="123"/>
      <c r="AE12" s="39"/>
      <c r="AF12" s="39"/>
      <c r="AG12" s="39"/>
      <c r="AH12" s="39"/>
      <c r="AI12" s="39"/>
      <c r="AJ12" s="39"/>
      <c r="AK12" s="39"/>
      <c r="AL12" s="127" t="s">
        <v>69</v>
      </c>
      <c r="AM12" s="128"/>
      <c r="AN12" s="129"/>
      <c r="AO12" s="181" t="s">
        <v>76</v>
      </c>
      <c r="AP12" s="182"/>
      <c r="AQ12" s="182"/>
      <c r="AR12" s="183"/>
      <c r="AS12" s="14"/>
      <c r="AT12" s="14"/>
      <c r="AU12" s="14"/>
      <c r="AV12" s="14"/>
      <c r="AW12" s="14"/>
      <c r="AX12" s="14"/>
      <c r="AY12" s="14"/>
      <c r="AZ12" s="14"/>
      <c r="BA12" s="98"/>
      <c r="BB12" s="99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2:80" s="11" customFormat="1" ht="60.75" customHeight="1" x14ac:dyDescent="0.35">
      <c r="B13" s="38" t="s">
        <v>20</v>
      </c>
      <c r="C13" s="16"/>
      <c r="D13" s="10"/>
      <c r="E13" s="10"/>
      <c r="F13" s="10"/>
      <c r="G13" s="10"/>
      <c r="H13" s="10"/>
      <c r="I13" s="10"/>
      <c r="J13" s="10"/>
      <c r="K13" s="10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30" t="s">
        <v>71</v>
      </c>
      <c r="AD13" s="131"/>
      <c r="AE13" s="17"/>
      <c r="AF13" s="189" t="s">
        <v>72</v>
      </c>
      <c r="AG13" s="190"/>
      <c r="AH13" s="189" t="s">
        <v>73</v>
      </c>
      <c r="AI13" s="191"/>
      <c r="AJ13" s="191"/>
      <c r="AK13" s="190"/>
      <c r="AL13" s="149" t="s">
        <v>74</v>
      </c>
      <c r="AM13" s="150"/>
      <c r="AN13" s="151"/>
      <c r="AO13" s="46"/>
      <c r="AP13" s="14"/>
      <c r="AQ13" s="14"/>
      <c r="AR13" s="14"/>
      <c r="AS13" s="152" t="s">
        <v>77</v>
      </c>
      <c r="AT13" s="152"/>
      <c r="AU13" s="152"/>
      <c r="AV13" s="14"/>
      <c r="AW13" s="14"/>
      <c r="AX13" s="14"/>
      <c r="AY13" s="14"/>
      <c r="AZ13" s="14"/>
      <c r="BA13" s="100"/>
      <c r="BB13" s="101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2:80" s="11" customFormat="1" ht="26.25" customHeight="1" x14ac:dyDescent="0.35">
      <c r="B14" s="18"/>
      <c r="C14" s="16"/>
      <c r="D14" s="10"/>
      <c r="E14" s="10"/>
      <c r="F14" s="10"/>
      <c r="G14" s="10"/>
      <c r="H14" s="10"/>
      <c r="I14" s="10"/>
      <c r="J14" s="10"/>
      <c r="K14" s="10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9"/>
      <c r="Z14" s="19"/>
      <c r="AA14" s="19"/>
      <c r="AB14" s="19"/>
      <c r="AC14" s="20"/>
      <c r="AD14" s="20"/>
      <c r="AE14" s="20"/>
      <c r="AF14" s="20"/>
      <c r="AG14" s="17"/>
      <c r="AH14" s="17"/>
      <c r="AI14" s="17"/>
      <c r="AJ14" s="17"/>
      <c r="AK14" s="1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2:80" s="11" customFormat="1" ht="92.25" customHeight="1" x14ac:dyDescent="0.35">
      <c r="B15" s="154" t="s">
        <v>21</v>
      </c>
      <c r="C15" s="157" t="s">
        <v>22</v>
      </c>
      <c r="D15" s="158"/>
      <c r="E15" s="158"/>
      <c r="F15" s="158"/>
      <c r="G15" s="158"/>
      <c r="H15" s="158"/>
      <c r="I15" s="158"/>
      <c r="J15" s="158"/>
      <c r="K15" s="158"/>
      <c r="L15" s="159" t="s">
        <v>23</v>
      </c>
      <c r="M15" s="159"/>
      <c r="N15" s="159"/>
      <c r="O15" s="159"/>
      <c r="P15" s="159"/>
      <c r="Q15" s="159"/>
      <c r="R15" s="159"/>
      <c r="S15" s="10"/>
      <c r="T15" s="10"/>
      <c r="U15" s="10"/>
      <c r="V15" s="10"/>
      <c r="W15" s="10"/>
      <c r="X15" s="10"/>
      <c r="Y15" s="21" t="s">
        <v>24</v>
      </c>
      <c r="Z15" s="22"/>
      <c r="AA15" s="22"/>
      <c r="AB15" s="22"/>
      <c r="AC15" s="160" t="s">
        <v>25</v>
      </c>
      <c r="AD15" s="160"/>
      <c r="AE15" s="160"/>
      <c r="AF15" s="161"/>
      <c r="AG15" s="184" t="s">
        <v>63</v>
      </c>
      <c r="AH15" s="184"/>
      <c r="AI15" s="184"/>
      <c r="AJ15" s="165" t="s">
        <v>62</v>
      </c>
      <c r="AK15" s="167"/>
      <c r="AL15" s="166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2:80" s="11" customFormat="1" ht="108" customHeight="1" x14ac:dyDescent="0.35">
      <c r="B16" s="155"/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48"/>
      <c r="N16" s="48"/>
      <c r="O16" s="48"/>
      <c r="P16" s="48"/>
      <c r="Q16" s="48"/>
      <c r="R16" s="48"/>
      <c r="Y16" s="49"/>
      <c r="Z16" s="50"/>
      <c r="AA16" s="50"/>
      <c r="AB16" s="50"/>
      <c r="AC16" s="40"/>
      <c r="AD16" s="40"/>
      <c r="AE16" s="40"/>
      <c r="AF16" s="40"/>
      <c r="AG16" s="51"/>
      <c r="AH16" s="51"/>
      <c r="AI16" s="51"/>
      <c r="AJ16" s="184" t="s">
        <v>50</v>
      </c>
      <c r="AK16" s="184"/>
      <c r="AL16" s="165" t="s">
        <v>64</v>
      </c>
      <c r="AM16" s="167"/>
      <c r="AN16" s="167"/>
      <c r="AO16" s="167"/>
      <c r="AP16" s="167"/>
      <c r="AQ16" s="167"/>
      <c r="AR16" s="167"/>
      <c r="AS16" s="165" t="s">
        <v>45</v>
      </c>
      <c r="AT16" s="166"/>
      <c r="AU16" s="165" t="s">
        <v>44</v>
      </c>
      <c r="AV16" s="167"/>
      <c r="AW16" s="167"/>
      <c r="AX16" s="166"/>
      <c r="AY16" s="165" t="s">
        <v>26</v>
      </c>
      <c r="AZ16" s="167"/>
      <c r="BA16" s="166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</row>
    <row r="17" spans="2:83" s="27" customFormat="1" ht="52.5" customHeight="1" x14ac:dyDescent="0.35">
      <c r="B17" s="15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24"/>
      <c r="AA17" s="24"/>
      <c r="AB17" s="24"/>
      <c r="AC17" s="162" t="s">
        <v>27</v>
      </c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4"/>
      <c r="AW17" s="153" t="s">
        <v>65</v>
      </c>
      <c r="AX17" s="153"/>
      <c r="AY17" s="153"/>
      <c r="AZ17" s="153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6"/>
      <c r="CD17" s="11"/>
      <c r="CE17" s="11"/>
    </row>
    <row r="18" spans="2:83" s="11" customFormat="1" ht="45" customHeight="1" x14ac:dyDescent="0.35">
      <c r="B18" s="28"/>
      <c r="BE18" s="29"/>
    </row>
    <row r="19" spans="2:83" s="11" customFormat="1" ht="45" customHeight="1" x14ac:dyDescent="0.35">
      <c r="B19" s="28"/>
      <c r="BE19" s="30"/>
    </row>
    <row r="20" spans="2:83" s="11" customFormat="1" ht="45" customHeight="1" x14ac:dyDescent="0.35">
      <c r="B20" s="28"/>
    </row>
    <row r="21" spans="2:83" s="11" customFormat="1" ht="45" customHeight="1" x14ac:dyDescent="0.35">
      <c r="B21" s="28"/>
    </row>
    <row r="22" spans="2:83" s="11" customFormat="1" ht="45" customHeight="1" x14ac:dyDescent="0.35">
      <c r="B22" s="28"/>
      <c r="AC22"/>
      <c r="AD22"/>
      <c r="AE22"/>
      <c r="AF22"/>
      <c r="AG22"/>
      <c r="AH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</row>
  </sheetData>
  <mergeCells count="82">
    <mergeCell ref="AX4:AX7"/>
    <mergeCell ref="AM7:AO7"/>
    <mergeCell ref="AP4:AS7"/>
    <mergeCell ref="AO12:AR12"/>
    <mergeCell ref="AJ16:AK16"/>
    <mergeCell ref="AE10:AN11"/>
    <mergeCell ref="AJ15:AL15"/>
    <mergeCell ref="AG15:AI15"/>
    <mergeCell ref="AL16:AR16"/>
    <mergeCell ref="AF13:AG13"/>
    <mergeCell ref="AH13:AK13"/>
    <mergeCell ref="AW17:AZ17"/>
    <mergeCell ref="B15:B17"/>
    <mergeCell ref="C15:K15"/>
    <mergeCell ref="L15:R15"/>
    <mergeCell ref="AC15:AF15"/>
    <mergeCell ref="AC17:AV17"/>
    <mergeCell ref="AS16:AT16"/>
    <mergeCell ref="AU16:AX16"/>
    <mergeCell ref="AY16:BA16"/>
    <mergeCell ref="BP8:BT9"/>
    <mergeCell ref="AC9:AN9"/>
    <mergeCell ref="AQ9:AR9"/>
    <mergeCell ref="BM9:BO9"/>
    <mergeCell ref="BG8:BL9"/>
    <mergeCell ref="AU9:AV9"/>
    <mergeCell ref="Y8:AJ8"/>
    <mergeCell ref="AM8:BA8"/>
    <mergeCell ref="BB8:BF9"/>
    <mergeCell ref="AS9:AT9"/>
    <mergeCell ref="B4:B5"/>
    <mergeCell ref="B6:B7"/>
    <mergeCell ref="AH5:AJ5"/>
    <mergeCell ref="AH7:AJ7"/>
    <mergeCell ref="AK4:AL7"/>
    <mergeCell ref="AH6:AJ6"/>
    <mergeCell ref="AC4:AG5"/>
    <mergeCell ref="AC6:AG7"/>
    <mergeCell ref="AH4:AJ4"/>
    <mergeCell ref="B10:B11"/>
    <mergeCell ref="BM8:BO8"/>
    <mergeCell ref="B8:B9"/>
    <mergeCell ref="C8:K8"/>
    <mergeCell ref="C9:X9"/>
    <mergeCell ref="BA10:BB13"/>
    <mergeCell ref="AC12:AD12"/>
    <mergeCell ref="AL12:AN12"/>
    <mergeCell ref="AC13:AD13"/>
    <mergeCell ref="AP10:AR11"/>
    <mergeCell ref="AL13:AN13"/>
    <mergeCell ref="AS13:AU13"/>
    <mergeCell ref="O6:X6"/>
    <mergeCell ref="Y6:AB6"/>
    <mergeCell ref="Y4:AB4"/>
    <mergeCell ref="BK4:BL6"/>
    <mergeCell ref="AY2:BB2"/>
    <mergeCell ref="BC2:BG2"/>
    <mergeCell ref="BH2:BK2"/>
    <mergeCell ref="BL2:BO2"/>
    <mergeCell ref="AT2:AX2"/>
    <mergeCell ref="AM4:AO4"/>
    <mergeCell ref="AM5:AO5"/>
    <mergeCell ref="AM6:AO6"/>
    <mergeCell ref="BA4:BD7"/>
    <mergeCell ref="AY4:AZ7"/>
    <mergeCell ref="AT4:AT7"/>
    <mergeCell ref="AU4:AW7"/>
    <mergeCell ref="C1:AB1"/>
    <mergeCell ref="AC1:CB1"/>
    <mergeCell ref="C2:F2"/>
    <mergeCell ref="G2:K2"/>
    <mergeCell ref="L2:O2"/>
    <mergeCell ref="P2:T2"/>
    <mergeCell ref="U2:X2"/>
    <mergeCell ref="Y2:AB2"/>
    <mergeCell ref="AC2:AG2"/>
    <mergeCell ref="AH2:AK2"/>
    <mergeCell ref="AL2:AO2"/>
    <mergeCell ref="AP2:AS2"/>
    <mergeCell ref="BP2:BT2"/>
    <mergeCell ref="BU2:BX2"/>
    <mergeCell ref="BY2:CB2"/>
  </mergeCells>
  <pageMargins left="0.7" right="0.7" top="0.75" bottom="0.75" header="0.3" footer="0.3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E23"/>
  <sheetViews>
    <sheetView workbookViewId="0">
      <selection activeCell="E25" sqref="E25"/>
    </sheetView>
  </sheetViews>
  <sheetFormatPr defaultColWidth="9.1796875" defaultRowHeight="14.5" x14ac:dyDescent="0.35"/>
  <cols>
    <col min="1" max="3" width="9.1796875" style="33"/>
    <col min="4" max="4" width="54.7265625" style="34" customWidth="1"/>
    <col min="5" max="5" width="15.1796875" style="33" customWidth="1"/>
    <col min="6" max="6" width="9.1796875" style="33"/>
    <col min="7" max="7" width="10.7265625" style="33" bestFit="1" customWidth="1"/>
    <col min="8" max="16384" width="9.1796875" style="33"/>
  </cols>
  <sheetData>
    <row r="2" spans="4:5" x14ac:dyDescent="0.35">
      <c r="D2" s="34" t="s">
        <v>34</v>
      </c>
      <c r="E2" s="33">
        <v>45200</v>
      </c>
    </row>
    <row r="3" spans="4:5" x14ac:dyDescent="0.35">
      <c r="D3" s="34" t="s">
        <v>40</v>
      </c>
      <c r="E3" s="33">
        <f>E2-60</f>
        <v>45140</v>
      </c>
    </row>
    <row r="4" spans="4:5" x14ac:dyDescent="0.35">
      <c r="D4" s="34" t="s">
        <v>31</v>
      </c>
      <c r="E4" s="33">
        <f>E2-120</f>
        <v>45080</v>
      </c>
    </row>
    <row r="6" spans="4:5" x14ac:dyDescent="0.35">
      <c r="D6" s="34" t="s">
        <v>30</v>
      </c>
      <c r="E6" s="33">
        <v>45200</v>
      </c>
    </row>
    <row r="7" spans="4:5" x14ac:dyDescent="0.35">
      <c r="D7" s="34" t="s">
        <v>32</v>
      </c>
      <c r="E7" s="33">
        <f>E6-60</f>
        <v>45140</v>
      </c>
    </row>
    <row r="9" spans="4:5" x14ac:dyDescent="0.35">
      <c r="D9" s="34" t="s">
        <v>33</v>
      </c>
      <c r="E9" s="33">
        <v>45230</v>
      </c>
    </row>
    <row r="10" spans="4:5" x14ac:dyDescent="0.35">
      <c r="D10" s="34" t="s">
        <v>35</v>
      </c>
      <c r="E10" s="33">
        <f>E9-90</f>
        <v>45140</v>
      </c>
    </row>
    <row r="12" spans="4:5" x14ac:dyDescent="0.35">
      <c r="D12" s="34" t="s">
        <v>36</v>
      </c>
      <c r="E12" s="33">
        <v>45170</v>
      </c>
    </row>
    <row r="13" spans="4:5" x14ac:dyDescent="0.35">
      <c r="D13" s="34" t="s">
        <v>37</v>
      </c>
      <c r="E13" s="33">
        <f>E12+60</f>
        <v>45230</v>
      </c>
    </row>
    <row r="14" spans="4:5" x14ac:dyDescent="0.35">
      <c r="D14" s="34" t="s">
        <v>38</v>
      </c>
      <c r="E14" s="33">
        <f>E12+120</f>
        <v>45290</v>
      </c>
    </row>
    <row r="16" spans="4:5" x14ac:dyDescent="0.35">
      <c r="D16" s="34" t="s">
        <v>42</v>
      </c>
      <c r="E16" s="33">
        <v>44978</v>
      </c>
    </row>
    <row r="17" spans="4:5" x14ac:dyDescent="0.35">
      <c r="D17" s="34" t="s">
        <v>43</v>
      </c>
      <c r="E17" s="33">
        <f>E16+60</f>
        <v>45038</v>
      </c>
    </row>
    <row r="19" spans="4:5" x14ac:dyDescent="0.35">
      <c r="D19" s="34" t="s">
        <v>46</v>
      </c>
      <c r="E19" s="33">
        <v>45140</v>
      </c>
    </row>
    <row r="20" spans="4:5" x14ac:dyDescent="0.35">
      <c r="D20" s="34" t="s">
        <v>47</v>
      </c>
      <c r="E20" s="33">
        <f>E19-60</f>
        <v>45080</v>
      </c>
    </row>
    <row r="22" spans="4:5" x14ac:dyDescent="0.35">
      <c r="D22" s="34" t="s">
        <v>51</v>
      </c>
      <c r="E22" s="33">
        <v>45039</v>
      </c>
    </row>
    <row r="23" spans="4:5" x14ac:dyDescent="0.35">
      <c r="D23" s="34" t="s">
        <v>52</v>
      </c>
      <c r="E23" s="33">
        <f>E22+10</f>
        <v>45049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Law Effective June 1</vt:lpstr>
      <vt:lpstr>Math</vt:lpstr>
      <vt:lpstr>'Law Effective June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Winegeart</dc:creator>
  <cp:lastModifiedBy>Wiegand, Sheri</cp:lastModifiedBy>
  <cp:lastPrinted>2023-03-06T16:46:29Z</cp:lastPrinted>
  <dcterms:created xsi:type="dcterms:W3CDTF">2023-02-07T15:20:42Z</dcterms:created>
  <dcterms:modified xsi:type="dcterms:W3CDTF">2023-03-31T20:42:36Z</dcterms:modified>
</cp:coreProperties>
</file>