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'Vote'!$E$47:$I$50</definedName>
    <definedName name="clearMuniVote">'Vote'!$G$47:$I$50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<sst xmlns="http://schemas.openxmlformats.org/spreadsheetml/2006/main" count="116" uniqueCount="81">
  <si>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</si>
  <si>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</si>
  <si>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</si>
  <si>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</si>
  <si>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</si>
  <si>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</si>
  <si>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</si>
  <si>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</si>
  <si>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</si>
  <si>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</si>
  <si>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</si>
  <si>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</si>
  <si>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</si>
  <si>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</si>
  <si>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</si>
  <si>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</si>
  <si>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</si>
  <si>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</si>
  <si>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</si>
  <si>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</si>
  <si>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</si>
  <si>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</si>
  <si>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</si>
  <si>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</si>
  <si>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</si>
  <si>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</si>
  <si>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</si>
  <si>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</si>
  <si>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</si>
  <si>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</si>
  <si>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</si>
  <si>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</si>
  <si>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</si>
  <si>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</si>
  <si>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</si>
  <si>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Blake Gross</t>
  </si>
  <si>
    <t>Lucas Turner</t>
  </si>
  <si>
    <t>Ian Haley</t>
  </si>
  <si>
    <t>Bill Barnes</t>
  </si>
  <si>
    <t>David Mindham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</si>
  <si>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</si>
  <si>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</si>
  <si>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</si>
  <si>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</si>
  <si>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</si>
  <si>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</si>
  <si>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</si>
  <si>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</si>
  <si>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</si>
  <si>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</si>
  <si>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</si>
  <si>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</si>
  <si>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</si>
  <si>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</si>
  <si>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</si>
  <si>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</si>
  <si>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</si>
  <si>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</si>
  <si>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</si>
  <si>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Open</t>
  </si>
  <si>
    <t xml:space="preserve"> </t>
  </si>
  <si>
    <t>Date:  March 8, 2023</t>
  </si>
  <si>
    <t>Melissa Trevino (Albert Mendoza)</t>
  </si>
  <si>
    <t>City of Eastland</t>
  </si>
  <si>
    <t>Mark Dreyfus</t>
  </si>
  <si>
    <t>Broad Reach Power</t>
  </si>
  <si>
    <t>Jupiter Power</t>
  </si>
  <si>
    <t>Enel Green Power NA</t>
  </si>
  <si>
    <t>Bob Wittmeyer</t>
  </si>
  <si>
    <t>Caitlin Smith</t>
  </si>
  <si>
    <t>Ann Coultas</t>
  </si>
  <si>
    <t>CenterPoint Energy (CNP)</t>
  </si>
  <si>
    <t>Jim Lee</t>
  </si>
  <si>
    <t>GUES</t>
  </si>
  <si>
    <t>Ashley Cotton</t>
  </si>
  <si>
    <t>Lower Colorad River Authority (LCRA)</t>
  </si>
  <si>
    <t>Theresa Noyes</t>
  </si>
  <si>
    <t>Need &gt;50% to Pass</t>
  </si>
  <si>
    <t>Diana Coleman (David Kee)</t>
  </si>
  <si>
    <t>Motion Carries</t>
  </si>
  <si>
    <t>PRS Motion:  To endorse and forward to TAC the 2/9/23 PRS Report and 11/22/22 Impact Analysis for NPRR1155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</si>
</sst>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5" t="s">
        <v>21</v>
      </c>
      <c r="G3" s="64" t="s">
        <v>79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IF((G54+H54)=0,"",G54)</f>
        <v>7</v>
      </c>
      <c r="H5" s="58">
        <f>IF((G54+H54)=0,"",H54)</f>
        <v>0</v>
      </c>
      <c r="I5" s="59">
        <f>I54</f>
        <v>0</v>
      </c>
    </row>
    <row r="6" spans="2:9" ht="22.5" customHeight="1">
      <c r="B6" s="6" t="s">
        <v>40</v>
      </c>
      <c r="C6" s="14"/>
      <c r="D6" s="15"/>
      <c r="E6" s="16"/>
      <c r="F6" s="61" t="s">
        <v>77</v>
      </c>
      <c r="G6" s="60">
        <f>G55</f>
        <v>1</v>
      </c>
      <c r="H6" s="60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75</v>
      </c>
      <c r="C18" s="23"/>
      <c r="D18" s="23"/>
      <c r="E18" s="24" t="s">
        <v>76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>
        <v>0.2</v>
      </c>
      <c r="H23" s="50"/>
      <c r="I23" s="20"/>
    </row>
    <row r="24" spans="2:9" ht="11.25">
      <c r="B24" s="31" t="s">
        <v>65</v>
      </c>
      <c r="C24" s="31"/>
      <c r="D24" s="31"/>
      <c r="E24" s="51" t="s">
        <v>68</v>
      </c>
      <c r="F24" s="25" t="s">
        <v>14</v>
      </c>
      <c r="G24" s="50">
        <v>0.2</v>
      </c>
      <c r="H24" s="50"/>
      <c r="I24" s="20"/>
    </row>
    <row r="25" spans="2:9" ht="11.25">
      <c r="B25" s="31" t="s">
        <v>66</v>
      </c>
      <c r="C25" s="31"/>
      <c r="D25" s="31"/>
      <c r="E25" s="51" t="s">
        <v>69</v>
      </c>
      <c r="F25" s="25" t="s">
        <v>14</v>
      </c>
      <c r="G25" s="50">
        <v>0.2</v>
      </c>
      <c r="H25" s="50"/>
      <c r="I25" s="20"/>
    </row>
    <row r="26" spans="2:9" ht="11.25">
      <c r="B26" s="31" t="s">
        <v>67</v>
      </c>
      <c r="C26" s="31"/>
      <c r="D26" s="31"/>
      <c r="E26" s="51" t="s">
        <v>70</v>
      </c>
      <c r="F26" s="25" t="s">
        <v>14</v>
      </c>
      <c r="G26" s="50">
        <v>0.2</v>
      </c>
      <c r="H26" s="50"/>
      <c r="I26" s="20"/>
    </row>
    <row r="27" spans="2:9" ht="11.25">
      <c r="B27" s="31" t="s">
        <v>49</v>
      </c>
      <c r="C27" s="31"/>
      <c r="D27" s="31"/>
      <c r="E27" s="51" t="s">
        <v>39</v>
      </c>
      <c r="F27" s="25" t="s">
        <v>14</v>
      </c>
      <c r="G27" s="50">
        <v>0.2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5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50</v>
      </c>
      <c r="C31" s="31"/>
      <c r="D31" s="31"/>
      <c r="E31" s="51" t="s">
        <v>33</v>
      </c>
      <c r="F31" s="25" t="s">
        <v>14</v>
      </c>
      <c r="G31" s="50">
        <v>1</v>
      </c>
      <c r="H31" s="50"/>
      <c r="I31" s="20"/>
    </row>
    <row r="32" spans="2:9" ht="11.25">
      <c r="B32" s="31" t="s">
        <v>59</v>
      </c>
      <c r="C32" s="31"/>
      <c r="D32" s="31"/>
      <c r="E32" s="51" t="s">
        <v>60</v>
      </c>
      <c r="F32" s="25"/>
      <c r="G32" s="50"/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1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52</v>
      </c>
      <c r="C41" s="31"/>
      <c r="D41" s="31"/>
      <c r="E41" s="51" t="s">
        <v>34</v>
      </c>
      <c r="F41" s="25" t="s">
        <v>14</v>
      </c>
      <c r="G41" s="50">
        <v>0.3333333333333333</v>
      </c>
      <c r="H41" s="50"/>
      <c r="I41" s="20"/>
    </row>
    <row r="42" spans="2:9" ht="11.25">
      <c r="B42" s="31" t="s">
        <v>71</v>
      </c>
      <c r="C42" s="31"/>
      <c r="D42" s="31"/>
      <c r="E42" s="51" t="s">
        <v>72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53</v>
      </c>
      <c r="C43" s="31"/>
      <c r="D43" s="31"/>
      <c r="E43" s="51" t="s">
        <v>35</v>
      </c>
      <c r="F43" s="25" t="s">
        <v>14</v>
      </c>
      <c r="G43" s="50">
        <v>0.3333333333333333</v>
      </c>
      <c r="H43" s="50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7">
        <f>COUNTA(F40:F44)</f>
        <v>3</v>
      </c>
      <c r="G45" s="28">
        <f>SUM(G40:G44)</f>
        <v>1</v>
      </c>
      <c r="H45" s="29">
        <f>SUM(H40:H44)</f>
        <v>0</v>
      </c>
      <c r="I45" s="27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0"/>
      <c r="H46" s="30"/>
      <c r="I46" s="20"/>
    </row>
    <row r="47" spans="2:9" ht="11.25">
      <c r="B47" s="31" t="s">
        <v>32</v>
      </c>
      <c r="C47" s="31"/>
      <c r="D47" s="31"/>
      <c r="E47" s="51" t="s">
        <v>78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73</v>
      </c>
      <c r="C48" s="31"/>
      <c r="D48" s="31"/>
      <c r="E48" s="51" t="s">
        <v>74</v>
      </c>
      <c r="F48" s="63" t="s">
        <v>14</v>
      </c>
      <c r="G48" s="50">
        <v>0.3333333333333333</v>
      </c>
      <c r="H48" s="50"/>
      <c r="I48" s="20"/>
    </row>
    <row r="49" spans="2:9" ht="11.25">
      <c r="B49" s="31" t="s">
        <v>57</v>
      </c>
      <c r="C49" s="31"/>
      <c r="D49" s="31"/>
      <c r="E49" s="51" t="s">
        <v>56</v>
      </c>
      <c r="F49" s="25" t="s">
        <v>14</v>
      </c>
      <c r="G49" s="50">
        <v>0.3333333333333333</v>
      </c>
      <c r="H49" s="50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19</v>
      </c>
      <c r="F54" s="27">
        <f>F15+F21+F51+F45+F29+F39+F34</f>
        <v>20</v>
      </c>
      <c r="G54" s="42">
        <f>G15+G21+G51+G45+G29+G39+G34</f>
        <v>7</v>
      </c>
      <c r="H54" s="42">
        <f>H15+H21+H51+H45+H29+H39+H34</f>
        <v>0</v>
      </c>
      <c r="I54" s="27">
        <f>I15+I21+I51+I45+I29+I39+I34</f>
        <v>0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1</v>
      </c>
      <c r="H55" s="44">
        <f>IF((G54+H54)=0,"",H54/(G54+H54))</f>
        <v>0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23</v>
      </c>
    </row>
    <row r="59" ht="12" hidden="1" thickTop="1">
      <c r="B59" s="47" t="s">
        <v>17</v>
      </c>
    </row>
    <row r="60" ht="11.25" hidden="1">
      <c r="B60" s="47" t="s">
        <v>16</v>
      </c>
    </row>
    <row r="61" ht="11.25" hidden="1">
      <c r="B61" s="48" t="s">
        <v>18</v>
      </c>
    </row>
    <row r="62" ht="11.25" hidden="1"/>
    <row r="63" ht="12" hidden="1" thickBot="1">
      <c r="B63" s="46" t="s">
        <v>24</v>
      </c>
    </row>
    <row r="64" ht="12" hidden="1" thickTop="1">
      <c r="B64" s="47" t="s">
        <v>22</v>
      </c>
    </row>
    <row r="65" ht="11.25" hidden="1">
      <c r="B65" s="62" t="s">
        <v>58</v>
      </c>
    </row>
    <row r="66" ht="11.25" hidden="1"/>
    <row r="67" ht="12" hidden="1" thickBot="1">
      <c r="B67" s="46" t="s">
        <v>25</v>
      </c>
    </row>
    <row r="68" ht="12" hidden="1" thickTop="1">
      <c r="B68" s="47" t="s">
        <v>20</v>
      </c>
    </row>
    <row r="69" ht="11.25" hidden="1">
      <c r="B69" s="48"/>
    </row>
    <row r="70" ht="11.25" hidden="1"/>
    <row r="71" ht="12" hidden="1" thickBot="1">
      <c r="B71" s="46" t="s">
        <v>26</v>
      </c>
    </row>
    <row r="72" ht="12" hidden="1" thickTop="1">
      <c r="B72" s="47" t="s">
        <v>14</v>
      </c>
    </row>
    <row r="73" ht="11.25" hidden="1">
      <c r="B73" s="48"/>
    </row>
    <row r="74" ht="11.25" hidden="1"/>
    <row r="75" ht="12" hidden="1" thickBot="1">
      <c r="B75" s="46" t="s">
        <v>27</v>
      </c>
    </row>
    <row r="76" ht="12" hidden="1" thickTop="1">
      <c r="B76" s="47" t="s">
        <v>14</v>
      </c>
    </row>
    <row r="77" ht="11.25" hidden="1">
      <c r="B77" s="48"/>
    </row>
    <row r="78" ht="11.25" hidden="1"/>
    <row r="79" ht="12" hidden="1" thickBot="1">
      <c r="B79" s="46" t="s">
        <v>28</v>
      </c>
    </row>
    <row r="80" ht="12" hidden="1" thickTop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0:I40 F30:I30 F28:I28 F20:I20 F22:I22 F35:I35 F33:I33 F44:I44 I46 I10 F14:I14 F16:I16">
      <formula1>#REF!</formula1>
    </dataValidation>
    <dataValidation type="list" showInputMessage="1" showErrorMessage="1" sqref="F31:F32 F41:F43 F36:F38 F23:F27 F17:F19 F47:F49">
      <formula1>$B$72:$B$73</formula1>
    </dataValidation>
    <dataValidation type="list" showInputMessage="1" showErrorMessage="1" sqref="I31:I32 I41:I43 I36:I38 I11:I13 I23:I27 I17:I19 I47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2023-03-08T19:33:07Z</dcterms:modified>
  <cp:category/>
  <cp:version/>
  <cp:contentType/>
  <cp:contentStatus/>
</cp:coreProperties>
</file>