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kenneth_ragsdale_ercot_com/Documents/Documents/"/>
    </mc:Choice>
  </mc:AlternateContent>
  <xr:revisionPtr revIDLastSave="61" documentId="8_{D6FA61B7-14CF-4D67-88F8-E43EFB5AA3D2}" xr6:coauthVersionLast="47" xr6:coauthVersionMax="47" xr10:uidLastSave="{E2B3DC85-E775-45AA-8567-17F75C4A16EE}"/>
  <bookViews>
    <workbookView xWindow="-120" yWindow="-120" windowWidth="29040" windowHeight="17025" firstSheet="1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E21" i="18"/>
  <c r="K10" i="19"/>
  <c r="K11" i="19" s="1"/>
  <c r="J10" i="19"/>
  <c r="I10" i="19"/>
  <c r="H10" i="19"/>
  <c r="G10" i="19"/>
  <c r="F10" i="19"/>
  <c r="D10" i="19"/>
  <c r="C10" i="19"/>
  <c r="K6" i="19"/>
  <c r="K7" i="19"/>
  <c r="J6" i="19"/>
  <c r="I6" i="19"/>
  <c r="H6" i="19"/>
  <c r="G6" i="19"/>
  <c r="F6" i="19"/>
  <c r="D6" i="19"/>
  <c r="C6" i="19"/>
  <c r="E10" i="19"/>
  <c r="E6" i="19"/>
  <c r="H21" i="18"/>
  <c r="I21" i="18"/>
  <c r="J21" i="18"/>
  <c r="G21" i="18"/>
  <c r="L21" i="18"/>
  <c r="M21" i="18"/>
  <c r="N21" i="18"/>
  <c r="O21" i="18"/>
  <c r="P21" i="18"/>
  <c r="Q21" i="18"/>
  <c r="R21" i="18"/>
  <c r="S21" i="18"/>
  <c r="T21" i="18"/>
  <c r="U21" i="18"/>
  <c r="V21" i="18"/>
  <c r="K21" i="18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2" i="19" l="1"/>
  <c r="K8" i="19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J7" i="19" l="1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<sst xmlns="http://schemas.openxmlformats.org/spreadsheetml/2006/main" count="268" uniqueCount="68">
  <si>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</si>
  <si>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</si>
  <si>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</si>
  <si>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</si>
  <si>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</si>
  <si>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</si>
  <si>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</si>
  <si>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</si>
  <si>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</si>
  <si>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</si>
  <si>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</si>
  <si>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</si>
  <si>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</si>
  <si>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</si>
  <si>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</si>
  <si>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</si>
  <si>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</si>
  <si>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</si>
  <si>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</si>
  <si>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</si>
  <si>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</si>
  <si>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</si>
  <si>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</si>
  <si>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</si>
  <si>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</si>
  <si>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</si>
  <si>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</si>
  <si>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</si>
  <si>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</si>
  <si>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</si>
  <si>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</si>
  <si>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</si>
  <si>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</si>
  <si>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</si>
  <si>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</si>
  <si>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</si>
  <si>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</si>
  <si>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</si>
  <si>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</si>
  <si>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</si>
  <si>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</si>
  <si>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</si>
  <si>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</si>
  <si>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</si>
  <si>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</si>
  <si>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</si>
  <si>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</si>
  <si>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</si>
  <si>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</si>
  <si>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</si>
  <si>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</si>
  <si>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</si>
  <si>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</si>
  <si>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</si>
  <si>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</si>
  <si>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</si>
  <si>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</si>
  <si>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</si>
  <si>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</si>
  <si>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</si>
  <si>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</si>
  <si>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</si>
  <si>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</si>
  <si>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</si>
  <si>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</si>
  <si>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Energy and AS Participation as of 02-21-23</t>
  </si>
  <si>
    <t>ADER Limits and Tracking Summary Table (as of 02-21-23)</t>
  </si>
  <si>
    <t>May not foot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</si>
</sst>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4" borderId="9" xfId="0" applyFont="1" applyFill="1" applyBorder="1"/>
    <xf numFmtId="0" fontId="12" fillId="0" borderId="0" xfId="0" applyFont="1"/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2" fillId="8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2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24" customHeight="1">
      <c r="A7" s="30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9" spans="1:13">
      <c r="A9" s="31" t="s">
        <v>16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>
      <c r="A11" s="32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2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28" t="s">
        <v>13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tabSelected="1" workbookViewId="0"/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66</v>
      </c>
    </row>
    <row r="3" spans="1:11" ht="13.5" thickBot="1"/>
    <row r="4" spans="1:11" ht="27" customHeight="1" thickTop="1" thickBot="1">
      <c r="C4" s="62" t="s">
        <v>19</v>
      </c>
      <c r="D4" s="63" t="s">
        <v>20</v>
      </c>
      <c r="E4" s="64" t="s">
        <v>21</v>
      </c>
      <c r="F4" s="65" t="s">
        <v>22</v>
      </c>
      <c r="G4" s="66" t="s">
        <v>23</v>
      </c>
      <c r="H4" s="67" t="s">
        <v>24</v>
      </c>
      <c r="I4" s="68" t="s">
        <v>25</v>
      </c>
      <c r="J4" s="69" t="s">
        <v>26</v>
      </c>
      <c r="K4" s="70" t="s">
        <v>64</v>
      </c>
    </row>
    <row r="5" spans="1:11" ht="30" customHeight="1" thickTop="1" thickBot="1">
      <c r="A5" s="33" t="s">
        <v>0</v>
      </c>
      <c r="B5" s="24" t="s">
        <v>61</v>
      </c>
      <c r="C5" s="51">
        <f>'Limits &amp; Participation Tracking'!D5</f>
        <v>2.8297718730886863</v>
      </c>
      <c r="D5" s="52">
        <f>'Limits &amp; Participation Tracking'!D6</f>
        <v>5.3240401648767524</v>
      </c>
      <c r="E5" s="53">
        <f>'Limits &amp; Participation Tracking'!D7</f>
        <v>20.268002302608451</v>
      </c>
      <c r="F5" s="54">
        <f>'Limits &amp; Participation Tracking'!D8</f>
        <v>3.1481003341530349</v>
      </c>
      <c r="G5" s="55">
        <f>'Limits &amp; Participation Tracking'!D9</f>
        <v>28.699175450871664</v>
      </c>
      <c r="H5" s="56">
        <f>'Limits &amp; Participation Tracking'!D10</f>
        <v>1.2415873063953149</v>
      </c>
      <c r="I5" s="57">
        <f>'Limits &amp; Participation Tracking'!D11</f>
        <v>10.335384973496414</v>
      </c>
      <c r="J5" s="58">
        <f>'Limits &amp; Participation Tracking'!D12</f>
        <v>8.1539375945096921</v>
      </c>
      <c r="K5" s="58">
        <v>80</v>
      </c>
    </row>
    <row r="6" spans="1:11" ht="30" customHeight="1" thickTop="1" thickBot="1">
      <c r="A6" s="34"/>
      <c r="B6" s="25" t="s">
        <v>62</v>
      </c>
      <c r="C6" s="59">
        <f>'Limits &amp; Participation Tracking'!G21</f>
        <v>0</v>
      </c>
      <c r="D6" s="59">
        <f>'Limits &amp; Participation Tracking'!I21</f>
        <v>0</v>
      </c>
      <c r="E6" s="59">
        <f>'Limits &amp; Participation Tracking'!K21</f>
        <v>0.2</v>
      </c>
      <c r="F6" s="59">
        <f>'Limits &amp; Participation Tracking'!M21</f>
        <v>0</v>
      </c>
      <c r="G6" s="59">
        <f>'Limits &amp; Participation Tracking'!O21</f>
        <v>0</v>
      </c>
      <c r="H6" s="59">
        <f>'Limits &amp; Participation Tracking'!Q21</f>
        <v>0</v>
      </c>
      <c r="I6" s="59">
        <f>'Limits &amp; Participation Tracking'!S21</f>
        <v>0</v>
      </c>
      <c r="J6" s="59">
        <f>'Limits &amp; Participation Tracking'!U21</f>
        <v>0</v>
      </c>
      <c r="K6" s="59">
        <f>SUM(C6:J6)</f>
        <v>0.2</v>
      </c>
    </row>
    <row r="7" spans="1:11" ht="30" customHeight="1" thickTop="1" thickBot="1">
      <c r="A7" s="34"/>
      <c r="B7" s="25" t="s">
        <v>63</v>
      </c>
      <c r="C7" s="60">
        <f>C5-C6</f>
        <v>2.8297718730886863</v>
      </c>
      <c r="D7" s="60">
        <f t="shared" ref="D7:J7" si="0">D5-D6</f>
        <v>5.3240401648767524</v>
      </c>
      <c r="E7" s="60">
        <f t="shared" si="0"/>
        <v>20.068002302608452</v>
      </c>
      <c r="F7" s="60">
        <f t="shared" si="0"/>
        <v>3.1481003341530349</v>
      </c>
      <c r="G7" s="60">
        <f t="shared" si="0"/>
        <v>28.699175450871664</v>
      </c>
      <c r="H7" s="60">
        <f t="shared" si="0"/>
        <v>1.2415873063953149</v>
      </c>
      <c r="I7" s="60">
        <f t="shared" si="0"/>
        <v>10.335384973496414</v>
      </c>
      <c r="J7" s="60">
        <f t="shared" si="0"/>
        <v>8.1539375945096921</v>
      </c>
      <c r="K7" s="60">
        <f t="shared" ref="K7" si="1">K5-K6</f>
        <v>79.8</v>
      </c>
    </row>
    <row r="8" spans="1:11" ht="30" customHeight="1" thickTop="1" thickBot="1">
      <c r="A8" s="35"/>
      <c r="B8" s="25" t="s">
        <v>59</v>
      </c>
      <c r="C8" s="61">
        <f>C6/C5</f>
        <v>0</v>
      </c>
      <c r="D8" s="61">
        <f t="shared" ref="D8:J8" si="2">D6/D5</f>
        <v>0</v>
      </c>
      <c r="E8" s="61">
        <f t="shared" si="2"/>
        <v>9.867770736056233E-3</v>
      </c>
      <c r="F8" s="61">
        <f t="shared" si="2"/>
        <v>0</v>
      </c>
      <c r="G8" s="61">
        <f t="shared" si="2"/>
        <v>0</v>
      </c>
      <c r="H8" s="61">
        <f t="shared" si="2"/>
        <v>0</v>
      </c>
      <c r="I8" s="61">
        <f t="shared" si="2"/>
        <v>0</v>
      </c>
      <c r="J8" s="61">
        <f t="shared" si="2"/>
        <v>0</v>
      </c>
      <c r="K8" s="61">
        <f t="shared" ref="K8" si="3">K6/K5</f>
        <v>2.5000000000000001E-3</v>
      </c>
    </row>
    <row r="9" spans="1:11" ht="30" customHeight="1" thickTop="1" thickBot="1">
      <c r="A9" s="36" t="s">
        <v>58</v>
      </c>
      <c r="B9" s="26" t="s">
        <v>61</v>
      </c>
      <c r="C9" s="51">
        <f>'Limits &amp; Participation Tracking'!E5</f>
        <v>1.4148859365443431</v>
      </c>
      <c r="D9" s="52">
        <f>'Limits &amp; Participation Tracking'!E6</f>
        <v>2.6620200824383762</v>
      </c>
      <c r="E9" s="53">
        <f>'Limits &amp; Participation Tracking'!E7</f>
        <v>10.134001151304226</v>
      </c>
      <c r="F9" s="54">
        <f>'Limits &amp; Participation Tracking'!E8</f>
        <v>1.5740501670765175</v>
      </c>
      <c r="G9" s="55">
        <f>'Limits &amp; Participation Tracking'!E9</f>
        <v>14.349587725435832</v>
      </c>
      <c r="H9" s="56">
        <f>'Limits &amp; Participation Tracking'!E10</f>
        <v>0.62079365319765745</v>
      </c>
      <c r="I9" s="57">
        <f>'Limits &amp; Participation Tracking'!E11</f>
        <v>5.1676924867482068</v>
      </c>
      <c r="J9" s="58">
        <f>'Limits &amp; Participation Tracking'!E12</f>
        <v>4.0769687972548461</v>
      </c>
      <c r="K9" s="58">
        <v>40</v>
      </c>
    </row>
    <row r="10" spans="1:11" ht="30" customHeight="1" thickTop="1" thickBot="1">
      <c r="A10" s="37"/>
      <c r="B10" s="26" t="s">
        <v>62</v>
      </c>
      <c r="C10" s="59">
        <f>'Limits &amp; Participation Tracking'!H21</f>
        <v>0</v>
      </c>
      <c r="D10" s="59">
        <f>'Limits &amp; Participation Tracking'!J21</f>
        <v>0</v>
      </c>
      <c r="E10" s="59">
        <f>'Limits &amp; Participation Tracking'!L21</f>
        <v>0.2</v>
      </c>
      <c r="F10" s="59">
        <f>'Limits &amp; Participation Tracking'!N21</f>
        <v>0</v>
      </c>
      <c r="G10" s="59">
        <f>'Limits &amp; Participation Tracking'!P21</f>
        <v>0</v>
      </c>
      <c r="H10" s="59">
        <f>'Limits &amp; Participation Tracking'!R21</f>
        <v>0</v>
      </c>
      <c r="I10" s="59">
        <f>'Limits &amp; Participation Tracking'!T21</f>
        <v>0</v>
      </c>
      <c r="J10" s="59">
        <f>'Limits &amp; Participation Tracking'!V21</f>
        <v>0</v>
      </c>
      <c r="K10" s="59">
        <f>SUM(C10:J10)</f>
        <v>0.2</v>
      </c>
    </row>
    <row r="11" spans="1:11" ht="30" customHeight="1" thickTop="1" thickBot="1">
      <c r="A11" s="37"/>
      <c r="B11" s="26" t="s">
        <v>63</v>
      </c>
      <c r="C11" s="60">
        <f>C9-C10</f>
        <v>1.4148859365443431</v>
      </c>
      <c r="D11" s="60">
        <f t="shared" ref="D11" si="4">D9-D10</f>
        <v>2.6620200824383762</v>
      </c>
      <c r="E11" s="60">
        <f t="shared" ref="E11" si="5">E9-E10</f>
        <v>9.9340011513042263</v>
      </c>
      <c r="F11" s="60">
        <f t="shared" ref="F11" si="6">F9-F10</f>
        <v>1.5740501670765175</v>
      </c>
      <c r="G11" s="60">
        <f t="shared" ref="G11" si="7">G9-G10</f>
        <v>14.349587725435832</v>
      </c>
      <c r="H11" s="60">
        <f t="shared" ref="H11" si="8">H9-H10</f>
        <v>0.62079365319765745</v>
      </c>
      <c r="I11" s="60">
        <f t="shared" ref="I11" si="9">I9-I10</f>
        <v>5.1676924867482068</v>
      </c>
      <c r="J11" s="60">
        <f t="shared" ref="J11:K11" si="10">J9-J10</f>
        <v>4.0769687972548461</v>
      </c>
      <c r="K11" s="60">
        <f t="shared" si="10"/>
        <v>39.799999999999997</v>
      </c>
    </row>
    <row r="12" spans="1:11" ht="30" customHeight="1" thickTop="1" thickBot="1">
      <c r="A12" s="38"/>
      <c r="B12" s="26" t="s">
        <v>59</v>
      </c>
      <c r="C12" s="61">
        <f>C10/C9</f>
        <v>0</v>
      </c>
      <c r="D12" s="61">
        <f t="shared" ref="D12:J12" si="11">D10/D9</f>
        <v>0</v>
      </c>
      <c r="E12" s="61">
        <f t="shared" si="11"/>
        <v>1.9735541472112466E-2</v>
      </c>
      <c r="F12" s="61">
        <f t="shared" si="11"/>
        <v>0</v>
      </c>
      <c r="G12" s="61">
        <f t="shared" si="11"/>
        <v>0</v>
      </c>
      <c r="H12" s="61">
        <f t="shared" si="11"/>
        <v>0</v>
      </c>
      <c r="I12" s="61">
        <f t="shared" si="11"/>
        <v>0</v>
      </c>
      <c r="J12" s="61">
        <f t="shared" si="11"/>
        <v>0</v>
      </c>
      <c r="K12" s="61">
        <f t="shared" ref="K12" si="12">K10/K9</f>
        <v>5.0000000000000001E-3</v>
      </c>
    </row>
    <row r="13" spans="1:11" ht="13.5" thickTop="1"/>
    <row r="15" spans="1:11">
      <c r="A15" t="s">
        <v>60</v>
      </c>
    </row>
    <row r="16" spans="1:11">
      <c r="A16" t="s">
        <v>67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2:V44"/>
  <sheetViews>
    <sheetView workbookViewId="0"/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22" width="10.7109375" customWidth="1"/>
  </cols>
  <sheetData>
    <row r="2" spans="3:5" ht="19.5" customHeight="1">
      <c r="C2" s="39" t="s">
        <v>46</v>
      </c>
      <c r="D2" s="40"/>
      <c r="E2" s="41"/>
    </row>
    <row r="3" spans="3:5">
      <c r="C3" s="42"/>
      <c r="D3" s="43"/>
      <c r="E3" s="44"/>
    </row>
    <row r="4" spans="3:5" ht="48.75" customHeight="1">
      <c r="C4" s="88" t="s">
        <v>18</v>
      </c>
      <c r="D4" s="88" t="s">
        <v>42</v>
      </c>
      <c r="E4" s="88" t="s">
        <v>47</v>
      </c>
    </row>
    <row r="5" spans="3:5" ht="15">
      <c r="C5" s="89" t="s">
        <v>19</v>
      </c>
      <c r="D5" s="90">
        <f>'Calculation of % &amp; MW'!I41</f>
        <v>2.8297718730886863</v>
      </c>
      <c r="E5" s="90">
        <f>'Calculation of % &amp; MW'!I57</f>
        <v>1.4148859365443431</v>
      </c>
    </row>
    <row r="6" spans="3:5" ht="15">
      <c r="C6" s="91" t="s">
        <v>20</v>
      </c>
      <c r="D6" s="92">
        <f>'Calculation of % &amp; MW'!I42</f>
        <v>5.3240401648767524</v>
      </c>
      <c r="E6" s="92">
        <f>'Calculation of % &amp; MW'!I58</f>
        <v>2.6620200824383762</v>
      </c>
    </row>
    <row r="7" spans="3:5" ht="15">
      <c r="C7" s="93" t="s">
        <v>21</v>
      </c>
      <c r="D7" s="94">
        <f>'Calculation of % &amp; MW'!I43</f>
        <v>20.268002302608451</v>
      </c>
      <c r="E7" s="94">
        <f>'Calculation of % &amp; MW'!I59</f>
        <v>10.134001151304226</v>
      </c>
    </row>
    <row r="8" spans="3:5" ht="15">
      <c r="C8" s="95" t="s">
        <v>22</v>
      </c>
      <c r="D8" s="96">
        <f>'Calculation of % &amp; MW'!I44</f>
        <v>3.1481003341530349</v>
      </c>
      <c r="E8" s="96">
        <f>'Calculation of % &amp; MW'!I60</f>
        <v>1.5740501670765175</v>
      </c>
    </row>
    <row r="9" spans="3:5" ht="15">
      <c r="C9" s="97" t="s">
        <v>23</v>
      </c>
      <c r="D9" s="98">
        <f>'Calculation of % &amp; MW'!I45</f>
        <v>28.699175450871664</v>
      </c>
      <c r="E9" s="98">
        <f>'Calculation of % &amp; MW'!I61</f>
        <v>14.349587725435832</v>
      </c>
    </row>
    <row r="10" spans="3:5" ht="15">
      <c r="C10" s="99" t="s">
        <v>24</v>
      </c>
      <c r="D10" s="100">
        <f>'Calculation of % &amp; MW'!I46</f>
        <v>1.2415873063953149</v>
      </c>
      <c r="E10" s="100">
        <f>'Calculation of % &amp; MW'!I62</f>
        <v>0.62079365319765745</v>
      </c>
    </row>
    <row r="11" spans="3:5" ht="15">
      <c r="C11" s="101" t="s">
        <v>25</v>
      </c>
      <c r="D11" s="102">
        <f>'Calculation of % &amp; MW'!I47</f>
        <v>10.335384973496414</v>
      </c>
      <c r="E11" s="102">
        <f>'Calculation of % &amp; MW'!I63</f>
        <v>5.1676924867482068</v>
      </c>
    </row>
    <row r="12" spans="3:5" ht="15">
      <c r="C12" s="103" t="s">
        <v>26</v>
      </c>
      <c r="D12" s="104">
        <f>'Calculation of % &amp; MW'!I48</f>
        <v>8.1539375945096921</v>
      </c>
      <c r="E12" s="104">
        <f>'Calculation of % &amp; MW'!I64</f>
        <v>4.0769687972548461</v>
      </c>
    </row>
    <row r="13" spans="3:5">
      <c r="C13" s="105" t="s">
        <v>52</v>
      </c>
      <c r="D13" s="106"/>
      <c r="E13" s="107"/>
    </row>
    <row r="14" spans="3:5" s="9" customFormat="1" ht="16.5" customHeight="1">
      <c r="C14" s="108"/>
      <c r="D14" s="109"/>
      <c r="E14" s="110"/>
    </row>
    <row r="15" spans="3:5" s="9" customFormat="1"/>
    <row r="17" spans="1:22" s="9" customFormat="1"/>
    <row r="19" spans="1:22">
      <c r="G19" s="45" t="s">
        <v>65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s="9" customFormat="1">
      <c r="F20" s="21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22" s="9" customFormat="1" ht="18.75" thickBot="1">
      <c r="D21" s="77" t="s">
        <v>36</v>
      </c>
      <c r="E21" s="59">
        <f>SUM(E24:E31)</f>
        <v>0.2</v>
      </c>
      <c r="F21" s="59">
        <f>SUM(F24:F31)</f>
        <v>0.2</v>
      </c>
      <c r="G21" s="78">
        <f>SUM(G24:G31)</f>
        <v>0</v>
      </c>
      <c r="H21" s="78">
        <f t="shared" ref="H21:J21" si="0">SUM(H24:H31)</f>
        <v>0</v>
      </c>
      <c r="I21" s="78">
        <f t="shared" si="0"/>
        <v>0</v>
      </c>
      <c r="J21" s="78">
        <f t="shared" si="0"/>
        <v>0</v>
      </c>
      <c r="K21" s="78">
        <f>SUM(K24:K31)</f>
        <v>0.2</v>
      </c>
      <c r="L21" s="78">
        <f t="shared" ref="L21:V21" si="1">SUM(L24:L31)</f>
        <v>0.2</v>
      </c>
      <c r="M21" s="78">
        <f t="shared" si="1"/>
        <v>0</v>
      </c>
      <c r="N21" s="78">
        <f t="shared" si="1"/>
        <v>0</v>
      </c>
      <c r="O21" s="78">
        <f t="shared" si="1"/>
        <v>0</v>
      </c>
      <c r="P21" s="78">
        <f t="shared" si="1"/>
        <v>0</v>
      </c>
      <c r="Q21" s="78">
        <f t="shared" si="1"/>
        <v>0</v>
      </c>
      <c r="R21" s="78">
        <f t="shared" si="1"/>
        <v>0</v>
      </c>
      <c r="S21" s="78">
        <f t="shared" si="1"/>
        <v>0</v>
      </c>
      <c r="T21" s="78">
        <f t="shared" si="1"/>
        <v>0</v>
      </c>
      <c r="U21" s="78">
        <f t="shared" si="1"/>
        <v>0</v>
      </c>
      <c r="V21" s="78">
        <f t="shared" si="1"/>
        <v>0</v>
      </c>
    </row>
    <row r="22" spans="1:22" ht="18.75" thickTop="1">
      <c r="A22" s="79"/>
      <c r="B22" s="79"/>
      <c r="C22" s="79"/>
      <c r="D22" s="77"/>
      <c r="E22" s="59"/>
      <c r="F22" s="71"/>
      <c r="G22" s="80" t="s">
        <v>19</v>
      </c>
      <c r="H22" s="81"/>
      <c r="I22" s="80" t="s">
        <v>20</v>
      </c>
      <c r="J22" s="81"/>
      <c r="K22" s="80" t="s">
        <v>21</v>
      </c>
      <c r="L22" s="81"/>
      <c r="M22" s="80" t="s">
        <v>22</v>
      </c>
      <c r="N22" s="81"/>
      <c r="O22" s="80" t="s">
        <v>23</v>
      </c>
      <c r="P22" s="81"/>
      <c r="Q22" s="80" t="s">
        <v>24</v>
      </c>
      <c r="R22" s="81"/>
      <c r="S22" s="80" t="s">
        <v>25</v>
      </c>
      <c r="T22" s="81"/>
      <c r="U22" s="80" t="s">
        <v>26</v>
      </c>
      <c r="V22" s="81"/>
    </row>
    <row r="23" spans="1:22" ht="126">
      <c r="A23" s="82" t="s">
        <v>48</v>
      </c>
      <c r="B23" s="82" t="s">
        <v>18</v>
      </c>
      <c r="C23" s="82" t="s">
        <v>53</v>
      </c>
      <c r="D23" s="83" t="s">
        <v>49</v>
      </c>
      <c r="E23" s="83" t="s">
        <v>54</v>
      </c>
      <c r="F23" s="84" t="s">
        <v>55</v>
      </c>
      <c r="G23" s="85" t="s">
        <v>56</v>
      </c>
      <c r="H23" s="86" t="s">
        <v>57</v>
      </c>
      <c r="I23" s="85" t="s">
        <v>56</v>
      </c>
      <c r="J23" s="86" t="s">
        <v>57</v>
      </c>
      <c r="K23" s="85" t="s">
        <v>56</v>
      </c>
      <c r="L23" s="86" t="s">
        <v>57</v>
      </c>
      <c r="M23" s="85" t="s">
        <v>56</v>
      </c>
      <c r="N23" s="86" t="s">
        <v>57</v>
      </c>
      <c r="O23" s="85" t="s">
        <v>56</v>
      </c>
      <c r="P23" s="86" t="s">
        <v>57</v>
      </c>
      <c r="Q23" s="85" t="s">
        <v>56</v>
      </c>
      <c r="R23" s="86" t="s">
        <v>57</v>
      </c>
      <c r="S23" s="85" t="s">
        <v>56</v>
      </c>
      <c r="T23" s="86" t="s">
        <v>57</v>
      </c>
      <c r="U23" s="85" t="s">
        <v>56</v>
      </c>
      <c r="V23" s="86" t="s">
        <v>57</v>
      </c>
    </row>
    <row r="24" spans="1:22" ht="18">
      <c r="A24" s="59">
        <v>1</v>
      </c>
      <c r="B24" s="87" t="s">
        <v>21</v>
      </c>
      <c r="C24" s="59"/>
      <c r="D24" s="59"/>
      <c r="E24" s="59">
        <v>0.2</v>
      </c>
      <c r="F24" s="71">
        <v>0.2</v>
      </c>
      <c r="G24" s="72"/>
      <c r="H24" s="73"/>
      <c r="I24" s="72"/>
      <c r="J24" s="73"/>
      <c r="K24" s="72">
        <v>0.2</v>
      </c>
      <c r="L24" s="73">
        <v>0.2</v>
      </c>
      <c r="M24" s="72"/>
      <c r="N24" s="73"/>
      <c r="O24" s="72"/>
      <c r="P24" s="73"/>
      <c r="Q24" s="72"/>
      <c r="R24" s="73"/>
      <c r="S24" s="72"/>
      <c r="T24" s="73"/>
      <c r="U24" s="72"/>
      <c r="V24" s="73"/>
    </row>
    <row r="25" spans="1:22" ht="18">
      <c r="A25" s="59"/>
      <c r="B25" s="59"/>
      <c r="C25" s="59"/>
      <c r="D25" s="59"/>
      <c r="E25" s="59"/>
      <c r="F25" s="71"/>
      <c r="G25" s="72"/>
      <c r="H25" s="74"/>
      <c r="I25" s="72"/>
      <c r="J25" s="74"/>
      <c r="K25" s="72"/>
      <c r="L25" s="74"/>
      <c r="M25" s="72"/>
      <c r="N25" s="74"/>
      <c r="O25" s="72"/>
      <c r="P25" s="74"/>
      <c r="Q25" s="72"/>
      <c r="R25" s="74"/>
      <c r="S25" s="72"/>
      <c r="T25" s="74"/>
      <c r="U25" s="72"/>
      <c r="V25" s="74"/>
    </row>
    <row r="26" spans="1:22" ht="18">
      <c r="A26" s="59"/>
      <c r="B26" s="59"/>
      <c r="C26" s="59"/>
      <c r="D26" s="59"/>
      <c r="E26" s="59"/>
      <c r="F26" s="71"/>
      <c r="G26" s="72"/>
      <c r="H26" s="74"/>
      <c r="I26" s="72"/>
      <c r="J26" s="74"/>
      <c r="K26" s="72"/>
      <c r="L26" s="74"/>
      <c r="M26" s="72"/>
      <c r="N26" s="74"/>
      <c r="O26" s="72"/>
      <c r="P26" s="74"/>
      <c r="Q26" s="72"/>
      <c r="R26" s="74"/>
      <c r="S26" s="72"/>
      <c r="T26" s="74"/>
      <c r="U26" s="72"/>
      <c r="V26" s="74"/>
    </row>
    <row r="27" spans="1:22" ht="18">
      <c r="A27" s="59"/>
      <c r="B27" s="59"/>
      <c r="C27" s="59"/>
      <c r="D27" s="59"/>
      <c r="E27" s="59"/>
      <c r="F27" s="71"/>
      <c r="G27" s="72"/>
      <c r="H27" s="74"/>
      <c r="I27" s="72"/>
      <c r="J27" s="74"/>
      <c r="K27" s="72"/>
      <c r="L27" s="74"/>
      <c r="M27" s="72"/>
      <c r="N27" s="74"/>
      <c r="O27" s="72"/>
      <c r="P27" s="74"/>
      <c r="Q27" s="72"/>
      <c r="R27" s="74"/>
      <c r="S27" s="72"/>
      <c r="T27" s="74"/>
      <c r="U27" s="72"/>
      <c r="V27" s="74"/>
    </row>
    <row r="28" spans="1:22" ht="18">
      <c r="A28" s="59"/>
      <c r="B28" s="59"/>
      <c r="C28" s="59"/>
      <c r="D28" s="59"/>
      <c r="E28" s="59"/>
      <c r="F28" s="71"/>
      <c r="G28" s="72"/>
      <c r="H28" s="74"/>
      <c r="I28" s="72"/>
      <c r="J28" s="74"/>
      <c r="K28" s="72"/>
      <c r="L28" s="74"/>
      <c r="M28" s="72"/>
      <c r="N28" s="74"/>
      <c r="O28" s="72"/>
      <c r="P28" s="74"/>
      <c r="Q28" s="72"/>
      <c r="R28" s="74"/>
      <c r="S28" s="72"/>
      <c r="T28" s="74"/>
      <c r="U28" s="72"/>
      <c r="V28" s="74"/>
    </row>
    <row r="29" spans="1:22" ht="18">
      <c r="A29" s="59"/>
      <c r="B29" s="59"/>
      <c r="C29" s="59"/>
      <c r="D29" s="59"/>
      <c r="E29" s="59"/>
      <c r="F29" s="71"/>
      <c r="G29" s="72"/>
      <c r="H29" s="74"/>
      <c r="I29" s="72"/>
      <c r="J29" s="74"/>
      <c r="K29" s="72"/>
      <c r="L29" s="74"/>
      <c r="M29" s="72"/>
      <c r="N29" s="74"/>
      <c r="O29" s="72"/>
      <c r="P29" s="74"/>
      <c r="Q29" s="72"/>
      <c r="R29" s="74"/>
      <c r="S29" s="72"/>
      <c r="T29" s="74"/>
      <c r="U29" s="72"/>
      <c r="V29" s="74"/>
    </row>
    <row r="30" spans="1:22" ht="18">
      <c r="A30" s="59"/>
      <c r="B30" s="59"/>
      <c r="C30" s="59"/>
      <c r="D30" s="59"/>
      <c r="E30" s="59"/>
      <c r="F30" s="71"/>
      <c r="G30" s="72"/>
      <c r="H30" s="74"/>
      <c r="I30" s="72"/>
      <c r="J30" s="74"/>
      <c r="K30" s="72"/>
      <c r="L30" s="74"/>
      <c r="M30" s="72"/>
      <c r="N30" s="74"/>
      <c r="O30" s="72"/>
      <c r="P30" s="74"/>
      <c r="Q30" s="72"/>
      <c r="R30" s="74"/>
      <c r="S30" s="72"/>
      <c r="T30" s="74"/>
      <c r="U30" s="72"/>
      <c r="V30" s="74"/>
    </row>
    <row r="31" spans="1:22" ht="18.75" thickBot="1">
      <c r="A31" s="59"/>
      <c r="B31" s="59"/>
      <c r="C31" s="59"/>
      <c r="D31" s="59"/>
      <c r="E31" s="59"/>
      <c r="F31" s="71"/>
      <c r="G31" s="75"/>
      <c r="H31" s="76"/>
      <c r="I31" s="75"/>
      <c r="J31" s="76"/>
      <c r="K31" s="75"/>
      <c r="L31" s="76"/>
      <c r="M31" s="75"/>
      <c r="N31" s="76"/>
      <c r="O31" s="75"/>
      <c r="P31" s="76"/>
      <c r="Q31" s="75"/>
      <c r="R31" s="76"/>
      <c r="S31" s="75"/>
      <c r="T31" s="76"/>
      <c r="U31" s="75"/>
      <c r="V31" s="76"/>
    </row>
    <row r="32" spans="1:22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O22:P22"/>
    <mergeCell ref="Q22:R22"/>
    <mergeCell ref="S22:T22"/>
    <mergeCell ref="U22:V22"/>
    <mergeCell ref="G19:V20"/>
    <mergeCell ref="M22:N22"/>
    <mergeCell ref="C2:E3"/>
    <mergeCell ref="C13:E14"/>
    <mergeCell ref="G22:H22"/>
    <mergeCell ref="I22:J22"/>
    <mergeCell ref="K22:L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28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8">
      <c r="A4" s="30" t="s">
        <v>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31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4">
      <c r="A8" s="32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Kenneth Ragsdale</cp:lastModifiedBy>
  <dcterms:created xsi:type="dcterms:W3CDTF">2022-09-12T19:50:05Z</dcterms:created>
  <dcterms:modified xsi:type="dcterms:W3CDTF">2023-02-21T19:44:38Z</dcterms:modified>
</cp:coreProperties>
</file>