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<sst xmlns="http://schemas.openxmlformats.org/spreadsheetml/2006/main" count="140" uniqueCount="94">
  <si>
    <t>Investor Owned Utilities</t>
  </si>
  <si>
    <t>Present</t>
  </si>
  <si>
    <t>Consumers</t>
  </si>
  <si>
    <t>Representative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</si>
  <si>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</si>
  <si>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</si>
  <si>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</si>
  <si>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</si>
  <si>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</si>
  <si>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</si>
  <si>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</si>
  <si>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</si>
  <si>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</si>
  <si>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</si>
  <si>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</si>
  <si>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</si>
  <si>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</si>
  <si>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</si>
  <si>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</si>
  <si>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</si>
  <si>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</si>
  <si>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</si>
  <si>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</si>
  <si>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</si>
  <si>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</si>
  <si>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</si>
  <si>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</si>
  <si>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</si>
  <si>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</si>
  <si>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</si>
  <si>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</si>
  <si>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</si>
  <si>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</si>
  <si>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</si>
  <si>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</si>
  <si>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</si>
  <si>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</si>
  <si>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</si>
  <si>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</si>
  <si>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</si>
  <si>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</si>
  <si>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</si>
  <si>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</si>
  <si>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</si>
  <si>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</si>
  <si>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</si>
  <si>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</si>
  <si>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</si>
  <si>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</si>
  <si>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</si>
  <si>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</si>
  <si>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</si>
  <si>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</si>
  <si>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</si>
  <si>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</si>
  <si>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</si>
  <si>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</si>
  <si>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</si>
  <si>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</si>
  <si>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</si>
  <si>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</si>
  <si>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</si>
  <si>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</si>
  <si>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</si>
  <si>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</si>
  <si>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</si>
  <si>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</si>
  <si>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</si>
  <si>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</si>
  <si>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</si>
  <si>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</si>
  <si>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</si>
  <si>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</si>
  <si>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</si>
  <si>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Emily Jolly</t>
  </si>
  <si>
    <t xml:space="preserve">Taylor Denison </t>
  </si>
  <si>
    <t>Lucas Turner</t>
  </si>
  <si>
    <t>Andy Nguyen</t>
  </si>
  <si>
    <t>Constellation Energy Generation (Constellation)</t>
  </si>
  <si>
    <t>CMC Steel Texas (CMC Steel)</t>
  </si>
  <si>
    <t>Wen Zhang</t>
  </si>
  <si>
    <t>Jim Lee</t>
  </si>
  <si>
    <t>Vincent Roberts</t>
  </si>
  <si>
    <t>Curtis Campo</t>
  </si>
  <si>
    <t>Katie Rich</t>
  </si>
  <si>
    <t>Ashley Foster (Mark Smith)</t>
  </si>
  <si>
    <t>Amanda DeLeon (Jeremy Carpenter)</t>
  </si>
  <si>
    <t>Segment / Entity</t>
  </si>
  <si>
    <t>Date:  February 6, 2023</t>
  </si>
  <si>
    <t>Eric Blakey</t>
  </si>
  <si>
    <t>Need &gt;50% to Pass</t>
  </si>
  <si>
    <t>Erika Bierschbach (Fei Xie)</t>
  </si>
  <si>
    <t>WMS Motion:  To table VCMRR033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</si>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</sst>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9" applyNumberFormat="1" applyFont="1" applyFill="1" applyBorder="1" applyAlignment="1">
      <alignment horizontal="center" vertical="center"/>
    </xf>
    <xf numFmtId="1" fontId="4" fillId="40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4"/>
      <c r="D2" s="64"/>
      <c r="E2" s="6"/>
      <c r="F2" s="8"/>
      <c r="G2" s="9" t="s">
        <v>4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21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22</v>
      </c>
      <c r="G4" s="68"/>
      <c r="H4" s="69"/>
      <c r="I4" s="2" t="s">
        <v>30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19</v>
      </c>
      <c r="G5" s="55">
        <f>IF((G60+H60)=0,"",G60)</f>
        <v>5</v>
      </c>
      <c r="H5" s="55">
        <f>IF((G60+H60)=0,"",H60)</f>
        <v>2.25</v>
      </c>
      <c r="I5" s="56">
        <f>I60</f>
        <v>5</v>
      </c>
    </row>
    <row r="6" spans="2:9" ht="22.5" customHeight="1">
      <c r="B6" s="6" t="s">
        <v>48</v>
      </c>
      <c r="C6" s="14"/>
      <c r="D6" s="15"/>
      <c r="E6" s="16"/>
      <c r="F6" s="59" t="s">
        <v>90</v>
      </c>
      <c r="G6" s="57">
        <f>G61</f>
        <v>0.6896551724137931</v>
      </c>
      <c r="H6" s="57">
        <f>H61</f>
        <v>0.3103448275862069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87</v>
      </c>
      <c r="C8" s="6"/>
      <c r="D8" s="6"/>
      <c r="E8" s="19" t="s">
        <v>3</v>
      </c>
      <c r="F8" s="19" t="s">
        <v>1</v>
      </c>
      <c r="G8" s="19" t="s">
        <v>11</v>
      </c>
      <c r="H8" s="19" t="s">
        <v>12</v>
      </c>
      <c r="I8" s="19" t="s">
        <v>5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14</v>
      </c>
      <c r="D10" s="50" t="s">
        <v>13</v>
      </c>
      <c r="E10" s="51" t="s">
        <v>15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16</v>
      </c>
      <c r="E11" s="48" t="s">
        <v>51</v>
      </c>
      <c r="F11" s="23" t="s">
        <v>13</v>
      </c>
      <c r="G11" s="53"/>
      <c r="H11" s="53">
        <v>0.5</v>
      </c>
      <c r="I11" s="20"/>
    </row>
    <row r="12" spans="2:9" ht="11.25">
      <c r="B12" s="26" t="s">
        <v>79</v>
      </c>
      <c r="C12" s="27"/>
      <c r="D12" s="28" t="s">
        <v>18</v>
      </c>
      <c r="E12" s="48" t="s">
        <v>39</v>
      </c>
      <c r="F12" s="23" t="s">
        <v>13</v>
      </c>
      <c r="G12" s="53"/>
      <c r="H12" s="53">
        <v>0.25</v>
      </c>
      <c r="I12" s="20"/>
    </row>
    <row r="13" spans="2:9" ht="11.25">
      <c r="B13" s="26" t="s">
        <v>55</v>
      </c>
      <c r="C13" s="27"/>
      <c r="D13" s="28" t="s">
        <v>18</v>
      </c>
      <c r="E13" s="48" t="s">
        <v>85</v>
      </c>
      <c r="F13" s="23" t="s">
        <v>13</v>
      </c>
      <c r="G13" s="53"/>
      <c r="H13" s="41"/>
      <c r="I13" s="20" t="s">
        <v>20</v>
      </c>
    </row>
    <row r="14" spans="2:9" ht="11.25">
      <c r="B14" s="26" t="s">
        <v>34</v>
      </c>
      <c r="C14" s="27"/>
      <c r="D14" s="28" t="s">
        <v>17</v>
      </c>
      <c r="E14" s="48" t="s">
        <v>75</v>
      </c>
      <c r="F14" s="23" t="s">
        <v>13</v>
      </c>
      <c r="G14" s="53"/>
      <c r="H14" s="53">
        <v>0.5</v>
      </c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19</v>
      </c>
      <c r="F16" s="25">
        <f>COUNTA(F11:F15)</f>
        <v>4</v>
      </c>
      <c r="G16" s="38">
        <f>SUM(G10:G15)</f>
        <v>0</v>
      </c>
      <c r="H16" s="39">
        <f>SUM(H10:H15)</f>
        <v>1.25</v>
      </c>
      <c r="I16" s="25">
        <f>COUNTA(I10:I15)</f>
        <v>1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74</v>
      </c>
      <c r="F18" s="23" t="s">
        <v>13</v>
      </c>
      <c r="G18" s="54">
        <v>0.3333333333333333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76</v>
      </c>
      <c r="F19" s="23" t="s">
        <v>13</v>
      </c>
      <c r="G19" s="54">
        <v>0.3333333333333333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89</v>
      </c>
      <c r="F20" s="23" t="s">
        <v>13</v>
      </c>
      <c r="G20" s="54"/>
      <c r="H20" s="54"/>
      <c r="I20" s="20" t="s">
        <v>20</v>
      </c>
    </row>
    <row r="21" spans="2:9" s="21" customFormat="1" ht="11.25">
      <c r="B21" s="22" t="s">
        <v>57</v>
      </c>
      <c r="C21" s="22"/>
      <c r="D21" s="22"/>
      <c r="E21" s="63" t="s">
        <v>84</v>
      </c>
      <c r="F21" s="23" t="s">
        <v>13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19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29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41</v>
      </c>
      <c r="F25" s="23" t="s">
        <v>13</v>
      </c>
      <c r="G25" s="53">
        <v>0.25</v>
      </c>
      <c r="H25" s="53"/>
      <c r="I25" s="20"/>
    </row>
    <row r="26" spans="2:9" ht="11.25">
      <c r="B26" s="26" t="s">
        <v>61</v>
      </c>
      <c r="C26" s="26"/>
      <c r="D26" s="26"/>
      <c r="E26" s="48" t="s">
        <v>53</v>
      </c>
      <c r="F26" s="23" t="s">
        <v>13</v>
      </c>
      <c r="G26" s="53">
        <v>0.25</v>
      </c>
      <c r="H26" s="53"/>
      <c r="I26" s="20"/>
    </row>
    <row r="27" spans="2:9" ht="11.25">
      <c r="B27" s="26" t="s">
        <v>62</v>
      </c>
      <c r="C27" s="26"/>
      <c r="D27" s="26"/>
      <c r="E27" s="48" t="s">
        <v>42</v>
      </c>
      <c r="F27" s="23" t="s">
        <v>13</v>
      </c>
      <c r="G27" s="53">
        <v>0.25</v>
      </c>
      <c r="H27" s="53"/>
      <c r="I27" s="20"/>
    </row>
    <row r="28" spans="2:9" ht="11.25">
      <c r="B28" s="22" t="s">
        <v>78</v>
      </c>
      <c r="C28" s="26"/>
      <c r="D28" s="26"/>
      <c r="E28" s="48" t="s">
        <v>77</v>
      </c>
      <c r="F28" s="23" t="s">
        <v>13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19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10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43</v>
      </c>
      <c r="C32" s="26"/>
      <c r="D32" s="26"/>
      <c r="E32" s="48" t="s">
        <v>44</v>
      </c>
      <c r="F32" s="23" t="s">
        <v>13</v>
      </c>
      <c r="G32" s="53">
        <v>0.3333333333333333</v>
      </c>
      <c r="H32" s="53"/>
      <c r="I32" s="20"/>
    </row>
    <row r="33" spans="2:9" ht="11.25">
      <c r="B33" s="26" t="s">
        <v>63</v>
      </c>
      <c r="C33" s="26"/>
      <c r="D33" s="26"/>
      <c r="E33" s="48" t="s">
        <v>86</v>
      </c>
      <c r="F33" s="23" t="s">
        <v>13</v>
      </c>
      <c r="G33" s="53">
        <v>0.3333333333333333</v>
      </c>
      <c r="H33" s="53"/>
      <c r="I33" s="20"/>
    </row>
    <row r="34" spans="2:9" ht="11.25">
      <c r="B34" s="26" t="s">
        <v>72</v>
      </c>
      <c r="C34" s="26"/>
      <c r="D34" s="26"/>
      <c r="E34" s="48" t="s">
        <v>73</v>
      </c>
      <c r="F34" s="23" t="s">
        <v>13</v>
      </c>
      <c r="G34" s="53">
        <v>0.3333333333333333</v>
      </c>
      <c r="H34" s="53"/>
      <c r="I34" s="20"/>
    </row>
    <row r="35" spans="2:9" ht="11.25">
      <c r="B35" s="26" t="s">
        <v>71</v>
      </c>
      <c r="C35" s="26"/>
      <c r="D35" s="26"/>
      <c r="E35" s="48" t="s">
        <v>80</v>
      </c>
      <c r="F35" s="23" t="s">
        <v>13</v>
      </c>
      <c r="G35" s="53"/>
      <c r="H35" s="53"/>
      <c r="I35" s="20" t="s">
        <v>20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19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8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37</v>
      </c>
      <c r="F39" s="49" t="s">
        <v>13</v>
      </c>
      <c r="G39" s="53">
        <v>1</v>
      </c>
      <c r="H39" s="53"/>
      <c r="I39" s="20"/>
    </row>
    <row r="40" spans="2:9" ht="11.25">
      <c r="B40" s="26" t="s">
        <v>45</v>
      </c>
      <c r="C40" s="26"/>
      <c r="D40" s="26"/>
      <c r="E40" s="48" t="s">
        <v>46</v>
      </c>
      <c r="F40" s="49"/>
      <c r="G40" s="53"/>
      <c r="H40" s="53"/>
      <c r="I40" s="20"/>
    </row>
    <row r="41" spans="2:9" ht="11.25">
      <c r="B41" s="26" t="s">
        <v>40</v>
      </c>
      <c r="C41" s="26"/>
      <c r="D41" s="26"/>
      <c r="E41" s="48" t="s">
        <v>54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19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65</v>
      </c>
      <c r="C45" s="26"/>
      <c r="D45" s="26"/>
      <c r="E45" s="48" t="s">
        <v>35</v>
      </c>
      <c r="F45" s="49" t="s">
        <v>13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13</v>
      </c>
      <c r="G46" s="53">
        <v>0.25</v>
      </c>
      <c r="H46" s="53"/>
      <c r="I46" s="20"/>
    </row>
    <row r="47" spans="2:9" ht="11.25">
      <c r="B47" s="26" t="s">
        <v>68</v>
      </c>
      <c r="C47" s="26"/>
      <c r="D47" s="26"/>
      <c r="E47" s="48" t="s">
        <v>81</v>
      </c>
      <c r="F47" s="49" t="s">
        <v>13</v>
      </c>
      <c r="G47" s="53">
        <v>0.25</v>
      </c>
      <c r="H47" s="53"/>
      <c r="I47" s="20"/>
    </row>
    <row r="48" spans="2:9" ht="11.25">
      <c r="B48" s="26" t="s">
        <v>66</v>
      </c>
      <c r="C48" s="27"/>
      <c r="D48" s="27"/>
      <c r="E48" s="48" t="s">
        <v>82</v>
      </c>
      <c r="F48" s="23" t="s">
        <v>13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19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9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32</v>
      </c>
      <c r="C52" s="26"/>
      <c r="D52" s="26"/>
      <c r="E52" s="48" t="s">
        <v>47</v>
      </c>
      <c r="F52" s="49" t="s">
        <v>13</v>
      </c>
      <c r="G52" s="53"/>
      <c r="H52" s="53">
        <v>0.5</v>
      </c>
      <c r="I52" s="20"/>
    </row>
    <row r="53" spans="2:9" ht="11.25">
      <c r="B53" s="26" t="s">
        <v>31</v>
      </c>
      <c r="C53" s="26"/>
      <c r="D53" s="26"/>
      <c r="E53" s="48" t="s">
        <v>91</v>
      </c>
      <c r="F53" s="49" t="s">
        <v>13</v>
      </c>
      <c r="G53" s="53"/>
      <c r="H53" s="53"/>
      <c r="I53" s="20" t="s">
        <v>20</v>
      </c>
    </row>
    <row r="54" spans="2:9" ht="11.25">
      <c r="B54" s="26" t="s">
        <v>69</v>
      </c>
      <c r="C54" s="26"/>
      <c r="D54" s="26"/>
      <c r="E54" s="48" t="s">
        <v>36</v>
      </c>
      <c r="F54" s="23" t="s">
        <v>13</v>
      </c>
      <c r="G54" s="53"/>
      <c r="H54" s="53"/>
      <c r="I54" s="20" t="s">
        <v>20</v>
      </c>
    </row>
    <row r="55" spans="2:9" ht="11.25">
      <c r="B55" s="26" t="s">
        <v>70</v>
      </c>
      <c r="C55" s="26"/>
      <c r="D55" s="26"/>
      <c r="E55" s="48" t="s">
        <v>83</v>
      </c>
      <c r="F55" s="23" t="s">
        <v>13</v>
      </c>
      <c r="G55" s="53"/>
      <c r="H55" s="53">
        <v>0.5</v>
      </c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19</v>
      </c>
      <c r="F57" s="25">
        <f>COUNTA(F51:F56)</f>
        <v>4</v>
      </c>
      <c r="G57" s="38">
        <f>SUM(G51:G56)</f>
        <v>0</v>
      </c>
      <c r="H57" s="39">
        <f>SUM(H51:H56)</f>
        <v>1</v>
      </c>
      <c r="I57" s="25">
        <f>COUNTA(I51:I56)</f>
        <v>2</v>
      </c>
    </row>
    <row r="58" spans="2:9" ht="11.25">
      <c r="B58" s="6" t="s">
        <v>7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6</v>
      </c>
    </row>
    <row r="60" spans="2:9" ht="12" thickBot="1">
      <c r="B60" s="16"/>
      <c r="C60" s="6"/>
      <c r="D60" s="6"/>
      <c r="E60" s="1" t="s">
        <v>19</v>
      </c>
      <c r="F60" s="25">
        <f>F16+countCoop+countIndGen+F37+countIndREP+F50+F57</f>
        <v>25</v>
      </c>
      <c r="G60" s="47">
        <f>G16+G23+G30+G37+G43+G50+G57</f>
        <v>5</v>
      </c>
      <c r="H60" s="47">
        <f>H16+H23+H30+H37+H43+H50+H57</f>
        <v>2.25</v>
      </c>
      <c r="I60" s="25">
        <f>I16+countCoopAbstain+countIndGenAbstain+I37+countIndREPAbstain+I50+I57</f>
        <v>5</v>
      </c>
    </row>
    <row r="61" spans="2:9" ht="12.75" thickBot="1" thickTop="1">
      <c r="B61" s="31"/>
      <c r="C61" s="16"/>
      <c r="D61" s="16"/>
      <c r="E61" s="16"/>
      <c r="F61" s="1" t="s">
        <v>4</v>
      </c>
      <c r="G61" s="32">
        <f>IF((G60+H60)=0,"",G60/(G60+H60))</f>
        <v>0.6896551724137931</v>
      </c>
      <c r="H61" s="32">
        <f>IF((G60+H60)=0,"",H60/(G60+H60))</f>
        <v>0.3103448275862069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24</v>
      </c>
    </row>
    <row r="65" ht="12" hidden="1" thickTop="1">
      <c r="B65" s="35" t="s">
        <v>17</v>
      </c>
    </row>
    <row r="66" ht="11.25" hidden="1">
      <c r="B66" s="35" t="s">
        <v>16</v>
      </c>
    </row>
    <row r="67" ht="11.25" hidden="1">
      <c r="B67" s="36" t="s">
        <v>18</v>
      </c>
    </row>
    <row r="68" ht="11.25" hidden="1"/>
    <row r="69" ht="11.25" hidden="1">
      <c r="B69" s="61" t="s">
        <v>25</v>
      </c>
    </row>
    <row r="70" ht="11.25" hidden="1">
      <c r="B70" s="62" t="s">
        <v>22</v>
      </c>
    </row>
    <row r="71" ht="11.25" hidden="1">
      <c r="B71" s="36" t="s">
        <v>23</v>
      </c>
    </row>
    <row r="72" ht="11.25" hidden="1"/>
    <row r="73" ht="12" hidden="1" thickBot="1">
      <c r="B73" s="34" t="s">
        <v>50</v>
      </c>
    </row>
    <row r="74" ht="12" hidden="1" thickTop="1">
      <c r="B74" s="35" t="s">
        <v>20</v>
      </c>
    </row>
    <row r="75" ht="11.25" hidden="1">
      <c r="B75" s="36"/>
    </row>
    <row r="76" ht="11.25" hidden="1"/>
    <row r="77" ht="12" hidden="1" thickBot="1">
      <c r="B77" s="34" t="s">
        <v>26</v>
      </c>
    </row>
    <row r="78" ht="12" hidden="1" thickTop="1">
      <c r="B78" s="35" t="s">
        <v>13</v>
      </c>
    </row>
    <row r="79" ht="11.25" hidden="1">
      <c r="B79" s="36"/>
    </row>
    <row r="80" ht="11.25" hidden="1"/>
    <row r="81" ht="12" hidden="1" thickBot="1">
      <c r="B81" s="34" t="s">
        <v>27</v>
      </c>
    </row>
    <row r="82" ht="12" hidden="1" thickTop="1">
      <c r="B82" s="35" t="s">
        <v>13</v>
      </c>
    </row>
    <row r="83" ht="11.25" hidden="1">
      <c r="B83" s="36"/>
    </row>
    <row r="84" ht="11.25" hidden="1"/>
    <row r="85" ht="12" hidden="1" thickBot="1">
      <c r="B85" s="34" t="s">
        <v>28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2023-02-08T17:13:40Z</dcterms:modified>
  <cp:category/>
  <cp:version/>
  <cp:contentType/>
  <cp:contentStatus/>
</cp:coreProperties>
</file>