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'Vote'!$E$42:$I$45</definedName>
    <definedName name="clearIOUVote">'Vote'!$G$42:$I$45</definedName>
    <definedName name="clearMarketers">'Vote'!$E$32:$I$34</definedName>
    <definedName name="clearMarketersVote">'Vote'!$G$32:$I$34</definedName>
    <definedName name="clearMuni">'Vote'!$E$48:$I$52</definedName>
    <definedName name="clearMuniVote">'Vote'!$G$48:$I$52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'Vote'!$F$46</definedName>
    <definedName name="countIOUAbstain">'Vote'!$I$46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'Vote'!$G$41:$I$46</definedName>
    <definedName name="Marketers">'Vote'!$G$31:$I$35</definedName>
    <definedName name="MotionStatus">'Vote'!$G$3</definedName>
    <definedName name="muni">'Vote'!$G$47:$I$53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<sst xmlns="http://schemas.openxmlformats.org/spreadsheetml/2006/main" count="121" uniqueCount="85">
  <si>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</si>
  <si>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</si>
  <si>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</si>
  <si>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</si>
  <si>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</si>
  <si>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</si>
  <si>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</si>
  <si>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</si>
  <si>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</si>
  <si>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</si>
  <si>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</si>
  <si>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</si>
  <si>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</si>
  <si>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</si>
  <si>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</si>
  <si>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</si>
  <si>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</si>
  <si>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</si>
  <si>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</si>
  <si>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</si>
  <si>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</si>
  <si>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</si>
  <si>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</si>
  <si>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</si>
  <si>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</si>
  <si>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</si>
  <si>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</si>
  <si>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</si>
  <si>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</si>
  <si>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</si>
  <si>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</si>
  <si>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</si>
  <si>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</si>
  <si>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</si>
  <si>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</si>
  <si>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</si>
  <si>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</si>
  <si>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</si>
  <si>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</si>
  <si>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</si>
  <si>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</si>
  <si>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</si>
  <si>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</si>
  <si>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</si>
  <si>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</si>
  <si>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</si>
  <si>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</si>
  <si>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</si>
  <si>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</si>
  <si>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</si>
  <si>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</si>
  <si>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</si>
  <si>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</si>
  <si>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</si>
  <si>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</si>
  <si>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</si>
  <si>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</si>
  <si>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</si>
  <si>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</si>
  <si>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</si>
  <si>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Chariot Energy</t>
  </si>
  <si>
    <t>Tim Richmond</t>
  </si>
  <si>
    <t>Date:  December 8, 2022</t>
  </si>
  <si>
    <t>City of Eastland</t>
  </si>
  <si>
    <t>Mark Dreyfus</t>
  </si>
  <si>
    <t>Lower Colorado River Authority (LCRA)</t>
  </si>
  <si>
    <t>Emily Jolly</t>
  </si>
  <si>
    <t>Broad Reach Power</t>
  </si>
  <si>
    <t>Jupiter Power</t>
  </si>
  <si>
    <t>Bob Wittmeyer</t>
  </si>
  <si>
    <t>Caitlin Smith</t>
  </si>
  <si>
    <t>Tom Burke</t>
  </si>
  <si>
    <t>RWE Renewables (RWE)</t>
  </si>
  <si>
    <t>CenterPoint Energy (CNP)</t>
  </si>
  <si>
    <t>Jim Lee</t>
  </si>
  <si>
    <t>Austin Energy</t>
  </si>
  <si>
    <t>GEUS</t>
  </si>
  <si>
    <t>Fei Xie</t>
  </si>
  <si>
    <t>Ashley Cotton</t>
  </si>
  <si>
    <t>Resmi Surendran (Wen Zhang)</t>
  </si>
  <si>
    <t>Need &gt;50% to Pass</t>
  </si>
  <si>
    <t>Enel Green Power NA (Enel Green Power)</t>
  </si>
  <si>
    <t>Ann Coultas</t>
  </si>
  <si>
    <t>Motion Carries</t>
  </si>
  <si>
    <t>PRS Motion:  To endorse and forward to TAC the 11/11/22 PRS Report and 11/22/22 Impact Analysis for NPRR1151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</si>
</sst>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84</v>
      </c>
      <c r="C3" s="68"/>
      <c r="D3" s="68"/>
      <c r="E3" s="6"/>
      <c r="F3" s="56" t="s">
        <v>21</v>
      </c>
      <c r="G3" s="64" t="s">
        <v>83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IF((G56+H56)=0,"",G56)</f>
        <v>7</v>
      </c>
      <c r="H5" s="59">
        <f>IF((G56+H56)=0,"",H56)</f>
        <v>0</v>
      </c>
      <c r="I5" s="60">
        <f>I56</f>
        <v>0</v>
      </c>
    </row>
    <row r="6" spans="2:9" ht="22.5" customHeight="1">
      <c r="B6" s="6" t="s">
        <v>44</v>
      </c>
      <c r="C6" s="14"/>
      <c r="D6" s="15"/>
      <c r="E6" s="16"/>
      <c r="F6" s="62" t="s">
        <v>80</v>
      </c>
      <c r="G6" s="61">
        <f>G57</f>
        <v>1</v>
      </c>
      <c r="H6" s="61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49</v>
      </c>
      <c r="C11" s="34"/>
      <c r="D11" s="37" t="s">
        <v>18</v>
      </c>
      <c r="E11" s="24" t="s">
        <v>35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48</v>
      </c>
      <c r="C13" s="34"/>
      <c r="D13" s="37" t="s">
        <v>16</v>
      </c>
      <c r="E13" s="24" t="s">
        <v>47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46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50</v>
      </c>
      <c r="C17" s="23"/>
      <c r="D17" s="23"/>
      <c r="E17" s="24" t="s">
        <v>45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51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52</v>
      </c>
      <c r="C23" s="32"/>
      <c r="D23" s="32"/>
      <c r="E23" s="52" t="s">
        <v>40</v>
      </c>
      <c r="F23" s="25" t="s">
        <v>14</v>
      </c>
      <c r="G23" s="51">
        <v>0.16666666666666666</v>
      </c>
      <c r="H23" s="33"/>
      <c r="I23" s="20"/>
    </row>
    <row r="24" spans="2:9" ht="11.25">
      <c r="B24" s="32" t="s">
        <v>67</v>
      </c>
      <c r="C24" s="32"/>
      <c r="D24" s="32"/>
      <c r="E24" s="52" t="s">
        <v>69</v>
      </c>
      <c r="F24" s="25" t="s">
        <v>14</v>
      </c>
      <c r="G24" s="51">
        <v>0.16666666666666666</v>
      </c>
      <c r="H24" s="33"/>
      <c r="I24" s="20"/>
    </row>
    <row r="25" spans="2:9" ht="11.25">
      <c r="B25" s="32" t="s">
        <v>68</v>
      </c>
      <c r="C25" s="32"/>
      <c r="D25" s="32"/>
      <c r="E25" s="52" t="s">
        <v>70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72</v>
      </c>
      <c r="C26" s="32"/>
      <c r="D26" s="32"/>
      <c r="E26" s="52" t="s">
        <v>71</v>
      </c>
      <c r="F26" s="25" t="s">
        <v>14</v>
      </c>
      <c r="G26" s="51">
        <v>0.16666666666666666</v>
      </c>
      <c r="H26" s="33"/>
      <c r="I26" s="20"/>
    </row>
    <row r="27" spans="2:9" ht="11.25">
      <c r="B27" s="32" t="s">
        <v>81</v>
      </c>
      <c r="C27" s="32"/>
      <c r="D27" s="32"/>
      <c r="E27" s="52" t="s">
        <v>82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53</v>
      </c>
      <c r="C28" s="32"/>
      <c r="D28" s="32"/>
      <c r="E28" s="52" t="s">
        <v>42</v>
      </c>
      <c r="F28" s="25" t="s">
        <v>14</v>
      </c>
      <c r="G28" s="51">
        <v>0.16666666666666666</v>
      </c>
      <c r="H28" s="51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8">
        <f>COUNTA(F22:F29)</f>
        <v>6</v>
      </c>
      <c r="G30" s="29">
        <f>SUM(G22:G29)</f>
        <v>0.9999999999999999</v>
      </c>
      <c r="H30" s="30">
        <f>SUM(H22:H29)</f>
        <v>0</v>
      </c>
      <c r="I30" s="28">
        <f>COUNTA(I22:I29)</f>
        <v>0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2" t="s">
        <v>54</v>
      </c>
      <c r="C32" s="32"/>
      <c r="D32" s="32"/>
      <c r="E32" s="52" t="s">
        <v>34</v>
      </c>
      <c r="F32" s="25" t="s">
        <v>14</v>
      </c>
      <c r="G32" s="51">
        <v>0.5</v>
      </c>
      <c r="H32" s="51"/>
      <c r="I32" s="20"/>
    </row>
    <row r="33" spans="2:9" ht="11.25">
      <c r="B33" s="32" t="s">
        <v>59</v>
      </c>
      <c r="C33" s="32"/>
      <c r="D33" s="32"/>
      <c r="E33" s="52" t="s">
        <v>79</v>
      </c>
      <c r="F33" s="25" t="s">
        <v>14</v>
      </c>
      <c r="G33" s="51">
        <v>0.5</v>
      </c>
      <c r="H33" s="33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19</v>
      </c>
      <c r="F35" s="28">
        <f>COUNTA(F31:F34)</f>
        <v>2</v>
      </c>
      <c r="G35" s="29">
        <f>SUM(G31:G34)</f>
        <v>1</v>
      </c>
      <c r="H35" s="30">
        <f>SUM(H31:H34)</f>
        <v>0</v>
      </c>
      <c r="I35" s="28">
        <f>COUNTA(I31:I34)</f>
        <v>0</v>
      </c>
    </row>
    <row r="36" spans="2:9" ht="11.2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11.25">
      <c r="B37" s="32" t="s">
        <v>55</v>
      </c>
      <c r="C37" s="32"/>
      <c r="D37" s="32"/>
      <c r="E37" s="52" t="s">
        <v>41</v>
      </c>
      <c r="F37" s="25" t="s">
        <v>14</v>
      </c>
      <c r="G37" s="51">
        <v>1</v>
      </c>
      <c r="H37" s="33"/>
      <c r="I37" s="20"/>
    </row>
    <row r="38" spans="2:9" ht="11.25">
      <c r="B38" s="32" t="s">
        <v>60</v>
      </c>
      <c r="C38" s="32"/>
      <c r="D38" s="32"/>
      <c r="E38" s="52" t="s">
        <v>61</v>
      </c>
      <c r="F38" s="25"/>
      <c r="G38" s="51"/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19</v>
      </c>
      <c r="F40" s="28">
        <f>COUNTA(F36:F38)</f>
        <v>1</v>
      </c>
      <c r="G40" s="29">
        <f>SUM(G36:G38)</f>
        <v>1</v>
      </c>
      <c r="H40" s="30">
        <f>SUM(H36:H38)</f>
        <v>0</v>
      </c>
      <c r="I40" s="28">
        <f>COUNTA(I36:I38)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2" t="s">
        <v>56</v>
      </c>
      <c r="C42" s="32"/>
      <c r="D42" s="32"/>
      <c r="E42" s="52" t="s">
        <v>36</v>
      </c>
      <c r="F42" s="25" t="s">
        <v>14</v>
      </c>
      <c r="G42" s="51">
        <v>0.3333333333333333</v>
      </c>
      <c r="H42" s="51"/>
      <c r="I42" s="20"/>
    </row>
    <row r="43" spans="2:9" ht="11.25">
      <c r="B43" s="32" t="s">
        <v>73</v>
      </c>
      <c r="C43" s="32"/>
      <c r="D43" s="32"/>
      <c r="E43" s="52" t="s">
        <v>74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57</v>
      </c>
      <c r="C44" s="32"/>
      <c r="D44" s="32"/>
      <c r="E44" s="52" t="s">
        <v>38</v>
      </c>
      <c r="F44" s="25" t="s">
        <v>14</v>
      </c>
      <c r="G44" s="51">
        <v>0.3333333333333333</v>
      </c>
      <c r="H44" s="51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19</v>
      </c>
      <c r="F46" s="28">
        <f>COUNTA(F41:F45)</f>
        <v>3</v>
      </c>
      <c r="G46" s="29">
        <f>SUM(G41:G45)</f>
        <v>1</v>
      </c>
      <c r="H46" s="30">
        <f>SUM(H41:H45)</f>
        <v>0</v>
      </c>
      <c r="I46" s="28">
        <f>COUNTA(I41:I45)</f>
        <v>0</v>
      </c>
    </row>
    <row r="47" spans="2:9" ht="11.25">
      <c r="B47" s="6" t="s">
        <v>10</v>
      </c>
      <c r="C47" s="6"/>
      <c r="D47" s="6"/>
      <c r="E47" s="6"/>
      <c r="F47" s="6"/>
      <c r="G47" s="31"/>
      <c r="H47" s="31"/>
      <c r="I47" s="20"/>
    </row>
    <row r="48" spans="2:9" ht="11.25">
      <c r="B48" s="32" t="s">
        <v>58</v>
      </c>
      <c r="C48" s="32"/>
      <c r="D48" s="32"/>
      <c r="E48" s="52" t="s">
        <v>37</v>
      </c>
      <c r="F48" s="25" t="s">
        <v>14</v>
      </c>
      <c r="G48" s="51">
        <v>0.25</v>
      </c>
      <c r="H48" s="51"/>
      <c r="I48" s="20"/>
    </row>
    <row r="49" spans="2:9" ht="11.25">
      <c r="B49" s="32" t="s">
        <v>75</v>
      </c>
      <c r="C49" s="32"/>
      <c r="D49" s="32"/>
      <c r="E49" s="52" t="s">
        <v>77</v>
      </c>
      <c r="F49" s="25" t="s">
        <v>14</v>
      </c>
      <c r="G49" s="51">
        <v>0.25</v>
      </c>
      <c r="H49" s="51"/>
      <c r="I49" s="20"/>
    </row>
    <row r="50" spans="2:9" ht="11.25">
      <c r="B50" s="32" t="s">
        <v>76</v>
      </c>
      <c r="C50" s="32"/>
      <c r="D50" s="32"/>
      <c r="E50" s="52" t="s">
        <v>78</v>
      </c>
      <c r="F50" s="25" t="s">
        <v>14</v>
      </c>
      <c r="G50" s="51">
        <v>0.25</v>
      </c>
      <c r="H50" s="51"/>
      <c r="I50" s="20"/>
    </row>
    <row r="51" spans="2:9" ht="11.25">
      <c r="B51" s="32" t="s">
        <v>33</v>
      </c>
      <c r="C51" s="32"/>
      <c r="D51" s="32"/>
      <c r="E51" s="52" t="s">
        <v>43</v>
      </c>
      <c r="F51" s="25" t="s">
        <v>14</v>
      </c>
      <c r="G51" s="51">
        <v>0.25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8">
        <f>COUNTA(F47:F52)</f>
        <v>4</v>
      </c>
      <c r="G53" s="29">
        <f>SUM(G47:G52)</f>
        <v>1</v>
      </c>
      <c r="H53" s="30">
        <f>SUM(H47:H52)</f>
        <v>0</v>
      </c>
      <c r="I53" s="28">
        <f>COUNTA(I47:I52)</f>
        <v>0</v>
      </c>
    </row>
    <row r="54" spans="2:9" ht="11.2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1.2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2" thickBot="1">
      <c r="B56" s="16"/>
      <c r="C56" s="6"/>
      <c r="D56" s="6"/>
      <c r="E56" s="1" t="s">
        <v>19</v>
      </c>
      <c r="F56" s="28">
        <f>F15+F21+F53+F46+F30+F40+F35</f>
        <v>22</v>
      </c>
      <c r="G56" s="43">
        <f>G15+G21+G53+G46+G30+G40+G35</f>
        <v>7</v>
      </c>
      <c r="H56" s="43">
        <f>H15+H21+H53+H46+H30+H40+H35</f>
        <v>0</v>
      </c>
      <c r="I56" s="28">
        <f>I15+I21+I53+I46+I30+I40+I35</f>
        <v>0</v>
      </c>
    </row>
    <row r="57" spans="2:9" ht="12.75" thickBot="1" thickTop="1">
      <c r="B57" s="44"/>
      <c r="C57" s="16"/>
      <c r="D57" s="16"/>
      <c r="E57" s="16"/>
      <c r="F57" s="1" t="s">
        <v>5</v>
      </c>
      <c r="G57" s="45">
        <f>IF((G56+H56)=0,"",G56/(G56+H56))</f>
        <v>1</v>
      </c>
      <c r="H57" s="45">
        <f>IF((G56+H56)=0,"",H56/(G56+H56))</f>
        <v>0</v>
      </c>
      <c r="I57" s="19"/>
    </row>
    <row r="58" spans="2:9" ht="12" thickTop="1">
      <c r="B58" s="44"/>
      <c r="C58" s="16"/>
      <c r="D58" s="16"/>
      <c r="E58" s="16"/>
      <c r="F58" s="8"/>
      <c r="G58" s="8"/>
      <c r="H58" s="8"/>
      <c r="I58" s="11"/>
    </row>
    <row r="60" ht="12" hidden="1" thickBot="1">
      <c r="B60" s="47" t="s">
        <v>24</v>
      </c>
    </row>
    <row r="61" ht="12" hidden="1" thickTop="1">
      <c r="B61" s="48" t="s">
        <v>17</v>
      </c>
    </row>
    <row r="62" ht="11.25" hidden="1">
      <c r="B62" s="48" t="s">
        <v>16</v>
      </c>
    </row>
    <row r="63" ht="11.25" hidden="1">
      <c r="B63" s="49" t="s">
        <v>18</v>
      </c>
    </row>
    <row r="64" ht="11.25" hidden="1"/>
    <row r="65" ht="12" hidden="1" thickBot="1">
      <c r="B65" s="47" t="s">
        <v>25</v>
      </c>
    </row>
    <row r="66" ht="12" hidden="1" thickTop="1">
      <c r="B66" s="48" t="s">
        <v>22</v>
      </c>
    </row>
    <row r="67" ht="11.25" hidden="1">
      <c r="B67" s="63" t="s">
        <v>23</v>
      </c>
    </row>
    <row r="68" ht="11.25" hidden="1"/>
    <row r="69" ht="12" hidden="1" thickBot="1">
      <c r="B69" s="47" t="s">
        <v>26</v>
      </c>
    </row>
    <row r="70" ht="12" hidden="1" thickTop="1">
      <c r="B70" s="48" t="s">
        <v>20</v>
      </c>
    </row>
    <row r="71" ht="11.25" hidden="1">
      <c r="B71" s="49"/>
    </row>
    <row r="72" ht="11.25" hidden="1"/>
    <row r="73" ht="12" hidden="1" thickBot="1">
      <c r="B73" s="47" t="s">
        <v>27</v>
      </c>
    </row>
    <row r="74" ht="12" hidden="1" thickTop="1">
      <c r="B74" s="48" t="s">
        <v>14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>
        <v>1</v>
      </c>
    </row>
    <row r="83" ht="11.2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31:I31 F29:I29 F20:I20 F22:I22 F36:I36 F34:I34 F45:I45 I47 I10 F14:I14 F16:I16">
      <formula1>#REF!</formula1>
    </dataValidation>
    <dataValidation type="list" showInputMessage="1" showErrorMessage="1" sqref="F32:F33 F42:F44 F37:F39 F23:F28 F17:F19 F48:F51">
      <formula1>$B$74:$B$75</formula1>
    </dataValidation>
    <dataValidation type="list" showInputMessage="1" showErrorMessage="1" sqref="I32:I33 I42:I44 I37:I39 I11:I13 I23:I28 I17:I19 I48:I51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  <dataValidation type="list" allowBlank="1" showInputMessage="1" showErrorMessage="1" sqref="F11:F13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2022-12-08T19:02:04Z</dcterms:modified>
  <cp:category/>
  <cp:version/>
  <cp:contentType/>
  <cp:contentStatus/>
</cp:coreProperties>
</file>