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R:\Peak Ave Capacity Contributions (Wind, Solar, DC-Tie, PUN, Hydro)\Posted Peak Ave Capacity Percentage Files\2022\2022_November_Update\"/>
    </mc:Choice>
  </mc:AlternateContent>
  <xr:revisionPtr revIDLastSave="0" documentId="13_ncr:1_{D12F7ABE-8826-42A4-ABE0-37B87E98A1C4}" xr6:coauthVersionLast="47" xr6:coauthVersionMax="47" xr10:uidLastSave="{00000000-0000-0000-0000-000000000000}"/>
  <bookViews>
    <workbookView xWindow="-27450" yWindow="570" windowWidth="26490" windowHeight="16365" tabRatio="769" xr2:uid="{00000000-000D-0000-FFFF-FFFF00000000}"/>
  </bookViews>
  <sheets>
    <sheet name="Summary" sheetId="14" r:id="rId1"/>
    <sheet name="S2022" sheetId="13" r:id="rId2"/>
    <sheet name="S2021" sheetId="1" r:id="rId3"/>
    <sheet name="S2020" sheetId="2" r:id="rId4"/>
    <sheet name="S2019" sheetId="11" r:id="rId5"/>
    <sheet name="S2018" sheetId="15" r:id="rId6"/>
    <sheet name="S2017" sheetId="16" r:id="rId7"/>
    <sheet name="S2016" sheetId="17" r:id="rId8"/>
    <sheet name="S2015" sheetId="18" r:id="rId9"/>
    <sheet name="S2014" sheetId="19" r:id="rId10"/>
    <sheet name="S2013" sheetId="20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14" l="1"/>
  <c r="C24" i="14"/>
  <c r="B33" i="13"/>
  <c r="U32" i="13"/>
  <c r="T32" i="13"/>
  <c r="S32" i="13"/>
  <c r="R32" i="13"/>
  <c r="Q32" i="13"/>
  <c r="P32" i="13"/>
  <c r="O32" i="13"/>
  <c r="N32" i="13"/>
  <c r="M32" i="13"/>
  <c r="L32" i="13"/>
  <c r="K32" i="13"/>
  <c r="J32" i="13"/>
  <c r="I32" i="13"/>
  <c r="H32" i="13"/>
  <c r="G32" i="13"/>
  <c r="F32" i="13"/>
  <c r="E32" i="13"/>
  <c r="D32" i="13"/>
  <c r="C32" i="13"/>
  <c r="B32" i="13"/>
  <c r="H16" i="14" l="1"/>
  <c r="D26" i="14" l="1"/>
  <c r="D25" i="14"/>
  <c r="H7" i="14"/>
  <c r="H15" i="14"/>
  <c r="H14" i="14"/>
  <c r="H13" i="14"/>
  <c r="H12" i="14"/>
  <c r="H11" i="14"/>
  <c r="H10" i="14"/>
  <c r="H9" i="14"/>
  <c r="H8" i="14"/>
  <c r="F7" i="14" l="1"/>
  <c r="F16" i="14"/>
  <c r="F15" i="14"/>
  <c r="F14" i="14"/>
  <c r="F13" i="14"/>
  <c r="F12" i="14"/>
  <c r="F11" i="14"/>
  <c r="F10" i="14"/>
  <c r="F9" i="14"/>
  <c r="F8" i="14"/>
  <c r="D7" i="14"/>
  <c r="D16" i="14"/>
  <c r="D15" i="14"/>
  <c r="D14" i="14"/>
  <c r="D13" i="14"/>
  <c r="D12" i="14"/>
  <c r="D11" i="14"/>
  <c r="D10" i="14"/>
  <c r="D9" i="14"/>
  <c r="D8" i="14"/>
  <c r="C25" i="14"/>
  <c r="C8" i="14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B28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B20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B12" i="2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B12" i="1"/>
  <c r="U24" i="20" l="1"/>
  <c r="T24" i="20"/>
  <c r="S24" i="20"/>
  <c r="R24" i="20"/>
  <c r="Q24" i="20"/>
  <c r="P24" i="20"/>
  <c r="O24" i="20"/>
  <c r="N24" i="20"/>
  <c r="M24" i="20"/>
  <c r="L24" i="20"/>
  <c r="K24" i="20"/>
  <c r="J24" i="20"/>
  <c r="I24" i="20"/>
  <c r="H24" i="20"/>
  <c r="G24" i="20"/>
  <c r="F24" i="20"/>
  <c r="E24" i="20"/>
  <c r="D24" i="20"/>
  <c r="C24" i="20"/>
  <c r="B24" i="20"/>
  <c r="U16" i="20"/>
  <c r="T16" i="20"/>
  <c r="S16" i="20"/>
  <c r="R16" i="20"/>
  <c r="Q16" i="20"/>
  <c r="P16" i="20"/>
  <c r="O16" i="20"/>
  <c r="N16" i="20"/>
  <c r="M16" i="20"/>
  <c r="L16" i="20"/>
  <c r="K16" i="20"/>
  <c r="J16" i="20"/>
  <c r="I16" i="20"/>
  <c r="H16" i="20"/>
  <c r="G16" i="20"/>
  <c r="F16" i="20"/>
  <c r="E16" i="20"/>
  <c r="D16" i="20"/>
  <c r="C16" i="20"/>
  <c r="B16" i="20"/>
  <c r="U8" i="20"/>
  <c r="T8" i="20"/>
  <c r="S8" i="20"/>
  <c r="R8" i="20"/>
  <c r="Q8" i="20"/>
  <c r="P8" i="20"/>
  <c r="O8" i="20"/>
  <c r="N8" i="20"/>
  <c r="M8" i="20"/>
  <c r="L8" i="20"/>
  <c r="K8" i="20"/>
  <c r="J8" i="20"/>
  <c r="I8" i="20"/>
  <c r="H8" i="20"/>
  <c r="G8" i="20"/>
  <c r="F8" i="20"/>
  <c r="E8" i="20"/>
  <c r="D8" i="20"/>
  <c r="C8" i="20"/>
  <c r="B8" i="20"/>
  <c r="U24" i="19"/>
  <c r="T24" i="19"/>
  <c r="S24" i="19"/>
  <c r="R24" i="19"/>
  <c r="Q24" i="19"/>
  <c r="P24" i="19"/>
  <c r="O24" i="19"/>
  <c r="N24" i="19"/>
  <c r="M24" i="19"/>
  <c r="L24" i="19"/>
  <c r="K24" i="19"/>
  <c r="J24" i="19"/>
  <c r="I24" i="19"/>
  <c r="H24" i="19"/>
  <c r="G24" i="19"/>
  <c r="F24" i="19"/>
  <c r="E24" i="19"/>
  <c r="D24" i="19"/>
  <c r="C24" i="19"/>
  <c r="B24" i="19"/>
  <c r="U16" i="19"/>
  <c r="T16" i="19"/>
  <c r="S16" i="19"/>
  <c r="R16" i="19"/>
  <c r="Q16" i="19"/>
  <c r="P16" i="19"/>
  <c r="O16" i="19"/>
  <c r="N16" i="19"/>
  <c r="M16" i="19"/>
  <c r="L16" i="19"/>
  <c r="K16" i="19"/>
  <c r="J16" i="19"/>
  <c r="I16" i="19"/>
  <c r="H16" i="19"/>
  <c r="G16" i="19"/>
  <c r="F16" i="19"/>
  <c r="E16" i="19"/>
  <c r="D16" i="19"/>
  <c r="C16" i="19"/>
  <c r="B16" i="19"/>
  <c r="U8" i="19"/>
  <c r="T8" i="19"/>
  <c r="S8" i="19"/>
  <c r="R8" i="19"/>
  <c r="Q8" i="19"/>
  <c r="P8" i="19"/>
  <c r="O8" i="19"/>
  <c r="N8" i="19"/>
  <c r="M8" i="19"/>
  <c r="L8" i="19"/>
  <c r="K8" i="19"/>
  <c r="J8" i="19"/>
  <c r="I8" i="19"/>
  <c r="H8" i="19"/>
  <c r="G8" i="19"/>
  <c r="F8" i="19"/>
  <c r="E8" i="19"/>
  <c r="D8" i="19"/>
  <c r="C8" i="19"/>
  <c r="B8" i="19"/>
  <c r="U24" i="18"/>
  <c r="T24" i="18"/>
  <c r="S24" i="18"/>
  <c r="R24" i="18"/>
  <c r="Q24" i="18"/>
  <c r="P24" i="18"/>
  <c r="O24" i="18"/>
  <c r="N24" i="18"/>
  <c r="M24" i="18"/>
  <c r="L24" i="18"/>
  <c r="K24" i="18"/>
  <c r="J24" i="18"/>
  <c r="I24" i="18"/>
  <c r="H24" i="18"/>
  <c r="G24" i="18"/>
  <c r="F24" i="18"/>
  <c r="E24" i="18"/>
  <c r="D24" i="18"/>
  <c r="C24" i="18"/>
  <c r="B24" i="18"/>
  <c r="U16" i="18"/>
  <c r="T16" i="18"/>
  <c r="S16" i="18"/>
  <c r="R16" i="18"/>
  <c r="Q16" i="18"/>
  <c r="P16" i="18"/>
  <c r="O16" i="18"/>
  <c r="N16" i="18"/>
  <c r="M16" i="18"/>
  <c r="L16" i="18"/>
  <c r="K16" i="18"/>
  <c r="J16" i="18"/>
  <c r="I16" i="18"/>
  <c r="H16" i="18"/>
  <c r="G16" i="18"/>
  <c r="F16" i="18"/>
  <c r="E16" i="18"/>
  <c r="D16" i="18"/>
  <c r="C16" i="18"/>
  <c r="B16" i="18"/>
  <c r="U8" i="18"/>
  <c r="T8" i="18"/>
  <c r="S8" i="18"/>
  <c r="R8" i="18"/>
  <c r="Q8" i="18"/>
  <c r="P8" i="18"/>
  <c r="O8" i="18"/>
  <c r="N8" i="18"/>
  <c r="M8" i="18"/>
  <c r="L8" i="18"/>
  <c r="K8" i="18"/>
  <c r="J8" i="18"/>
  <c r="I8" i="18"/>
  <c r="H8" i="18"/>
  <c r="G8" i="18"/>
  <c r="F8" i="18"/>
  <c r="E8" i="18"/>
  <c r="D8" i="18"/>
  <c r="C8" i="18"/>
  <c r="B8" i="18"/>
  <c r="U24" i="17"/>
  <c r="T24" i="17"/>
  <c r="S24" i="17"/>
  <c r="R24" i="17"/>
  <c r="Q24" i="17"/>
  <c r="P24" i="17"/>
  <c r="O24" i="17"/>
  <c r="N24" i="17"/>
  <c r="M24" i="17"/>
  <c r="L24" i="17"/>
  <c r="K24" i="17"/>
  <c r="J24" i="17"/>
  <c r="I24" i="17"/>
  <c r="H24" i="17"/>
  <c r="G24" i="17"/>
  <c r="F24" i="17"/>
  <c r="E24" i="17"/>
  <c r="D24" i="17"/>
  <c r="C24" i="17"/>
  <c r="B24" i="17"/>
  <c r="U16" i="17"/>
  <c r="T16" i="17"/>
  <c r="S16" i="17"/>
  <c r="R16" i="17"/>
  <c r="Q16" i="17"/>
  <c r="P16" i="17"/>
  <c r="O16" i="17"/>
  <c r="N16" i="17"/>
  <c r="M16" i="17"/>
  <c r="L16" i="17"/>
  <c r="K16" i="17"/>
  <c r="J16" i="17"/>
  <c r="I16" i="17"/>
  <c r="H16" i="17"/>
  <c r="G16" i="17"/>
  <c r="F16" i="17"/>
  <c r="E16" i="17"/>
  <c r="D16" i="17"/>
  <c r="C16" i="17"/>
  <c r="B16" i="17"/>
  <c r="U8" i="17"/>
  <c r="T8" i="17"/>
  <c r="S8" i="17"/>
  <c r="R8" i="17"/>
  <c r="Q8" i="17"/>
  <c r="P8" i="17"/>
  <c r="O8" i="17"/>
  <c r="N8" i="17"/>
  <c r="M8" i="17"/>
  <c r="L8" i="17"/>
  <c r="K8" i="17"/>
  <c r="J8" i="17"/>
  <c r="I8" i="17"/>
  <c r="H8" i="17"/>
  <c r="G8" i="17"/>
  <c r="F8" i="17"/>
  <c r="E8" i="17"/>
  <c r="D8" i="17"/>
  <c r="C8" i="17"/>
  <c r="B8" i="17"/>
  <c r="U24" i="16"/>
  <c r="T24" i="16"/>
  <c r="S24" i="16"/>
  <c r="R24" i="16"/>
  <c r="Q24" i="16"/>
  <c r="P24" i="16"/>
  <c r="O24" i="16"/>
  <c r="N24" i="16"/>
  <c r="M24" i="16"/>
  <c r="L24" i="16"/>
  <c r="K24" i="16"/>
  <c r="J24" i="16"/>
  <c r="I24" i="16"/>
  <c r="H24" i="16"/>
  <c r="G24" i="16"/>
  <c r="F24" i="16"/>
  <c r="E24" i="16"/>
  <c r="D24" i="16"/>
  <c r="C24" i="16"/>
  <c r="B24" i="16"/>
  <c r="U16" i="16"/>
  <c r="T16" i="16"/>
  <c r="S16" i="16"/>
  <c r="R16" i="16"/>
  <c r="Q16" i="16"/>
  <c r="P16" i="16"/>
  <c r="O16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B16" i="16"/>
  <c r="U8" i="16"/>
  <c r="T8" i="16"/>
  <c r="S8" i="16"/>
  <c r="R8" i="16"/>
  <c r="Q8" i="16"/>
  <c r="P8" i="16"/>
  <c r="O8" i="16"/>
  <c r="N8" i="16"/>
  <c r="M8" i="16"/>
  <c r="L8" i="16"/>
  <c r="K8" i="16"/>
  <c r="J8" i="16"/>
  <c r="I8" i="16"/>
  <c r="H8" i="16"/>
  <c r="G8" i="16"/>
  <c r="F8" i="16"/>
  <c r="E8" i="16"/>
  <c r="D8" i="16"/>
  <c r="C8" i="16"/>
  <c r="B8" i="16"/>
  <c r="U24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F24" i="15"/>
  <c r="E24" i="15"/>
  <c r="D24" i="15"/>
  <c r="C24" i="15"/>
  <c r="B24" i="15"/>
  <c r="U16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B16" i="15"/>
  <c r="U8" i="15"/>
  <c r="T8" i="15"/>
  <c r="S8" i="15"/>
  <c r="R8" i="15"/>
  <c r="Q8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B8" i="15"/>
  <c r="U24" i="11"/>
  <c r="T24" i="11"/>
  <c r="S24" i="11"/>
  <c r="R24" i="11"/>
  <c r="Q24" i="11"/>
  <c r="P24" i="11"/>
  <c r="O24" i="11"/>
  <c r="N24" i="11"/>
  <c r="M24" i="11"/>
  <c r="L24" i="11"/>
  <c r="K24" i="11"/>
  <c r="J24" i="11"/>
  <c r="I24" i="11"/>
  <c r="H24" i="11"/>
  <c r="G24" i="11"/>
  <c r="F24" i="11"/>
  <c r="E24" i="11"/>
  <c r="D24" i="11"/>
  <c r="C24" i="11"/>
  <c r="B24" i="11"/>
  <c r="U16" i="11"/>
  <c r="T16" i="11"/>
  <c r="S16" i="11"/>
  <c r="R16" i="11"/>
  <c r="Q16" i="11"/>
  <c r="P16" i="11"/>
  <c r="O16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B16" i="11"/>
  <c r="U8" i="11"/>
  <c r="T8" i="11"/>
  <c r="S8" i="11"/>
  <c r="R8" i="11"/>
  <c r="Q8" i="11"/>
  <c r="P8" i="11"/>
  <c r="O8" i="11"/>
  <c r="N8" i="11"/>
  <c r="M8" i="11"/>
  <c r="L8" i="11"/>
  <c r="K8" i="11"/>
  <c r="J8" i="11"/>
  <c r="I8" i="11"/>
  <c r="H8" i="11"/>
  <c r="G8" i="11"/>
  <c r="F8" i="11"/>
  <c r="E8" i="11"/>
  <c r="D8" i="11"/>
  <c r="C8" i="11"/>
  <c r="B8" i="11"/>
  <c r="B17" i="16" l="1"/>
  <c r="E12" i="14" s="1"/>
  <c r="B9" i="19"/>
  <c r="C15" i="14" s="1"/>
  <c r="B17" i="18"/>
  <c r="E14" i="14" s="1"/>
  <c r="B25" i="17"/>
  <c r="G13" i="14" s="1"/>
  <c r="B25" i="15"/>
  <c r="G11" i="14" s="1"/>
  <c r="B9" i="15"/>
  <c r="C11" i="14" s="1"/>
  <c r="B17" i="11"/>
  <c r="E10" i="14" s="1"/>
  <c r="B25" i="20"/>
  <c r="G16" i="14" s="1"/>
  <c r="B17" i="20"/>
  <c r="E16" i="14" s="1"/>
  <c r="B9" i="20"/>
  <c r="C16" i="14" s="1"/>
  <c r="B25" i="19"/>
  <c r="G15" i="14" s="1"/>
  <c r="B17" i="19"/>
  <c r="E15" i="14" s="1"/>
  <c r="B25" i="18"/>
  <c r="G14" i="14" s="1"/>
  <c r="B9" i="18"/>
  <c r="C14" i="14" s="1"/>
  <c r="B17" i="17"/>
  <c r="E13" i="14" s="1"/>
  <c r="B9" i="17"/>
  <c r="C13" i="14" s="1"/>
  <c r="B25" i="16"/>
  <c r="G12" i="14" s="1"/>
  <c r="B9" i="16"/>
  <c r="C12" i="14" s="1"/>
  <c r="B17" i="15"/>
  <c r="E11" i="14" s="1"/>
  <c r="B25" i="11"/>
  <c r="G10" i="14" s="1"/>
  <c r="B9" i="11"/>
  <c r="C10" i="14" s="1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B24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B16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C8" i="13"/>
  <c r="B8" i="13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B32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B24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B16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C8" i="2"/>
  <c r="B8" i="2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B9" i="1" l="1"/>
  <c r="B17" i="1"/>
  <c r="E8" i="14" s="1"/>
  <c r="B33" i="1"/>
  <c r="B25" i="1"/>
  <c r="G8" i="14" s="1"/>
  <c r="B9" i="2"/>
  <c r="C9" i="14" s="1"/>
  <c r="B17" i="2"/>
  <c r="E9" i="14" s="1"/>
  <c r="B25" i="13"/>
  <c r="G7" i="14" s="1"/>
  <c r="B17" i="13"/>
  <c r="B9" i="13"/>
  <c r="B33" i="2"/>
  <c r="C26" i="14" s="1"/>
  <c r="J22" i="14" s="1"/>
  <c r="B25" i="2"/>
  <c r="C7" i="14" l="1"/>
  <c r="J4" i="14" s="1"/>
  <c r="E7" i="14"/>
  <c r="K4" i="14" s="1"/>
  <c r="G9" i="14"/>
  <c r="L4" i="14" s="1"/>
</calcChain>
</file>

<file path=xl/sharedStrings.xml><?xml version="1.0" encoding="utf-8"?>
<sst xmlns="http://schemas.openxmlformats.org/spreadsheetml/2006/main" count="259" uniqueCount="30">
  <si>
    <t>HOUR ENDING</t>
  </si>
  <si>
    <t>TOTAL HSL (MW)</t>
  </si>
  <si>
    <t>TOTAL CAPACITY (MW)</t>
  </si>
  <si>
    <t>CAPACITY FACTOR</t>
  </si>
  <si>
    <t>CAPACITY FACTOR AVG</t>
  </si>
  <si>
    <t>Wind - Coastal</t>
  </si>
  <si>
    <t>Wind - Panhandle</t>
  </si>
  <si>
    <t>Wind - Other</t>
  </si>
  <si>
    <t>Solar</t>
  </si>
  <si>
    <t>WINDPEAKPCT Values (Weighted Averages based on Installed Wind Capacity)*</t>
  </si>
  <si>
    <t>Top Twenty Peak Hours for Each year</t>
  </si>
  <si>
    <t>CDR Wind Region</t>
  </si>
  <si>
    <t>Coastal</t>
  </si>
  <si>
    <t>Panhandle</t>
  </si>
  <si>
    <t>Other</t>
  </si>
  <si>
    <t>Year</t>
  </si>
  <si>
    <t>Capacity Contribution Percentage</t>
  </si>
  <si>
    <t>Capacity (MW)</t>
  </si>
  <si>
    <t>SOLARPEAKPCT Value (Weighted Average based on Installed Solar Capacity) *</t>
  </si>
  <si>
    <t>* The methodology for calculating WINDPEAKPCT values is outlined in ERCOT Protocol Section 3.2.6.2.2. See: http://www.ercot.com/mktrules/nprotocols/library</t>
  </si>
  <si>
    <t>* The methodology for calculating SOLARPEAKPCT values is outlined in ERCOT Protocol Section 3.2.6.2.2. See: http://www.ercot.com/mktrules/nprotocols/library</t>
  </si>
  <si>
    <t>ERCOT LOAD (MW)</t>
  </si>
  <si>
    <t>PEAK AVERAGE WIND CAPACITY PERCENTAGES, Summer PEAK SEASONS</t>
  </si>
  <si>
    <t>Summer Peak Ave. Wind Capacity Percentages and Total Unit Capacities</t>
  </si>
  <si>
    <t>Summer, Coastal</t>
  </si>
  <si>
    <t>Summer, Panhandle</t>
  </si>
  <si>
    <t>Summer, Other</t>
  </si>
  <si>
    <t>PEAK AVERAGE SOLAR CAPACITY PERCENTAGES, Summer PEAK SEASONS</t>
  </si>
  <si>
    <t>Summer Peak Ave. Solar Capacity Percentages and Total Unit Capacities</t>
  </si>
  <si>
    <t xml:space="preserve">Summer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</si>
</sst>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mm/dd/yy\ h:mm\ AM/PM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b/>
      <u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BF1DE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horizontal="left"/>
    </xf>
    <xf numFmtId="22" fontId="2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0" xfId="0" applyFont="1"/>
    <xf numFmtId="0" fontId="3" fillId="0" borderId="0" xfId="0" applyFont="1" applyFill="1" applyBorder="1"/>
    <xf numFmtId="164" fontId="2" fillId="0" borderId="0" xfId="2" applyNumberFormat="1" applyFont="1"/>
    <xf numFmtId="164" fontId="4" fillId="0" borderId="0" xfId="0" applyNumberFormat="1" applyFont="1"/>
    <xf numFmtId="0" fontId="4" fillId="0" borderId="0" xfId="0" applyFont="1"/>
    <xf numFmtId="0" fontId="5" fillId="0" borderId="0" xfId="0" applyFont="1"/>
    <xf numFmtId="49" fontId="5" fillId="0" borderId="0" xfId="2" applyNumberFormat="1" applyFont="1"/>
    <xf numFmtId="0" fontId="6" fillId="2" borderId="4" xfId="0" applyFont="1" applyFill="1" applyBorder="1" applyAlignment="1">
      <alignment horizontal="center" vertical="center"/>
    </xf>
    <xf numFmtId="0" fontId="7" fillId="0" borderId="0" xfId="0" applyFont="1" applyFill="1" applyBorder="1"/>
    <xf numFmtId="9" fontId="7" fillId="0" borderId="4" xfId="2" applyNumberFormat="1" applyFont="1" applyFill="1" applyBorder="1"/>
    <xf numFmtId="0" fontId="6" fillId="2" borderId="1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/>
    </xf>
    <xf numFmtId="164" fontId="7" fillId="0" borderId="4" xfId="2" applyNumberFormat="1" applyFont="1" applyFill="1" applyBorder="1"/>
    <xf numFmtId="164" fontId="8" fillId="0" borderId="0" xfId="2" applyNumberFormat="1" applyFont="1" applyAlignment="1">
      <alignment vertical="top" wrapText="1"/>
    </xf>
    <xf numFmtId="0" fontId="8" fillId="0" borderId="0" xfId="0" applyFont="1"/>
    <xf numFmtId="164" fontId="5" fillId="0" borderId="0" xfId="2" applyNumberFormat="1" applyFont="1"/>
    <xf numFmtId="164" fontId="8" fillId="0" borderId="0" xfId="2" applyNumberFormat="1" applyFont="1"/>
    <xf numFmtId="0" fontId="6" fillId="2" borderId="4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1" fontId="9" fillId="0" borderId="0" xfId="0" applyNumberFormat="1" applyFont="1" applyBorder="1" applyAlignment="1">
      <alignment horizontal="right" vertical="center"/>
    </xf>
    <xf numFmtId="165" fontId="0" fillId="0" borderId="4" xfId="1" applyNumberFormat="1" applyFont="1" applyBorder="1"/>
    <xf numFmtId="164" fontId="11" fillId="0" borderId="0" xfId="2" applyNumberFormat="1" applyFont="1" applyAlignment="1">
      <alignment horizontal="left" vertical="top" wrapText="1"/>
    </xf>
    <xf numFmtId="165" fontId="9" fillId="0" borderId="0" xfId="1" applyNumberFormat="1" applyFont="1" applyBorder="1" applyAlignment="1">
      <alignment horizontal="right" vertical="center"/>
    </xf>
    <xf numFmtId="165" fontId="0" fillId="0" borderId="0" xfId="1" applyNumberFormat="1" applyFont="1" applyBorder="1"/>
    <xf numFmtId="9" fontId="8" fillId="0" borderId="4" xfId="2" applyNumberFormat="1" applyFont="1" applyBorder="1"/>
    <xf numFmtId="1" fontId="2" fillId="0" borderId="0" xfId="0" applyNumberFormat="1" applyFont="1" applyFill="1" applyAlignment="1">
      <alignment horizontal="left"/>
    </xf>
    <xf numFmtId="1" fontId="0" fillId="0" borderId="0" xfId="0" applyNumberFormat="1" applyFill="1"/>
    <xf numFmtId="1" fontId="2" fillId="0" borderId="0" xfId="0" applyNumberFormat="1" applyFont="1" applyFill="1" applyAlignment="1"/>
    <xf numFmtId="1" fontId="0" fillId="0" borderId="0" xfId="0" applyNumberFormat="1" applyFill="1" applyAlignment="1"/>
    <xf numFmtId="3" fontId="2" fillId="0" borderId="0" xfId="0" applyNumberFormat="1" applyFont="1" applyFill="1" applyAlignment="1"/>
    <xf numFmtId="3" fontId="2" fillId="0" borderId="0" xfId="0" applyNumberFormat="1" applyFont="1"/>
    <xf numFmtId="0" fontId="12" fillId="0" borderId="0" xfId="0" applyFont="1"/>
    <xf numFmtId="0" fontId="5" fillId="0" borderId="0" xfId="0" applyFont="1" applyAlignment="1">
      <alignment horizontal="left"/>
    </xf>
    <xf numFmtId="1" fontId="5" fillId="0" borderId="0" xfId="0" applyNumberFormat="1" applyFont="1" applyFill="1" applyAlignment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/>
    <xf numFmtId="1" fontId="5" fillId="0" borderId="0" xfId="0" applyNumberFormat="1" applyFont="1" applyFill="1" applyAlignment="1">
      <alignment horizontal="left"/>
    </xf>
    <xf numFmtId="166" fontId="0" fillId="0" borderId="0" xfId="0" applyNumberFormat="1"/>
    <xf numFmtId="164" fontId="10" fillId="0" borderId="4" xfId="2" applyNumberFormat="1" applyFont="1" applyFill="1" applyBorder="1" applyAlignment="1">
      <alignment horizontal="center" vertical="center"/>
    </xf>
    <xf numFmtId="164" fontId="8" fillId="0" borderId="0" xfId="2" applyNumberFormat="1" applyFont="1" applyAlignment="1">
      <alignment horizontal="left" vertical="top" wrapText="1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165" fontId="0" fillId="0" borderId="0" xfId="0" applyNumberForma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29"/>
  <sheetViews>
    <sheetView tabSelected="1" zoomScale="85" zoomScaleNormal="85" workbookViewId="0"/>
  </sheetViews>
  <sheetFormatPr defaultRowHeight="15" x14ac:dyDescent="0.25"/>
  <cols>
    <col min="1" max="1" width="5.85546875" customWidth="1"/>
    <col min="2" max="2" width="37.42578125" customWidth="1"/>
    <col min="3" max="3" width="12.28515625" bestFit="1" customWidth="1"/>
    <col min="4" max="4" width="14.28515625" bestFit="1" customWidth="1"/>
    <col min="5" max="5" width="12.28515625" bestFit="1" customWidth="1"/>
    <col min="6" max="6" width="14.28515625" bestFit="1" customWidth="1"/>
    <col min="7" max="7" width="12.28515625" bestFit="1" customWidth="1"/>
    <col min="8" max="8" width="14.28515625" bestFit="1" customWidth="1"/>
    <col min="10" max="10" width="72.7109375" bestFit="1" customWidth="1"/>
    <col min="11" max="11" width="18" bestFit="1" customWidth="1"/>
    <col min="12" max="12" width="13.5703125" bestFit="1" customWidth="1"/>
  </cols>
  <sheetData>
    <row r="1" spans="2:16" x14ac:dyDescent="0.25">
      <c r="B1" s="9" t="s">
        <v>22</v>
      </c>
    </row>
    <row r="2" spans="2:16" x14ac:dyDescent="0.25">
      <c r="J2" s="10" t="s">
        <v>9</v>
      </c>
    </row>
    <row r="3" spans="2:16" x14ac:dyDescent="0.25">
      <c r="B3" s="49" t="s">
        <v>23</v>
      </c>
      <c r="C3" s="50"/>
      <c r="D3" s="50"/>
      <c r="E3" s="50"/>
      <c r="F3" s="50"/>
      <c r="G3" s="50"/>
      <c r="H3" s="51"/>
      <c r="J3" s="11" t="s">
        <v>24</v>
      </c>
      <c r="K3" s="11" t="s">
        <v>25</v>
      </c>
      <c r="L3" s="11" t="s">
        <v>26</v>
      </c>
    </row>
    <row r="4" spans="2:16" x14ac:dyDescent="0.25">
      <c r="B4" s="49" t="s">
        <v>10</v>
      </c>
      <c r="C4" s="50"/>
      <c r="D4" s="50"/>
      <c r="E4" s="50"/>
      <c r="F4" s="50"/>
      <c r="G4" s="50"/>
      <c r="H4" s="51"/>
      <c r="I4" s="12"/>
      <c r="J4" s="13">
        <f>SUMPRODUCT(C7:C16,D7:D16)/SUM(D7:D16)</f>
        <v>0.6019482574818914</v>
      </c>
      <c r="K4" s="13">
        <f>SUMPRODUCT(E7:E16,F7:F16)/SUM(F7:F16)</f>
        <v>0.29674739216077073</v>
      </c>
      <c r="L4" s="13">
        <f>SUMPRODUCT(G7:G16,H7:H16)/SUM(H7:H16)</f>
        <v>0.20637200757010357</v>
      </c>
    </row>
    <row r="5" spans="2:16" x14ac:dyDescent="0.25">
      <c r="B5" s="14" t="s">
        <v>11</v>
      </c>
      <c r="C5" s="52" t="s">
        <v>12</v>
      </c>
      <c r="D5" s="52"/>
      <c r="E5" s="52" t="s">
        <v>13</v>
      </c>
      <c r="F5" s="52"/>
      <c r="G5" s="53" t="s">
        <v>14</v>
      </c>
      <c r="H5" s="54"/>
      <c r="I5" s="12"/>
      <c r="J5" s="5"/>
      <c r="K5" s="5"/>
      <c r="L5" s="5"/>
    </row>
    <row r="6" spans="2:16" ht="45" x14ac:dyDescent="0.25">
      <c r="B6" s="15" t="s">
        <v>15</v>
      </c>
      <c r="C6" s="16" t="s">
        <v>16</v>
      </c>
      <c r="D6" s="11" t="s">
        <v>17</v>
      </c>
      <c r="E6" s="16" t="s">
        <v>16</v>
      </c>
      <c r="F6" s="11" t="s">
        <v>17</v>
      </c>
      <c r="G6" s="16" t="s">
        <v>16</v>
      </c>
      <c r="H6" s="11" t="s">
        <v>17</v>
      </c>
      <c r="I6" s="12"/>
      <c r="J6" s="45" t="s">
        <v>19</v>
      </c>
      <c r="K6" s="45"/>
      <c r="L6" s="45"/>
      <c r="M6" s="19"/>
      <c r="N6" s="19"/>
      <c r="O6" s="19"/>
      <c r="P6" s="19"/>
    </row>
    <row r="7" spans="2:16" x14ac:dyDescent="0.25">
      <c r="B7" s="17">
        <v>2022</v>
      </c>
      <c r="C7" s="18">
        <f>'S2022'!$B$9</f>
        <v>0.72607447304145933</v>
      </c>
      <c r="D7" s="26">
        <f>MAX('S2022'!$B$7:$U$7)</f>
        <v>4858</v>
      </c>
      <c r="E7" s="18">
        <f>'S2022'!$B$17</f>
        <v>0.2424314824106614</v>
      </c>
      <c r="F7" s="26">
        <f>MAX('S2022'!$B$15:$U$15)</f>
        <v>4406</v>
      </c>
      <c r="G7" s="18">
        <f>'S2022'!$B$25</f>
        <v>0.19024990690902591</v>
      </c>
      <c r="H7" s="26">
        <f>MAX('S2022'!$B$23:$U$23)</f>
        <v>18531</v>
      </c>
      <c r="I7" s="12"/>
      <c r="J7" s="19"/>
      <c r="K7" s="19"/>
      <c r="L7" s="19"/>
      <c r="M7" s="19"/>
      <c r="N7" s="19"/>
      <c r="O7" s="19"/>
      <c r="P7" s="19"/>
    </row>
    <row r="8" spans="2:16" x14ac:dyDescent="0.25">
      <c r="B8" s="17">
        <v>2021</v>
      </c>
      <c r="C8" s="18">
        <f>'S2021'!$B$9</f>
        <v>0.4060985968530374</v>
      </c>
      <c r="D8" s="26">
        <f>MAX('S2021'!$B$7:$U$7)</f>
        <v>3579</v>
      </c>
      <c r="E8" s="18">
        <f>'S2021'!$B$17</f>
        <v>0.37526617125889655</v>
      </c>
      <c r="F8" s="26">
        <f>MAX('S2021'!$B$15:$U$15)</f>
        <v>4406</v>
      </c>
      <c r="G8" s="18">
        <f>'S2021'!$B$25</f>
        <v>0.24891349286801195</v>
      </c>
      <c r="H8" s="26">
        <f>MAX('S2021'!$B$23:$U$23)</f>
        <v>15411</v>
      </c>
      <c r="I8" s="12"/>
      <c r="J8" s="19"/>
      <c r="K8" s="19"/>
      <c r="L8" s="19"/>
      <c r="M8" s="19"/>
      <c r="N8" s="19"/>
      <c r="O8" s="19"/>
      <c r="P8" s="19"/>
    </row>
    <row r="9" spans="2:16" x14ac:dyDescent="0.25">
      <c r="B9" s="17">
        <v>2020</v>
      </c>
      <c r="C9" s="18">
        <f>'S2020'!$B$9</f>
        <v>0.43538939949354338</v>
      </c>
      <c r="D9" s="26">
        <f>MAX('S2020'!$B$7:$U$7)</f>
        <v>3283</v>
      </c>
      <c r="E9" s="18">
        <f>'S2020'!$B$17</f>
        <v>0.25671660029093862</v>
      </c>
      <c r="F9" s="26">
        <f>MAX('S2020'!$B$15:$U$15)</f>
        <v>4406</v>
      </c>
      <c r="G9" s="18">
        <f>'S2020'!$B$25</f>
        <v>0.26814769715254994</v>
      </c>
      <c r="H9" s="26">
        <f>MAX('S2020'!$B$23:$U$23)</f>
        <v>14737</v>
      </c>
      <c r="I9" s="12"/>
      <c r="J9" s="19"/>
      <c r="K9" s="19"/>
      <c r="L9" s="19"/>
      <c r="M9" s="19"/>
      <c r="N9" s="19"/>
    </row>
    <row r="10" spans="2:16" x14ac:dyDescent="0.25">
      <c r="B10" s="17">
        <v>2019</v>
      </c>
      <c r="C10" s="18">
        <f>'S2019'!$B$9</f>
        <v>0.75217824482955442</v>
      </c>
      <c r="D10" s="26">
        <f>MAX('S2019'!$B$7:$U$7)</f>
        <v>2814</v>
      </c>
      <c r="E10" s="18">
        <f>'S2019'!$B$17</f>
        <v>0.34132591989073424</v>
      </c>
      <c r="F10" s="26">
        <f>MAX('S2019'!$B$15:$U$15)</f>
        <v>4196</v>
      </c>
      <c r="G10" s="18">
        <f>'S2019'!$B$25</f>
        <v>0.23534877129719303</v>
      </c>
      <c r="H10" s="26">
        <f>MAX('S2019'!$B$23:$U$23)</f>
        <v>12178</v>
      </c>
      <c r="I10" s="12"/>
      <c r="J10" s="19"/>
      <c r="K10" s="19"/>
      <c r="L10" s="19"/>
      <c r="M10" s="19"/>
      <c r="N10" s="19"/>
    </row>
    <row r="11" spans="2:16" x14ac:dyDescent="0.25">
      <c r="B11" s="17">
        <v>2018</v>
      </c>
      <c r="C11" s="18">
        <f>'S2018'!$B$9</f>
        <v>0.53111906396381803</v>
      </c>
      <c r="D11" s="26">
        <f>MAX('S2018'!$B$7:$U$7)</f>
        <v>2613</v>
      </c>
      <c r="E11" s="18">
        <f>'S2018'!$B$17</f>
        <v>0.25585461989432801</v>
      </c>
      <c r="F11" s="26">
        <f>MAX('S2018'!$B$15:$U$15)</f>
        <v>4196</v>
      </c>
      <c r="G11" s="18">
        <f>'S2018'!$B$25</f>
        <v>0.18188800474194872</v>
      </c>
      <c r="H11" s="26">
        <f>MAX('S2018'!$B$23:$U$23)</f>
        <v>11487</v>
      </c>
      <c r="I11" s="12"/>
      <c r="J11" s="19"/>
      <c r="K11" s="19"/>
      <c r="L11" s="19"/>
      <c r="M11" s="19"/>
      <c r="N11" s="19"/>
    </row>
    <row r="12" spans="2:16" x14ac:dyDescent="0.25">
      <c r="B12" s="17">
        <v>2017</v>
      </c>
      <c r="C12" s="18">
        <f>'S2017'!$B$9</f>
        <v>0.63474038465948046</v>
      </c>
      <c r="D12" s="26">
        <f>MAX('S2017'!$B$7:$U$7)</f>
        <v>2136</v>
      </c>
      <c r="E12" s="18">
        <f>'S2017'!$B$17</f>
        <v>0.24509467490705203</v>
      </c>
      <c r="F12" s="26">
        <f>MAX('S2017'!$B$15:$U$15)</f>
        <v>4022</v>
      </c>
      <c r="G12" s="18">
        <f>'S2017'!$B$25</f>
        <v>0.2182826188601803</v>
      </c>
      <c r="H12" s="26">
        <f>MAX('S2017'!$B$23:$U$23)</f>
        <v>10035</v>
      </c>
      <c r="I12" s="12"/>
      <c r="J12" s="12"/>
    </row>
    <row r="13" spans="2:16" x14ac:dyDescent="0.25">
      <c r="B13" s="17">
        <v>2016</v>
      </c>
      <c r="C13" s="18">
        <f>'S2016'!$B$9</f>
        <v>0.73635517662305994</v>
      </c>
      <c r="D13" s="26">
        <f>MAX('S2016'!$B$7:$U$7)</f>
        <v>1839</v>
      </c>
      <c r="E13" s="18">
        <f>'S2016'!$B$17</f>
        <v>0.48437785586055515</v>
      </c>
      <c r="F13" s="26">
        <f>MAX('S2016'!$B$15:$U$15)</f>
        <v>2870</v>
      </c>
      <c r="G13" s="18">
        <f>'S2016'!$B$25</f>
        <v>0.19424838507985714</v>
      </c>
      <c r="H13" s="26">
        <f>MAX('S2016'!$B$23:$U$23)</f>
        <v>8562</v>
      </c>
      <c r="I13" s="12"/>
      <c r="J13" s="12"/>
    </row>
    <row r="14" spans="2:16" x14ac:dyDescent="0.25">
      <c r="B14" s="17">
        <v>2015</v>
      </c>
      <c r="C14" s="18">
        <f>'S2015'!$B$9</f>
        <v>0.5329281913733428</v>
      </c>
      <c r="D14" s="26">
        <f>MAX('S2015'!$B$7:$U$7)</f>
        <v>1674</v>
      </c>
      <c r="E14" s="18">
        <f>'S2015'!$B$17</f>
        <v>0.17283334085208291</v>
      </c>
      <c r="F14" s="26">
        <f>MAX('S2015'!$B$15:$U$15)</f>
        <v>1776</v>
      </c>
      <c r="G14" s="18">
        <f>'S2015'!$B$25</f>
        <v>0.10292599878856649</v>
      </c>
      <c r="H14" s="26">
        <f>MAX('S2015'!$B$23:$U$23)</f>
        <v>7116</v>
      </c>
      <c r="I14" s="12"/>
      <c r="J14" s="12"/>
    </row>
    <row r="15" spans="2:16" x14ac:dyDescent="0.25">
      <c r="B15" s="17">
        <v>2014</v>
      </c>
      <c r="C15" s="18">
        <f>'S2014'!$B$9</f>
        <v>0.60166714888862916</v>
      </c>
      <c r="D15" s="26">
        <f>MAX('S2014'!$B$7:$U$7)</f>
        <v>1673</v>
      </c>
      <c r="E15" s="18">
        <f>'S2014'!$B$17</f>
        <v>0.21172489610813475</v>
      </c>
      <c r="F15" s="26">
        <f>MAX('S2014'!$B$15:$U$15)</f>
        <v>207</v>
      </c>
      <c r="G15" s="18">
        <f>'S2014'!$B$25</f>
        <v>0.1864054573946399</v>
      </c>
      <c r="H15" s="26">
        <f>MAX('S2014'!$B$23:$U$23)</f>
        <v>6318</v>
      </c>
      <c r="I15" s="12"/>
      <c r="J15" s="12"/>
    </row>
    <row r="16" spans="2:16" x14ac:dyDescent="0.25">
      <c r="B16" s="17">
        <v>2013</v>
      </c>
      <c r="C16" s="18">
        <f>'S2013'!$B$9</f>
        <v>0.76354526425954994</v>
      </c>
      <c r="D16" s="26">
        <f>MAX('S2013'!$B$7:$U$7)</f>
        <v>1274</v>
      </c>
      <c r="E16" s="18">
        <f>'S2013'!$B$17</f>
        <v>0.10926529790660226</v>
      </c>
      <c r="F16" s="26">
        <f>MAX('S2013'!$B$15:$U$15)</f>
        <v>207</v>
      </c>
      <c r="G16" s="18">
        <f>'S2013'!$B$25</f>
        <v>0.12565092638137401</v>
      </c>
      <c r="H16" s="26">
        <f>MAX('S2013'!$B$23:$U$23)</f>
        <v>6099</v>
      </c>
    </row>
    <row r="18" spans="2:15" x14ac:dyDescent="0.25">
      <c r="B18" s="9" t="s">
        <v>27</v>
      </c>
      <c r="C18" s="20"/>
      <c r="D18" s="20"/>
      <c r="E18" s="20"/>
      <c r="F18" s="20"/>
      <c r="G18" s="20"/>
      <c r="H18" s="20"/>
      <c r="I18" s="20"/>
      <c r="J18" s="20"/>
      <c r="K18" s="20"/>
    </row>
    <row r="20" spans="2:15" x14ac:dyDescent="0.25">
      <c r="J20" s="21" t="s">
        <v>18</v>
      </c>
      <c r="K20" s="22"/>
      <c r="L20" s="22"/>
      <c r="M20" s="22"/>
    </row>
    <row r="21" spans="2:15" x14ac:dyDescent="0.25">
      <c r="B21" s="46" t="s">
        <v>28</v>
      </c>
      <c r="C21" s="47"/>
      <c r="D21" s="48"/>
      <c r="E21" s="19"/>
      <c r="F21" s="19"/>
      <c r="G21" s="19"/>
      <c r="H21" s="19"/>
      <c r="J21" s="23" t="s">
        <v>29</v>
      </c>
      <c r="K21" s="22"/>
      <c r="L21" s="22"/>
      <c r="M21" s="22"/>
    </row>
    <row r="22" spans="2:15" x14ac:dyDescent="0.25">
      <c r="B22" s="46" t="s">
        <v>10</v>
      </c>
      <c r="C22" s="47"/>
      <c r="D22" s="48"/>
      <c r="E22" s="19"/>
      <c r="F22" s="19"/>
      <c r="G22" s="19"/>
      <c r="H22" s="19"/>
      <c r="J22" s="30">
        <f>SUMPRODUCT(C24:C26,D24:D26)/SUM(D24:D26)</f>
        <v>0.79498066896621744</v>
      </c>
      <c r="K22" s="22"/>
      <c r="L22" s="22"/>
      <c r="M22" s="22"/>
    </row>
    <row r="23" spans="2:15" ht="45" x14ac:dyDescent="0.25">
      <c r="B23" s="24" t="s">
        <v>15</v>
      </c>
      <c r="C23" s="16" t="s">
        <v>16</v>
      </c>
      <c r="D23" s="11" t="s">
        <v>17</v>
      </c>
      <c r="E23" s="19"/>
      <c r="F23" s="19"/>
      <c r="G23" s="19"/>
      <c r="H23" s="19"/>
      <c r="J23" s="45" t="s">
        <v>20</v>
      </c>
      <c r="K23" s="45"/>
      <c r="L23" s="45"/>
      <c r="M23" s="22"/>
    </row>
    <row r="24" spans="2:15" x14ac:dyDescent="0.25">
      <c r="B24" s="17">
        <v>2022</v>
      </c>
      <c r="C24" s="44">
        <f>'S2022'!$B$33</f>
        <v>0.7695717998015208</v>
      </c>
      <c r="D24" s="26">
        <f>MAX('S2022'!$B$31:$U$31)</f>
        <v>8370</v>
      </c>
      <c r="E24" s="28"/>
      <c r="F24" s="28"/>
      <c r="G24" s="28"/>
      <c r="H24" s="28"/>
      <c r="I24" s="25"/>
      <c r="J24" s="22"/>
      <c r="K24" s="22"/>
      <c r="L24" s="22"/>
      <c r="M24" s="22"/>
    </row>
    <row r="25" spans="2:15" x14ac:dyDescent="0.25">
      <c r="B25" s="17">
        <v>2021</v>
      </c>
      <c r="C25" s="44">
        <f>'S2021'!$B$33</f>
        <v>0.82127374770078654</v>
      </c>
      <c r="D25" s="26">
        <f>MAX('S2021'!$B$31:$U$31)</f>
        <v>4234</v>
      </c>
      <c r="E25" s="29"/>
      <c r="F25" s="29"/>
      <c r="G25" s="29"/>
      <c r="H25" s="29"/>
      <c r="J25" s="22"/>
      <c r="K25" s="22"/>
      <c r="L25" s="22"/>
      <c r="M25" s="22"/>
    </row>
    <row r="26" spans="2:15" ht="15" customHeight="1" x14ac:dyDescent="0.25">
      <c r="B26" s="17">
        <v>2020</v>
      </c>
      <c r="C26" s="44">
        <f>'S2020'!$B$33</f>
        <v>0.8364824460122231</v>
      </c>
      <c r="D26" s="26">
        <f>MAX('S2020'!$B$31:$U$31)</f>
        <v>2442</v>
      </c>
      <c r="E26" s="29"/>
      <c r="F26" s="29"/>
      <c r="G26" s="29"/>
      <c r="H26" s="29"/>
      <c r="K26" s="19"/>
      <c r="L26" s="19"/>
      <c r="M26" s="19"/>
      <c r="N26" s="19"/>
      <c r="O26" s="19"/>
    </row>
    <row r="27" spans="2:15" x14ac:dyDescent="0.25">
      <c r="F27" s="19"/>
      <c r="G27" s="19"/>
      <c r="H27" s="19"/>
      <c r="I27" s="19"/>
      <c r="J27" s="19"/>
      <c r="K27" s="19"/>
      <c r="L27" s="19"/>
      <c r="M27" s="19"/>
    </row>
    <row r="28" spans="2:15" x14ac:dyDescent="0.25">
      <c r="B28" s="27"/>
      <c r="C28" s="27"/>
      <c r="D28" s="27"/>
      <c r="E28" s="27"/>
      <c r="F28" s="19"/>
      <c r="G28" s="19"/>
      <c r="H28" s="19"/>
      <c r="I28" s="19"/>
      <c r="J28" s="19"/>
      <c r="K28" s="19"/>
    </row>
    <row r="29" spans="2:15" x14ac:dyDescent="0.25">
      <c r="B29" s="27"/>
    </row>
  </sheetData>
  <mergeCells count="9">
    <mergeCell ref="J23:L23"/>
    <mergeCell ref="J6:L6"/>
    <mergeCell ref="B21:D21"/>
    <mergeCell ref="B22:D22"/>
    <mergeCell ref="B3:H3"/>
    <mergeCell ref="B4:H4"/>
    <mergeCell ref="C5:D5"/>
    <mergeCell ref="E5:F5"/>
    <mergeCell ref="G5:H5"/>
  </mergeCells>
  <pageMargins left="0.7" right="0.7" top="0.75" bottom="0.75" header="0.3" footer="0.3"/>
  <pageSetup orientation="portrait" horizontalDpi="90" verticalDpi="9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U33"/>
  <sheetViews>
    <sheetView workbookViewId="0">
      <selection activeCell="G32" sqref="G32"/>
    </sheetView>
  </sheetViews>
  <sheetFormatPr defaultColWidth="21.85546875" defaultRowHeight="15" x14ac:dyDescent="0.25"/>
  <cols>
    <col min="1" max="1" width="22" bestFit="1" customWidth="1"/>
    <col min="2" max="6" width="13.5703125" bestFit="1" customWidth="1"/>
    <col min="7" max="21" width="14.5703125" bestFit="1" customWidth="1"/>
  </cols>
  <sheetData>
    <row r="1" spans="1:21" x14ac:dyDescent="0.25"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</row>
    <row r="3" spans="1:21" x14ac:dyDescent="0.25">
      <c r="A3" s="8" t="s">
        <v>5</v>
      </c>
    </row>
    <row r="4" spans="1:21" x14ac:dyDescent="0.25">
      <c r="A4" s="1" t="s">
        <v>0</v>
      </c>
      <c r="B4" s="2">
        <v>41858.708333333336</v>
      </c>
      <c r="C4" s="2">
        <v>41859.625</v>
      </c>
      <c r="D4" s="2">
        <v>41859.666666666664</v>
      </c>
      <c r="E4" s="2">
        <v>41859.708333333336</v>
      </c>
      <c r="F4" s="2">
        <v>41859.75</v>
      </c>
      <c r="G4" s="2">
        <v>41866.708333333336</v>
      </c>
      <c r="H4" s="2">
        <v>41872.666666666664</v>
      </c>
      <c r="I4" s="2">
        <v>41872.708333333336</v>
      </c>
      <c r="J4" s="2">
        <v>41872.75</v>
      </c>
      <c r="K4" s="2">
        <v>41873.666666666664</v>
      </c>
      <c r="L4" s="2">
        <v>41873.708333333336</v>
      </c>
      <c r="M4" s="2">
        <v>41873.75</v>
      </c>
      <c r="N4" s="2">
        <v>41876.625</v>
      </c>
      <c r="O4" s="2">
        <v>41876.666666666664</v>
      </c>
      <c r="P4" s="2">
        <v>41876.708333333336</v>
      </c>
      <c r="Q4" s="2">
        <v>41876.75</v>
      </c>
      <c r="R4" s="2">
        <v>41876.791666666664</v>
      </c>
      <c r="S4" s="2">
        <v>41877.666666666664</v>
      </c>
      <c r="T4" s="2">
        <v>41877.708333333336</v>
      </c>
      <c r="U4" s="2">
        <v>41892.708333333336</v>
      </c>
    </row>
    <row r="5" spans="1:21" s="34" customFormat="1" x14ac:dyDescent="0.25">
      <c r="A5" s="33" t="s">
        <v>21</v>
      </c>
      <c r="B5" s="35">
        <v>64475.109992946498</v>
      </c>
      <c r="C5" s="35">
        <v>64614.095992946903</v>
      </c>
      <c r="D5" s="35">
        <v>65530.991256949499</v>
      </c>
      <c r="E5" s="35">
        <v>65506.292433946197</v>
      </c>
      <c r="F5" s="35">
        <v>64440.120626947602</v>
      </c>
      <c r="G5" s="35">
        <v>64695.859201950698</v>
      </c>
      <c r="H5" s="35">
        <v>65228.577318953001</v>
      </c>
      <c r="I5" s="35">
        <v>65477.377522950897</v>
      </c>
      <c r="J5" s="35">
        <v>64640.579390949999</v>
      </c>
      <c r="K5" s="35">
        <v>65184.295345946397</v>
      </c>
      <c r="L5" s="35">
        <v>65319.978898950299</v>
      </c>
      <c r="M5" s="35">
        <v>64637.621833951896</v>
      </c>
      <c r="N5" s="35">
        <v>64751.8240579458</v>
      </c>
      <c r="O5" s="35">
        <v>65798.939655953596</v>
      </c>
      <c r="P5" s="35">
        <v>66459.673344945593</v>
      </c>
      <c r="Q5" s="35">
        <v>66372.944985942202</v>
      </c>
      <c r="R5" s="35">
        <v>65055.9951959479</v>
      </c>
      <c r="S5" s="35">
        <v>64921.562797944302</v>
      </c>
      <c r="T5" s="35">
        <v>65372.377509954902</v>
      </c>
      <c r="U5" s="35">
        <v>64479.8654649331</v>
      </c>
    </row>
    <row r="6" spans="1:21" x14ac:dyDescent="0.25">
      <c r="A6" s="3" t="s">
        <v>1</v>
      </c>
      <c r="B6" s="36">
        <v>1426.2841182496813</v>
      </c>
      <c r="C6" s="36">
        <v>1050.6950261327954</v>
      </c>
      <c r="D6" s="36">
        <v>1229.8796822713316</v>
      </c>
      <c r="E6" s="36">
        <v>1333.709313926696</v>
      </c>
      <c r="F6" s="36">
        <v>939.92282691743696</v>
      </c>
      <c r="G6" s="36">
        <v>787.9548872078791</v>
      </c>
      <c r="H6" s="36">
        <v>1203.3273737462366</v>
      </c>
      <c r="I6" s="36">
        <v>1272.3837591022925</v>
      </c>
      <c r="J6" s="36">
        <v>1440.4375879881127</v>
      </c>
      <c r="K6" s="36">
        <v>1170.0272098414109</v>
      </c>
      <c r="L6" s="36">
        <v>1303.9540846082896</v>
      </c>
      <c r="M6" s="36">
        <v>1358.9458234659828</v>
      </c>
      <c r="N6" s="36">
        <v>445.56913735707587</v>
      </c>
      <c r="O6" s="36">
        <v>590.26082262145189</v>
      </c>
      <c r="P6" s="36">
        <v>679.82124171786904</v>
      </c>
      <c r="Q6" s="36">
        <v>764.39447981516525</v>
      </c>
      <c r="R6" s="36">
        <v>737.32961450152925</v>
      </c>
      <c r="S6" s="36">
        <v>561.062705161704</v>
      </c>
      <c r="T6" s="36">
        <v>749.39697225305838</v>
      </c>
      <c r="U6" s="36">
        <v>1086.4261349275373</v>
      </c>
    </row>
    <row r="7" spans="1:21" x14ac:dyDescent="0.25">
      <c r="A7" s="3" t="s">
        <v>2</v>
      </c>
      <c r="B7" s="36">
        <v>1673</v>
      </c>
      <c r="C7" s="36">
        <v>1673</v>
      </c>
      <c r="D7" s="36">
        <v>1673</v>
      </c>
      <c r="E7" s="36">
        <v>1673</v>
      </c>
      <c r="F7" s="36">
        <v>1673</v>
      </c>
      <c r="G7" s="36">
        <v>1673</v>
      </c>
      <c r="H7" s="36">
        <v>1673</v>
      </c>
      <c r="I7" s="36">
        <v>1673</v>
      </c>
      <c r="J7" s="36">
        <v>1673</v>
      </c>
      <c r="K7" s="36">
        <v>1673</v>
      </c>
      <c r="L7" s="36">
        <v>1673</v>
      </c>
      <c r="M7" s="36">
        <v>1673</v>
      </c>
      <c r="N7" s="36">
        <v>1673</v>
      </c>
      <c r="O7" s="36">
        <v>1673</v>
      </c>
      <c r="P7" s="36">
        <v>1673</v>
      </c>
      <c r="Q7" s="36">
        <v>1673</v>
      </c>
      <c r="R7" s="36">
        <v>1673</v>
      </c>
      <c r="S7" s="36">
        <v>1673</v>
      </c>
      <c r="T7" s="36">
        <v>1673</v>
      </c>
      <c r="U7" s="36">
        <v>1673</v>
      </c>
    </row>
    <row r="8" spans="1:21" x14ac:dyDescent="0.25">
      <c r="A8" s="5" t="s">
        <v>3</v>
      </c>
      <c r="B8" s="6">
        <f>B6/B7</f>
        <v>0.85253085370572701</v>
      </c>
      <c r="C8" s="6">
        <f t="shared" ref="C8:U8" si="0">C6/C7</f>
        <v>0.62803049978051129</v>
      </c>
      <c r="D8" s="6">
        <f t="shared" si="0"/>
        <v>0.73513429902649829</v>
      </c>
      <c r="E8" s="6">
        <f t="shared" si="0"/>
        <v>0.79719624263400835</v>
      </c>
      <c r="F8" s="6">
        <f t="shared" si="0"/>
        <v>0.56181878476834246</v>
      </c>
      <c r="G8" s="6">
        <f t="shared" si="0"/>
        <v>0.47098319617924633</v>
      </c>
      <c r="H8" s="6">
        <f t="shared" si="0"/>
        <v>0.71926322399655507</v>
      </c>
      <c r="I8" s="6">
        <f t="shared" si="0"/>
        <v>0.76054020269114919</v>
      </c>
      <c r="J8" s="6">
        <f t="shared" si="0"/>
        <v>0.86099078779923055</v>
      </c>
      <c r="K8" s="6">
        <f t="shared" si="0"/>
        <v>0.69935876260694019</v>
      </c>
      <c r="L8" s="6">
        <f t="shared" si="0"/>
        <v>0.77941069014243247</v>
      </c>
      <c r="M8" s="6">
        <f t="shared" si="0"/>
        <v>0.81228082693722825</v>
      </c>
      <c r="N8" s="6">
        <f t="shared" si="0"/>
        <v>0.26632943057804892</v>
      </c>
      <c r="O8" s="6">
        <f t="shared" si="0"/>
        <v>0.35281579355735321</v>
      </c>
      <c r="P8" s="6">
        <f t="shared" si="0"/>
        <v>0.40634862027368146</v>
      </c>
      <c r="Q8" s="6">
        <f t="shared" si="0"/>
        <v>0.45690046611785134</v>
      </c>
      <c r="R8" s="6">
        <f t="shared" si="0"/>
        <v>0.44072302122028051</v>
      </c>
      <c r="S8" s="6">
        <f t="shared" si="0"/>
        <v>0.33536324277447938</v>
      </c>
      <c r="T8" s="6">
        <f t="shared" si="0"/>
        <v>0.44793602645132002</v>
      </c>
      <c r="U8" s="6">
        <f t="shared" si="0"/>
        <v>0.64938800653170192</v>
      </c>
    </row>
    <row r="9" spans="1:21" x14ac:dyDescent="0.25">
      <c r="A9" s="5" t="s">
        <v>4</v>
      </c>
      <c r="B9" s="7">
        <f>AVERAGE(B8:U8)</f>
        <v>0.60166714888862916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1" spans="1:21" x14ac:dyDescent="0.25">
      <c r="A11" s="8" t="s">
        <v>6</v>
      </c>
    </row>
    <row r="12" spans="1:21" x14ac:dyDescent="0.25">
      <c r="A12" s="1" t="s">
        <v>0</v>
      </c>
      <c r="B12" s="2">
        <v>41858.708333333336</v>
      </c>
      <c r="C12" s="2">
        <v>41859.625</v>
      </c>
      <c r="D12" s="2">
        <v>41859.666666666664</v>
      </c>
      <c r="E12" s="2">
        <v>41859.708333333336</v>
      </c>
      <c r="F12" s="2">
        <v>41859.75</v>
      </c>
      <c r="G12" s="2">
        <v>41866.708333333336</v>
      </c>
      <c r="H12" s="2">
        <v>41872.666666666664</v>
      </c>
      <c r="I12" s="2">
        <v>41872.708333333336</v>
      </c>
      <c r="J12" s="2">
        <v>41872.75</v>
      </c>
      <c r="K12" s="2">
        <v>41873.666666666664</v>
      </c>
      <c r="L12" s="2">
        <v>41873.708333333336</v>
      </c>
      <c r="M12" s="2">
        <v>41873.75</v>
      </c>
      <c r="N12" s="2">
        <v>41876.625</v>
      </c>
      <c r="O12" s="2">
        <v>41876.666666666664</v>
      </c>
      <c r="P12" s="2">
        <v>41876.708333333336</v>
      </c>
      <c r="Q12" s="2">
        <v>41876.75</v>
      </c>
      <c r="R12" s="2">
        <v>41876.791666666664</v>
      </c>
      <c r="S12" s="2">
        <v>41877.666666666664</v>
      </c>
      <c r="T12" s="2">
        <v>41877.708333333336</v>
      </c>
      <c r="U12" s="2">
        <v>41892.708333333336</v>
      </c>
    </row>
    <row r="13" spans="1:21" s="32" customFormat="1" x14ac:dyDescent="0.25">
      <c r="A13" s="31" t="s">
        <v>21</v>
      </c>
      <c r="B13" s="35">
        <v>64475.109992946498</v>
      </c>
      <c r="C13" s="35">
        <v>64614.095992946903</v>
      </c>
      <c r="D13" s="35">
        <v>65530.991256949499</v>
      </c>
      <c r="E13" s="35">
        <v>65506.292433946197</v>
      </c>
      <c r="F13" s="35">
        <v>64440.120626947602</v>
      </c>
      <c r="G13" s="35">
        <v>64695.859201950698</v>
      </c>
      <c r="H13" s="35">
        <v>65228.577318953001</v>
      </c>
      <c r="I13" s="35">
        <v>65477.377522950897</v>
      </c>
      <c r="J13" s="35">
        <v>64640.579390949999</v>
      </c>
      <c r="K13" s="35">
        <v>65184.295345946397</v>
      </c>
      <c r="L13" s="35">
        <v>65319.978898950299</v>
      </c>
      <c r="M13" s="35">
        <v>64637.621833951896</v>
      </c>
      <c r="N13" s="35">
        <v>64751.8240579458</v>
      </c>
      <c r="O13" s="35">
        <v>65798.939655953596</v>
      </c>
      <c r="P13" s="35">
        <v>66459.673344945593</v>
      </c>
      <c r="Q13" s="35">
        <v>66372.944985942202</v>
      </c>
      <c r="R13" s="35">
        <v>65055.9951959479</v>
      </c>
      <c r="S13" s="35">
        <v>64921.562797944302</v>
      </c>
      <c r="T13" s="35">
        <v>65372.377509954902</v>
      </c>
      <c r="U13" s="35">
        <v>64479.8654649331</v>
      </c>
    </row>
    <row r="14" spans="1:21" x14ac:dyDescent="0.25">
      <c r="A14" s="3" t="s">
        <v>1</v>
      </c>
      <c r="B14" s="36">
        <v>12.44775111214984</v>
      </c>
      <c r="C14" s="36">
        <v>3.7317770520018247</v>
      </c>
      <c r="D14" s="36">
        <v>5.2058416910966212</v>
      </c>
      <c r="E14" s="36">
        <v>30.845296657333741</v>
      </c>
      <c r="F14" s="36">
        <v>59.102778245343103</v>
      </c>
      <c r="G14" s="36">
        <v>60.3678126483494</v>
      </c>
      <c r="H14" s="36">
        <v>67.825135538313106</v>
      </c>
      <c r="I14" s="36">
        <v>63.717449435128103</v>
      </c>
      <c r="J14" s="36">
        <v>71.5143183634016</v>
      </c>
      <c r="K14" s="36">
        <v>58.765749460856199</v>
      </c>
      <c r="L14" s="36">
        <v>67.248186113569488</v>
      </c>
      <c r="M14" s="36">
        <v>67.335826411776992</v>
      </c>
      <c r="N14" s="36">
        <v>55.745695191489304</v>
      </c>
      <c r="O14" s="36">
        <v>40.053187582227899</v>
      </c>
      <c r="P14" s="36">
        <v>34.559605111016197</v>
      </c>
      <c r="Q14" s="36">
        <v>33.185237248738602</v>
      </c>
      <c r="R14" s="36">
        <v>22.022676244841669</v>
      </c>
      <c r="S14" s="36">
        <v>13.6277014904552</v>
      </c>
      <c r="T14" s="36">
        <v>15.728824446466231</v>
      </c>
      <c r="U14" s="36">
        <v>93.510219843122698</v>
      </c>
    </row>
    <row r="15" spans="1:21" x14ac:dyDescent="0.25">
      <c r="A15" s="3" t="s">
        <v>2</v>
      </c>
      <c r="B15" s="36">
        <v>207</v>
      </c>
      <c r="C15" s="36">
        <v>207</v>
      </c>
      <c r="D15" s="36">
        <v>207</v>
      </c>
      <c r="E15" s="36">
        <v>207</v>
      </c>
      <c r="F15" s="36">
        <v>207</v>
      </c>
      <c r="G15" s="36">
        <v>207</v>
      </c>
      <c r="H15" s="36">
        <v>207</v>
      </c>
      <c r="I15" s="36">
        <v>207</v>
      </c>
      <c r="J15" s="36">
        <v>207</v>
      </c>
      <c r="K15" s="36">
        <v>207</v>
      </c>
      <c r="L15" s="36">
        <v>207</v>
      </c>
      <c r="M15" s="36">
        <v>207</v>
      </c>
      <c r="N15" s="36">
        <v>207</v>
      </c>
      <c r="O15" s="36">
        <v>207</v>
      </c>
      <c r="P15" s="36">
        <v>207</v>
      </c>
      <c r="Q15" s="36">
        <v>207</v>
      </c>
      <c r="R15" s="36">
        <v>207</v>
      </c>
      <c r="S15" s="36">
        <v>207</v>
      </c>
      <c r="T15" s="36">
        <v>207</v>
      </c>
      <c r="U15" s="36">
        <v>207</v>
      </c>
    </row>
    <row r="16" spans="1:21" x14ac:dyDescent="0.25">
      <c r="A16" s="5" t="s">
        <v>3</v>
      </c>
      <c r="B16" s="6">
        <f>B14/B15</f>
        <v>6.0134063343719034E-2</v>
      </c>
      <c r="C16" s="6">
        <f t="shared" ref="C16:U16" si="1">C14/C15</f>
        <v>1.8027908463776932E-2</v>
      </c>
      <c r="D16" s="6">
        <f t="shared" si="1"/>
        <v>2.5148993676795271E-2</v>
      </c>
      <c r="E16" s="6">
        <f t="shared" si="1"/>
        <v>0.14901109496296494</v>
      </c>
      <c r="F16" s="6">
        <f t="shared" si="1"/>
        <v>0.28552066785189906</v>
      </c>
      <c r="G16" s="6">
        <f t="shared" si="1"/>
        <v>0.29163194516110819</v>
      </c>
      <c r="H16" s="6">
        <f t="shared" si="1"/>
        <v>0.32765765960537735</v>
      </c>
      <c r="I16" s="6">
        <f t="shared" si="1"/>
        <v>0.30781376538709226</v>
      </c>
      <c r="J16" s="6">
        <f t="shared" si="1"/>
        <v>0.34547979885701258</v>
      </c>
      <c r="K16" s="6">
        <f t="shared" si="1"/>
        <v>0.28389250947273525</v>
      </c>
      <c r="L16" s="6">
        <f t="shared" si="1"/>
        <v>0.32487046431676081</v>
      </c>
      <c r="M16" s="6">
        <f t="shared" si="1"/>
        <v>0.32529384739988887</v>
      </c>
      <c r="N16" s="6">
        <f t="shared" si="1"/>
        <v>0.26930287532120439</v>
      </c>
      <c r="O16" s="6">
        <f t="shared" si="1"/>
        <v>0.19349365981752609</v>
      </c>
      <c r="P16" s="6">
        <f t="shared" si="1"/>
        <v>0.16695461406288017</v>
      </c>
      <c r="Q16" s="6">
        <f t="shared" si="1"/>
        <v>0.16031515579100775</v>
      </c>
      <c r="R16" s="6">
        <f t="shared" si="1"/>
        <v>0.10638974031324477</v>
      </c>
      <c r="S16" s="6">
        <f t="shared" si="1"/>
        <v>6.5834306717174884E-2</v>
      </c>
      <c r="T16" s="6">
        <f t="shared" si="1"/>
        <v>7.5984659161672616E-2</v>
      </c>
      <c r="U16" s="6">
        <f t="shared" si="1"/>
        <v>0.45174019247885361</v>
      </c>
    </row>
    <row r="17" spans="1:21" x14ac:dyDescent="0.25">
      <c r="A17" s="5" t="s">
        <v>4</v>
      </c>
      <c r="B17" s="7">
        <f>AVERAGE(B16:U16)</f>
        <v>0.21172489610813475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9" spans="1:21" x14ac:dyDescent="0.25">
      <c r="A19" s="8" t="s">
        <v>7</v>
      </c>
    </row>
    <row r="20" spans="1:21" x14ac:dyDescent="0.25">
      <c r="A20" s="1" t="s">
        <v>0</v>
      </c>
      <c r="B20" s="2">
        <v>41858.708333333336</v>
      </c>
      <c r="C20" s="2">
        <v>41859.625</v>
      </c>
      <c r="D20" s="2">
        <v>41859.666666666664</v>
      </c>
      <c r="E20" s="2">
        <v>41859.708333333336</v>
      </c>
      <c r="F20" s="2">
        <v>41859.75</v>
      </c>
      <c r="G20" s="2">
        <v>41866.708333333336</v>
      </c>
      <c r="H20" s="2">
        <v>41872.666666666664</v>
      </c>
      <c r="I20" s="2">
        <v>41872.708333333336</v>
      </c>
      <c r="J20" s="2">
        <v>41872.75</v>
      </c>
      <c r="K20" s="2">
        <v>41873.666666666664</v>
      </c>
      <c r="L20" s="2">
        <v>41873.708333333336</v>
      </c>
      <c r="M20" s="2">
        <v>41873.75</v>
      </c>
      <c r="N20" s="2">
        <v>41876.625</v>
      </c>
      <c r="O20" s="2">
        <v>41876.666666666664</v>
      </c>
      <c r="P20" s="2">
        <v>41876.708333333336</v>
      </c>
      <c r="Q20" s="2">
        <v>41876.75</v>
      </c>
      <c r="R20" s="2">
        <v>41876.791666666664</v>
      </c>
      <c r="S20" s="2">
        <v>41877.666666666664</v>
      </c>
      <c r="T20" s="2">
        <v>41877.708333333336</v>
      </c>
      <c r="U20" s="2">
        <v>41892.708333333336</v>
      </c>
    </row>
    <row r="21" spans="1:21" s="32" customFormat="1" x14ac:dyDescent="0.25">
      <c r="A21" s="31" t="s">
        <v>21</v>
      </c>
      <c r="B21" s="35">
        <v>64475.109992946498</v>
      </c>
      <c r="C21" s="35">
        <v>64614.095992946903</v>
      </c>
      <c r="D21" s="35">
        <v>65530.991256949499</v>
      </c>
      <c r="E21" s="35">
        <v>65506.292433946197</v>
      </c>
      <c r="F21" s="35">
        <v>64440.120626947602</v>
      </c>
      <c r="G21" s="35">
        <v>64695.859201950698</v>
      </c>
      <c r="H21" s="35">
        <v>65228.577318953001</v>
      </c>
      <c r="I21" s="35">
        <v>65477.377522950897</v>
      </c>
      <c r="J21" s="35">
        <v>64640.579390949999</v>
      </c>
      <c r="K21" s="35">
        <v>65184.295345946397</v>
      </c>
      <c r="L21" s="35">
        <v>65319.978898950299</v>
      </c>
      <c r="M21" s="35">
        <v>64637.621833951896</v>
      </c>
      <c r="N21" s="35">
        <v>64751.8240579458</v>
      </c>
      <c r="O21" s="35">
        <v>65798.939655953596</v>
      </c>
      <c r="P21" s="35">
        <v>66459.673344945593</v>
      </c>
      <c r="Q21" s="35">
        <v>66372.944985942202</v>
      </c>
      <c r="R21" s="35">
        <v>65055.9951959479</v>
      </c>
      <c r="S21" s="35">
        <v>64921.562797944302</v>
      </c>
      <c r="T21" s="35">
        <v>65372.377509954902</v>
      </c>
      <c r="U21" s="35">
        <v>64479.8654649331</v>
      </c>
    </row>
    <row r="22" spans="1:21" x14ac:dyDescent="0.25">
      <c r="A22" s="3" t="s">
        <v>1</v>
      </c>
      <c r="B22" s="36">
        <v>829.20712568667182</v>
      </c>
      <c r="C22" s="36">
        <v>715.19161739432536</v>
      </c>
      <c r="D22" s="36">
        <v>980.64504304451293</v>
      </c>
      <c r="E22" s="36">
        <v>984.6529751412487</v>
      </c>
      <c r="F22" s="36">
        <v>1167.3038060949939</v>
      </c>
      <c r="G22" s="36">
        <v>589.2140850194794</v>
      </c>
      <c r="H22" s="36">
        <v>2136.8209506000412</v>
      </c>
      <c r="I22" s="36">
        <v>2169.1089372134211</v>
      </c>
      <c r="J22" s="36">
        <v>2415.2339023017885</v>
      </c>
      <c r="K22" s="36">
        <v>2247.3731396545954</v>
      </c>
      <c r="L22" s="36">
        <v>2354.962208526531</v>
      </c>
      <c r="M22" s="36">
        <v>2677.6817008369499</v>
      </c>
      <c r="N22" s="36">
        <v>278.05553902856553</v>
      </c>
      <c r="O22" s="36">
        <v>329.63583829955996</v>
      </c>
      <c r="P22" s="36">
        <v>497.90594204123039</v>
      </c>
      <c r="Q22" s="36">
        <v>628.04258077171289</v>
      </c>
      <c r="R22" s="36">
        <v>901.07128233459287</v>
      </c>
      <c r="S22" s="36">
        <v>285.63670794981158</v>
      </c>
      <c r="T22" s="36">
        <v>594.05024271433274</v>
      </c>
      <c r="U22" s="36">
        <v>772.15546398566232</v>
      </c>
    </row>
    <row r="23" spans="1:21" x14ac:dyDescent="0.25">
      <c r="A23" s="3" t="s">
        <v>2</v>
      </c>
      <c r="B23" s="36">
        <v>6318</v>
      </c>
      <c r="C23" s="36">
        <v>6318</v>
      </c>
      <c r="D23" s="36">
        <v>6318</v>
      </c>
      <c r="E23" s="36">
        <v>6318</v>
      </c>
      <c r="F23" s="36">
        <v>6318</v>
      </c>
      <c r="G23" s="36">
        <v>6318</v>
      </c>
      <c r="H23" s="36">
        <v>6318</v>
      </c>
      <c r="I23" s="36">
        <v>6318</v>
      </c>
      <c r="J23" s="36">
        <v>6318</v>
      </c>
      <c r="K23" s="36">
        <v>6318</v>
      </c>
      <c r="L23" s="36">
        <v>6318</v>
      </c>
      <c r="M23" s="36">
        <v>6318</v>
      </c>
      <c r="N23" s="36">
        <v>6318</v>
      </c>
      <c r="O23" s="36">
        <v>6318</v>
      </c>
      <c r="P23" s="36">
        <v>6318</v>
      </c>
      <c r="Q23" s="36">
        <v>6318</v>
      </c>
      <c r="R23" s="36">
        <v>6318</v>
      </c>
      <c r="S23" s="36">
        <v>6318</v>
      </c>
      <c r="T23" s="36">
        <v>6318</v>
      </c>
      <c r="U23" s="36">
        <v>6316</v>
      </c>
    </row>
    <row r="24" spans="1:21" x14ac:dyDescent="0.25">
      <c r="A24" s="5" t="s">
        <v>3</v>
      </c>
      <c r="B24" s="6">
        <f>B22/B23</f>
        <v>0.1312451924163773</v>
      </c>
      <c r="C24" s="6">
        <f t="shared" ref="C24:U24" si="2">C22/C23</f>
        <v>0.11319905308552158</v>
      </c>
      <c r="D24" s="6">
        <f t="shared" si="2"/>
        <v>0.15521447341635217</v>
      </c>
      <c r="E24" s="6">
        <f t="shared" si="2"/>
        <v>0.15584884063647494</v>
      </c>
      <c r="F24" s="6">
        <f t="shared" si="2"/>
        <v>0.18475843717869483</v>
      </c>
      <c r="G24" s="6">
        <f t="shared" si="2"/>
        <v>9.3259589271839097E-2</v>
      </c>
      <c r="H24" s="6">
        <f t="shared" si="2"/>
        <v>0.33821160978158299</v>
      </c>
      <c r="I24" s="6">
        <f t="shared" si="2"/>
        <v>0.34332208566214323</v>
      </c>
      <c r="J24" s="6">
        <f t="shared" si="2"/>
        <v>0.38227823714811465</v>
      </c>
      <c r="K24" s="6">
        <f t="shared" si="2"/>
        <v>0.35570958209157888</v>
      </c>
      <c r="L24" s="6">
        <f t="shared" si="2"/>
        <v>0.37273855785478488</v>
      </c>
      <c r="M24" s="6">
        <f t="shared" si="2"/>
        <v>0.42381793302262583</v>
      </c>
      <c r="N24" s="6">
        <f t="shared" si="2"/>
        <v>4.4010056826300339E-2</v>
      </c>
      <c r="O24" s="6">
        <f t="shared" si="2"/>
        <v>5.2174080136049378E-2</v>
      </c>
      <c r="P24" s="6">
        <f t="shared" si="2"/>
        <v>7.8807524856161826E-2</v>
      </c>
      <c r="Q24" s="6">
        <f t="shared" si="2"/>
        <v>9.940528343965066E-2</v>
      </c>
      <c r="R24" s="6">
        <f t="shared" si="2"/>
        <v>0.14261970280699476</v>
      </c>
      <c r="S24" s="6">
        <f t="shared" si="2"/>
        <v>4.5209988596044887E-2</v>
      </c>
      <c r="T24" s="6">
        <f t="shared" si="2"/>
        <v>9.4025046330220435E-2</v>
      </c>
      <c r="U24" s="6">
        <f t="shared" si="2"/>
        <v>0.12225387333528535</v>
      </c>
    </row>
    <row r="25" spans="1:21" x14ac:dyDescent="0.25">
      <c r="A25" s="5" t="s">
        <v>4</v>
      </c>
      <c r="B25" s="7">
        <f>AVERAGE(B24:U24)</f>
        <v>0.1864054573946399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7" spans="1:21" x14ac:dyDescent="0.25">
      <c r="A27" s="8"/>
    </row>
    <row r="28" spans="1:21" x14ac:dyDescent="0.25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s="32" customFormat="1" x14ac:dyDescent="0.25">
      <c r="A29" s="31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</row>
    <row r="30" spans="1:21" x14ac:dyDescent="0.25">
      <c r="A30" s="3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</row>
    <row r="31" spans="1:21" x14ac:dyDescent="0.25">
      <c r="A31" s="3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</row>
    <row r="32" spans="1:21" x14ac:dyDescent="0.25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x14ac:dyDescent="0.25">
      <c r="A33" s="5"/>
      <c r="B33" s="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3:U33"/>
  <sheetViews>
    <sheetView workbookViewId="0">
      <selection activeCell="O39" sqref="O39:O40"/>
    </sheetView>
  </sheetViews>
  <sheetFormatPr defaultColWidth="21.85546875" defaultRowHeight="15" x14ac:dyDescent="0.25"/>
  <cols>
    <col min="1" max="1" width="22" bestFit="1" customWidth="1"/>
    <col min="2" max="21" width="14.5703125" bestFit="1" customWidth="1"/>
  </cols>
  <sheetData>
    <row r="3" spans="1:21" x14ac:dyDescent="0.25">
      <c r="A3" s="8" t="s">
        <v>5</v>
      </c>
    </row>
    <row r="4" spans="1:21" x14ac:dyDescent="0.25">
      <c r="A4" s="1" t="s">
        <v>0</v>
      </c>
      <c r="B4" s="2">
        <v>41486.708333333336</v>
      </c>
      <c r="C4" s="2">
        <v>41487.666666666664</v>
      </c>
      <c r="D4" s="2">
        <v>41487.708333333336</v>
      </c>
      <c r="E4" s="2">
        <v>41487.75</v>
      </c>
      <c r="F4" s="2">
        <v>41491.666666666664</v>
      </c>
      <c r="G4" s="2">
        <v>41491.708333333336</v>
      </c>
      <c r="H4" s="2">
        <v>41491.75</v>
      </c>
      <c r="I4" s="2">
        <v>41492.666666666664</v>
      </c>
      <c r="J4" s="2">
        <v>41492.708333333336</v>
      </c>
      <c r="K4" s="2">
        <v>41492.75</v>
      </c>
      <c r="L4" s="2">
        <v>41493.625</v>
      </c>
      <c r="M4" s="2">
        <v>41493.666666666664</v>
      </c>
      <c r="N4" s="2">
        <v>41493.708333333336</v>
      </c>
      <c r="O4" s="2">
        <v>41493.75</v>
      </c>
      <c r="P4" s="2">
        <v>41493.791666666664</v>
      </c>
      <c r="Q4" s="2">
        <v>41494.666666666664</v>
      </c>
      <c r="R4" s="2">
        <v>41494.708333333336</v>
      </c>
      <c r="S4" s="2">
        <v>41494.75</v>
      </c>
      <c r="T4" s="2">
        <v>41495.708333333336</v>
      </c>
      <c r="U4" s="2">
        <v>41516.708333333336</v>
      </c>
    </row>
    <row r="5" spans="1:21" s="34" customFormat="1" x14ac:dyDescent="0.25">
      <c r="A5" s="33" t="s">
        <v>21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</row>
    <row r="6" spans="1:21" x14ac:dyDescent="0.25">
      <c r="A6" s="3" t="s">
        <v>1</v>
      </c>
      <c r="B6" s="36">
        <v>735.25</v>
      </c>
      <c r="C6" s="36">
        <v>463.20833333333331</v>
      </c>
      <c r="D6" s="36">
        <v>577.68333333333339</v>
      </c>
      <c r="E6" s="36">
        <v>660.94166666666661</v>
      </c>
      <c r="F6" s="36">
        <v>1176.875</v>
      </c>
      <c r="G6" s="36">
        <v>1190.6833333333336</v>
      </c>
      <c r="H6" s="36">
        <v>1204.2083333333335</v>
      </c>
      <c r="I6" s="36">
        <v>1169.9749999999999</v>
      </c>
      <c r="J6" s="36">
        <v>1193.75</v>
      </c>
      <c r="K6" s="36">
        <v>1211.5250000000001</v>
      </c>
      <c r="L6" s="36">
        <v>989.55</v>
      </c>
      <c r="M6" s="36">
        <v>1093.5250000000001</v>
      </c>
      <c r="N6" s="36">
        <v>1154.5166666666667</v>
      </c>
      <c r="O6" s="36">
        <v>1196.0583333333332</v>
      </c>
      <c r="P6" s="36">
        <v>1196.6166666666666</v>
      </c>
      <c r="Q6" s="36">
        <v>979.63333333333321</v>
      </c>
      <c r="R6" s="36">
        <v>1123.5583333333334</v>
      </c>
      <c r="S6" s="36">
        <v>1208.825</v>
      </c>
      <c r="T6" s="36">
        <v>576.92500000000007</v>
      </c>
      <c r="U6" s="36">
        <v>351.82499999999999</v>
      </c>
    </row>
    <row r="7" spans="1:21" x14ac:dyDescent="0.25">
      <c r="A7" s="3" t="s">
        <v>2</v>
      </c>
      <c r="B7" s="36">
        <v>1274</v>
      </c>
      <c r="C7" s="36">
        <v>1274</v>
      </c>
      <c r="D7" s="36">
        <v>1274</v>
      </c>
      <c r="E7" s="36">
        <v>1274</v>
      </c>
      <c r="F7" s="36">
        <v>1274</v>
      </c>
      <c r="G7" s="36">
        <v>1274</v>
      </c>
      <c r="H7" s="36">
        <v>1274</v>
      </c>
      <c r="I7" s="36">
        <v>1274</v>
      </c>
      <c r="J7" s="36">
        <v>1274</v>
      </c>
      <c r="K7" s="36">
        <v>1274</v>
      </c>
      <c r="L7" s="36">
        <v>1274</v>
      </c>
      <c r="M7" s="36">
        <v>1274</v>
      </c>
      <c r="N7" s="36">
        <v>1274</v>
      </c>
      <c r="O7" s="36">
        <v>1274</v>
      </c>
      <c r="P7" s="36">
        <v>1274</v>
      </c>
      <c r="Q7" s="36">
        <v>1274</v>
      </c>
      <c r="R7" s="36">
        <v>1274</v>
      </c>
      <c r="S7" s="36">
        <v>1274</v>
      </c>
      <c r="T7" s="36">
        <v>1274</v>
      </c>
      <c r="U7" s="36">
        <v>1274</v>
      </c>
    </row>
    <row r="8" spans="1:21" x14ac:dyDescent="0.25">
      <c r="A8" s="5" t="s">
        <v>3</v>
      </c>
      <c r="B8" s="6">
        <f>B6/B7</f>
        <v>0.57711930926216637</v>
      </c>
      <c r="C8" s="6">
        <f t="shared" ref="C8:U8" si="0">C6/C7</f>
        <v>0.36358581894296177</v>
      </c>
      <c r="D8" s="6">
        <f t="shared" si="0"/>
        <v>0.45344060701203565</v>
      </c>
      <c r="E8" s="6">
        <f t="shared" si="0"/>
        <v>0.51879251700680262</v>
      </c>
      <c r="F8" s="6">
        <f t="shared" si="0"/>
        <v>0.92376373626373631</v>
      </c>
      <c r="G8" s="6">
        <f t="shared" si="0"/>
        <v>0.93460230245944553</v>
      </c>
      <c r="H8" s="6">
        <f t="shared" si="0"/>
        <v>0.94521847200418641</v>
      </c>
      <c r="I8" s="6">
        <f t="shared" si="0"/>
        <v>0.9183477237048665</v>
      </c>
      <c r="J8" s="6">
        <f t="shared" si="0"/>
        <v>0.93700941915227631</v>
      </c>
      <c r="K8" s="6">
        <f t="shared" si="0"/>
        <v>0.95096153846153852</v>
      </c>
      <c r="L8" s="6">
        <f t="shared" si="0"/>
        <v>0.77672684458398744</v>
      </c>
      <c r="M8" s="6">
        <f t="shared" si="0"/>
        <v>0.85833987441130311</v>
      </c>
      <c r="N8" s="6">
        <f t="shared" si="0"/>
        <v>0.90621402407116691</v>
      </c>
      <c r="O8" s="6">
        <f t="shared" si="0"/>
        <v>0.938821297749869</v>
      </c>
      <c r="P8" s="6">
        <f t="shared" si="0"/>
        <v>0.93925954997383565</v>
      </c>
      <c r="Q8" s="6">
        <f t="shared" si="0"/>
        <v>0.76894296180010457</v>
      </c>
      <c r="R8" s="6">
        <f t="shared" si="0"/>
        <v>0.8819139194139195</v>
      </c>
      <c r="S8" s="6">
        <f t="shared" si="0"/>
        <v>0.94884222919937211</v>
      </c>
      <c r="T8" s="6">
        <f t="shared" si="0"/>
        <v>0.45284536891679755</v>
      </c>
      <c r="U8" s="6">
        <f t="shared" si="0"/>
        <v>0.27615777080062792</v>
      </c>
    </row>
    <row r="9" spans="1:21" x14ac:dyDescent="0.25">
      <c r="A9" s="5" t="s">
        <v>4</v>
      </c>
      <c r="B9" s="7">
        <f>AVERAGE(B8:U8)</f>
        <v>0.76354526425954994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1" spans="1:21" x14ac:dyDescent="0.25">
      <c r="A11" s="8" t="s">
        <v>6</v>
      </c>
    </row>
    <row r="12" spans="1:21" x14ac:dyDescent="0.25">
      <c r="A12" s="1" t="s">
        <v>0</v>
      </c>
      <c r="B12" s="2">
        <v>41486.708333333336</v>
      </c>
      <c r="C12" s="2">
        <v>41487.666666666664</v>
      </c>
      <c r="D12" s="2">
        <v>41487.708333333336</v>
      </c>
      <c r="E12" s="2">
        <v>41487.75</v>
      </c>
      <c r="F12" s="2">
        <v>41491.666666666664</v>
      </c>
      <c r="G12" s="2">
        <v>41491.708333333336</v>
      </c>
      <c r="H12" s="2">
        <v>41491.75</v>
      </c>
      <c r="I12" s="2">
        <v>41492.666666666664</v>
      </c>
      <c r="J12" s="2">
        <v>41492.708333333336</v>
      </c>
      <c r="K12" s="2">
        <v>41492.75</v>
      </c>
      <c r="L12" s="2">
        <v>41493.625</v>
      </c>
      <c r="M12" s="2">
        <v>41493.666666666664</v>
      </c>
      <c r="N12" s="2">
        <v>41493.708333333336</v>
      </c>
      <c r="O12" s="2">
        <v>41493.75</v>
      </c>
      <c r="P12" s="2">
        <v>41493.791666666664</v>
      </c>
      <c r="Q12" s="2">
        <v>41494.666666666664</v>
      </c>
      <c r="R12" s="2">
        <v>41494.708333333336</v>
      </c>
      <c r="S12" s="2">
        <v>41494.75</v>
      </c>
      <c r="T12" s="2">
        <v>41495.708333333336</v>
      </c>
      <c r="U12" s="2">
        <v>41516.708333333336</v>
      </c>
    </row>
    <row r="13" spans="1:21" s="32" customFormat="1" x14ac:dyDescent="0.25">
      <c r="A13" s="31" t="s">
        <v>21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</row>
    <row r="14" spans="1:21" x14ac:dyDescent="0.25">
      <c r="A14" s="3" t="s">
        <v>1</v>
      </c>
      <c r="B14" s="36">
        <v>14.6</v>
      </c>
      <c r="C14" s="36">
        <v>10.866666666666667</v>
      </c>
      <c r="D14" s="36">
        <v>15.066666666666666</v>
      </c>
      <c r="E14" s="36">
        <v>10.591666666666665</v>
      </c>
      <c r="F14" s="36">
        <v>55.599999999999994</v>
      </c>
      <c r="G14" s="36">
        <v>47.80833333333333</v>
      </c>
      <c r="H14" s="36">
        <v>54.05</v>
      </c>
      <c r="I14" s="36">
        <v>19.425000000000001</v>
      </c>
      <c r="J14" s="36">
        <v>17.8</v>
      </c>
      <c r="K14" s="36">
        <v>16.225000000000001</v>
      </c>
      <c r="L14" s="36">
        <v>20.358333333333334</v>
      </c>
      <c r="M14" s="36">
        <v>13.333333333333332</v>
      </c>
      <c r="N14" s="36">
        <v>17.033333333333331</v>
      </c>
      <c r="O14" s="36">
        <v>19.991666666666667</v>
      </c>
      <c r="P14" s="36">
        <v>13.025000000000002</v>
      </c>
      <c r="Q14" s="36">
        <v>13.075000000000001</v>
      </c>
      <c r="R14" s="36">
        <v>11.049999999999999</v>
      </c>
      <c r="S14" s="36">
        <v>48.525000000000006</v>
      </c>
      <c r="T14" s="36">
        <v>25.966666666666669</v>
      </c>
      <c r="U14" s="36">
        <v>7.9666666666666668</v>
      </c>
    </row>
    <row r="15" spans="1:21" x14ac:dyDescent="0.25">
      <c r="A15" s="3" t="s">
        <v>2</v>
      </c>
      <c r="B15" s="36">
        <v>207</v>
      </c>
      <c r="C15" s="36">
        <v>207</v>
      </c>
      <c r="D15" s="36">
        <v>207</v>
      </c>
      <c r="E15" s="36">
        <v>207</v>
      </c>
      <c r="F15" s="36">
        <v>207</v>
      </c>
      <c r="G15" s="36">
        <v>207</v>
      </c>
      <c r="H15" s="36">
        <v>207</v>
      </c>
      <c r="I15" s="36">
        <v>207</v>
      </c>
      <c r="J15" s="36">
        <v>207</v>
      </c>
      <c r="K15" s="36">
        <v>207</v>
      </c>
      <c r="L15" s="36">
        <v>207</v>
      </c>
      <c r="M15" s="36">
        <v>207</v>
      </c>
      <c r="N15" s="36">
        <v>207</v>
      </c>
      <c r="O15" s="36">
        <v>207</v>
      </c>
      <c r="P15" s="36">
        <v>207</v>
      </c>
      <c r="Q15" s="36">
        <v>207</v>
      </c>
      <c r="R15" s="36">
        <v>207</v>
      </c>
      <c r="S15" s="36">
        <v>207</v>
      </c>
      <c r="T15" s="36">
        <v>207</v>
      </c>
      <c r="U15" s="36">
        <v>207</v>
      </c>
    </row>
    <row r="16" spans="1:21" x14ac:dyDescent="0.25">
      <c r="A16" s="5" t="s">
        <v>3</v>
      </c>
      <c r="B16" s="6">
        <f>B14/B15</f>
        <v>7.0531400966183572E-2</v>
      </c>
      <c r="C16" s="6">
        <f t="shared" ref="C16:U16" si="1">C14/C15</f>
        <v>5.2495974235104673E-2</v>
      </c>
      <c r="D16" s="6">
        <f t="shared" si="1"/>
        <v>7.2785829307568439E-2</v>
      </c>
      <c r="E16" s="6">
        <f t="shared" si="1"/>
        <v>5.1167471819645725E-2</v>
      </c>
      <c r="F16" s="6">
        <f t="shared" si="1"/>
        <v>0.26859903381642508</v>
      </c>
      <c r="G16" s="6">
        <f t="shared" si="1"/>
        <v>0.23095813204508855</v>
      </c>
      <c r="H16" s="6">
        <f t="shared" si="1"/>
        <v>0.26111111111111107</v>
      </c>
      <c r="I16" s="6">
        <f t="shared" si="1"/>
        <v>9.3840579710144936E-2</v>
      </c>
      <c r="J16" s="6">
        <f t="shared" si="1"/>
        <v>8.5990338164251209E-2</v>
      </c>
      <c r="K16" s="6">
        <f t="shared" si="1"/>
        <v>7.8381642512077299E-2</v>
      </c>
      <c r="L16" s="6">
        <f t="shared" si="1"/>
        <v>9.8349436392914658E-2</v>
      </c>
      <c r="M16" s="6">
        <f t="shared" si="1"/>
        <v>6.4412238325281798E-2</v>
      </c>
      <c r="N16" s="6">
        <f t="shared" si="1"/>
        <v>8.22866344605475E-2</v>
      </c>
      <c r="O16" s="6">
        <f t="shared" si="1"/>
        <v>9.6578099838969408E-2</v>
      </c>
      <c r="P16" s="6">
        <f t="shared" si="1"/>
        <v>6.2922705314009675E-2</v>
      </c>
      <c r="Q16" s="6">
        <f t="shared" si="1"/>
        <v>6.3164251207729477E-2</v>
      </c>
      <c r="R16" s="6">
        <f t="shared" si="1"/>
        <v>5.338164251207729E-2</v>
      </c>
      <c r="S16" s="6">
        <f t="shared" si="1"/>
        <v>0.23442028985507249</v>
      </c>
      <c r="T16" s="6">
        <f t="shared" si="1"/>
        <v>0.12544283413848631</v>
      </c>
      <c r="U16" s="6">
        <f t="shared" si="1"/>
        <v>3.8486312399355876E-2</v>
      </c>
    </row>
    <row r="17" spans="1:21" x14ac:dyDescent="0.25">
      <c r="A17" s="5" t="s">
        <v>4</v>
      </c>
      <c r="B17" s="7">
        <f>AVERAGE(B16:U16)</f>
        <v>0.10926529790660226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9" spans="1:21" x14ac:dyDescent="0.25">
      <c r="A19" s="8" t="s">
        <v>7</v>
      </c>
    </row>
    <row r="20" spans="1:21" x14ac:dyDescent="0.25">
      <c r="A20" s="1" t="s">
        <v>0</v>
      </c>
      <c r="B20" s="2">
        <v>41486.708333333336</v>
      </c>
      <c r="C20" s="2">
        <v>41487.666666666664</v>
      </c>
      <c r="D20" s="2">
        <v>41487.708333333336</v>
      </c>
      <c r="E20" s="2">
        <v>41487.75</v>
      </c>
      <c r="F20" s="2">
        <v>41491.666666666664</v>
      </c>
      <c r="G20" s="2">
        <v>41491.708333333336</v>
      </c>
      <c r="H20" s="2">
        <v>41491.75</v>
      </c>
      <c r="I20" s="2">
        <v>41492.666666666664</v>
      </c>
      <c r="J20" s="2">
        <v>41492.708333333336</v>
      </c>
      <c r="K20" s="2">
        <v>41492.75</v>
      </c>
      <c r="L20" s="2">
        <v>41493.625</v>
      </c>
      <c r="M20" s="2">
        <v>41493.666666666664</v>
      </c>
      <c r="N20" s="2">
        <v>41493.708333333336</v>
      </c>
      <c r="O20" s="2">
        <v>41493.75</v>
      </c>
      <c r="P20" s="2">
        <v>41493.791666666664</v>
      </c>
      <c r="Q20" s="2">
        <v>41494.666666666664</v>
      </c>
      <c r="R20" s="2">
        <v>41494.708333333336</v>
      </c>
      <c r="S20" s="2">
        <v>41494.75</v>
      </c>
      <c r="T20" s="2">
        <v>41495.708333333336</v>
      </c>
      <c r="U20" s="2">
        <v>41516.708333333336</v>
      </c>
    </row>
    <row r="21" spans="1:21" s="32" customFormat="1" x14ac:dyDescent="0.25">
      <c r="A21" s="31" t="s">
        <v>21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</row>
    <row r="22" spans="1:21" x14ac:dyDescent="0.25">
      <c r="A22" s="3" t="s">
        <v>1</v>
      </c>
      <c r="B22" s="36">
        <v>209.05</v>
      </c>
      <c r="C22" s="36">
        <v>128.09999999999997</v>
      </c>
      <c r="D22" s="36">
        <v>289.18333333333334</v>
      </c>
      <c r="E22" s="36">
        <v>467.05833333333356</v>
      </c>
      <c r="F22" s="36">
        <v>1244.0333333333333</v>
      </c>
      <c r="G22" s="36">
        <v>1186.2333333333336</v>
      </c>
      <c r="H22" s="36">
        <v>1172.2916666666667</v>
      </c>
      <c r="I22" s="36">
        <v>736.49166666666679</v>
      </c>
      <c r="J22" s="36">
        <v>771.15000000000009</v>
      </c>
      <c r="K22" s="36">
        <v>875.14166666666654</v>
      </c>
      <c r="L22" s="36">
        <v>342.2999999999999</v>
      </c>
      <c r="M22" s="36">
        <v>526.84166666666658</v>
      </c>
      <c r="N22" s="36">
        <v>613.18333333333351</v>
      </c>
      <c r="O22" s="36">
        <v>943.02499999999975</v>
      </c>
      <c r="P22" s="36">
        <v>1462.6416666666669</v>
      </c>
      <c r="Q22" s="36">
        <v>909.66666666666686</v>
      </c>
      <c r="R22" s="36">
        <v>1490.4833333333333</v>
      </c>
      <c r="S22" s="36">
        <v>1519.9416666666662</v>
      </c>
      <c r="T22" s="36">
        <v>283.49166666666673</v>
      </c>
      <c r="U22" s="36">
        <v>156.59166666666667</v>
      </c>
    </row>
    <row r="23" spans="1:21" x14ac:dyDescent="0.25">
      <c r="A23" s="3" t="s">
        <v>2</v>
      </c>
      <c r="B23" s="36">
        <v>6099</v>
      </c>
      <c r="C23" s="36">
        <v>6099</v>
      </c>
      <c r="D23" s="36">
        <v>6099</v>
      </c>
      <c r="E23" s="36">
        <v>6099</v>
      </c>
      <c r="F23" s="36">
        <v>6099</v>
      </c>
      <c r="G23" s="36">
        <v>6099</v>
      </c>
      <c r="H23" s="36">
        <v>6099</v>
      </c>
      <c r="I23" s="36">
        <v>6099</v>
      </c>
      <c r="J23" s="36">
        <v>6099</v>
      </c>
      <c r="K23" s="36">
        <v>6099</v>
      </c>
      <c r="L23" s="36">
        <v>6099</v>
      </c>
      <c r="M23" s="36">
        <v>6099</v>
      </c>
      <c r="N23" s="36">
        <v>6099</v>
      </c>
      <c r="O23" s="36">
        <v>6099</v>
      </c>
      <c r="P23" s="36">
        <v>6099</v>
      </c>
      <c r="Q23" s="36">
        <v>6099</v>
      </c>
      <c r="R23" s="36">
        <v>6099</v>
      </c>
      <c r="S23" s="36">
        <v>6099</v>
      </c>
      <c r="T23" s="36">
        <v>6099</v>
      </c>
      <c r="U23" s="36">
        <v>6099</v>
      </c>
    </row>
    <row r="24" spans="1:21" x14ac:dyDescent="0.25">
      <c r="A24" s="5" t="s">
        <v>3</v>
      </c>
      <c r="B24" s="6">
        <f>B22/B23</f>
        <v>3.4276110837842273E-2</v>
      </c>
      <c r="C24" s="6">
        <f t="shared" ref="C24:U24" si="2">C22/C23</f>
        <v>2.1003443187407767E-2</v>
      </c>
      <c r="D24" s="6">
        <f t="shared" si="2"/>
        <v>4.741487675575231E-2</v>
      </c>
      <c r="E24" s="6">
        <f t="shared" si="2"/>
        <v>7.657949390610487E-2</v>
      </c>
      <c r="F24" s="6">
        <f t="shared" si="2"/>
        <v>0.20397332896103185</v>
      </c>
      <c r="G24" s="6">
        <f t="shared" si="2"/>
        <v>0.19449636552440294</v>
      </c>
      <c r="H24" s="6">
        <f t="shared" si="2"/>
        <v>0.1922104716620211</v>
      </c>
      <c r="I24" s="6">
        <f t="shared" si="2"/>
        <v>0.12075613488550037</v>
      </c>
      <c r="J24" s="6">
        <f t="shared" si="2"/>
        <v>0.12643876045253322</v>
      </c>
      <c r="K24" s="6">
        <f t="shared" si="2"/>
        <v>0.1434893698420506</v>
      </c>
      <c r="L24" s="6">
        <f t="shared" si="2"/>
        <v>5.6123954746679763E-2</v>
      </c>
      <c r="M24" s="6">
        <f t="shared" si="2"/>
        <v>8.6381647264578879E-2</v>
      </c>
      <c r="N24" s="6">
        <f t="shared" si="2"/>
        <v>0.10053833961851673</v>
      </c>
      <c r="O24" s="6">
        <f t="shared" si="2"/>
        <v>0.15461960977209374</v>
      </c>
      <c r="P24" s="6">
        <f t="shared" si="2"/>
        <v>0.2398166366070941</v>
      </c>
      <c r="Q24" s="6">
        <f t="shared" si="2"/>
        <v>0.14915013390173257</v>
      </c>
      <c r="R24" s="6">
        <f t="shared" si="2"/>
        <v>0.24438159261081052</v>
      </c>
      <c r="S24" s="6">
        <f t="shared" si="2"/>
        <v>0.24921161939115694</v>
      </c>
      <c r="T24" s="6">
        <f t="shared" si="2"/>
        <v>4.6481663660709417E-2</v>
      </c>
      <c r="U24" s="6">
        <f t="shared" si="2"/>
        <v>2.5674974039460022E-2</v>
      </c>
    </row>
    <row r="25" spans="1:21" x14ac:dyDescent="0.25">
      <c r="A25" s="5" t="s">
        <v>4</v>
      </c>
      <c r="B25" s="7">
        <f>AVERAGE(B24:U24)</f>
        <v>0.12565092638137401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7" spans="1:21" x14ac:dyDescent="0.25">
      <c r="A27" s="8"/>
    </row>
    <row r="28" spans="1:21" x14ac:dyDescent="0.25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s="32" customFormat="1" x14ac:dyDescent="0.25">
      <c r="A29" s="31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</row>
    <row r="30" spans="1:21" x14ac:dyDescent="0.25">
      <c r="A30" s="3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</row>
    <row r="31" spans="1:21" x14ac:dyDescent="0.25">
      <c r="A31" s="3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</row>
    <row r="32" spans="1:21" x14ac:dyDescent="0.25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x14ac:dyDescent="0.25">
      <c r="A33" s="5"/>
      <c r="B33" s="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</sheetPr>
  <dimension ref="A3:U33"/>
  <sheetViews>
    <sheetView workbookViewId="0">
      <selection activeCell="D37" sqref="D37"/>
    </sheetView>
  </sheetViews>
  <sheetFormatPr defaultColWidth="21.85546875" defaultRowHeight="15" x14ac:dyDescent="0.25"/>
  <cols>
    <col min="1" max="1" width="22" bestFit="1" customWidth="1"/>
    <col min="2" max="21" width="14.5703125" bestFit="1" customWidth="1"/>
  </cols>
  <sheetData>
    <row r="3" spans="1:21" x14ac:dyDescent="0.25">
      <c r="A3" s="8" t="s">
        <v>5</v>
      </c>
    </row>
    <row r="4" spans="1:21" x14ac:dyDescent="0.25">
      <c r="A4" s="1" t="s">
        <v>0</v>
      </c>
      <c r="B4" s="2">
        <v>44750.708333333336</v>
      </c>
      <c r="C4" s="2">
        <v>44754.666666666664</v>
      </c>
      <c r="D4" s="2">
        <v>44754.708333333336</v>
      </c>
      <c r="E4" s="2">
        <v>44755.708333333336</v>
      </c>
      <c r="F4" s="2">
        <v>44760.666666666664</v>
      </c>
      <c r="G4" s="2">
        <v>44760.708333333336</v>
      </c>
      <c r="H4" s="2">
        <v>44760.75</v>
      </c>
      <c r="I4" s="2">
        <v>44761.625</v>
      </c>
      <c r="J4" s="2">
        <v>44761.666666666664</v>
      </c>
      <c r="K4" s="2">
        <v>44761.708333333336</v>
      </c>
      <c r="L4" s="2">
        <v>44761.75</v>
      </c>
      <c r="M4" s="2">
        <v>44761.791666666664</v>
      </c>
      <c r="N4" s="2">
        <v>44762.625</v>
      </c>
      <c r="O4" s="2">
        <v>44762.666666666664</v>
      </c>
      <c r="P4" s="2">
        <v>44762.708333333336</v>
      </c>
      <c r="Q4" s="2">
        <v>44762.75</v>
      </c>
      <c r="R4" s="2">
        <v>44767.708333333336</v>
      </c>
      <c r="S4" s="2">
        <v>44767.75</v>
      </c>
      <c r="T4" s="2">
        <v>44768.708333333336</v>
      </c>
      <c r="U4" s="2">
        <v>44768.75</v>
      </c>
    </row>
    <row r="5" spans="1:21" s="34" customFormat="1" x14ac:dyDescent="0.25">
      <c r="A5" s="33" t="s">
        <v>21</v>
      </c>
      <c r="B5" s="35">
        <v>78555.325692873303</v>
      </c>
      <c r="C5" s="35">
        <v>78587.278471861806</v>
      </c>
      <c r="D5" s="35">
        <v>78675.9154208666</v>
      </c>
      <c r="E5" s="35">
        <v>78629.373357856603</v>
      </c>
      <c r="F5" s="35">
        <v>78660.221870873007</v>
      </c>
      <c r="G5" s="35">
        <v>79295.519428870393</v>
      </c>
      <c r="H5" s="35">
        <v>79271.241728863897</v>
      </c>
      <c r="I5" s="35">
        <v>78855.611371886203</v>
      </c>
      <c r="J5" s="35">
        <v>79442.549166865007</v>
      </c>
      <c r="K5" s="35">
        <v>79795.593420867604</v>
      </c>
      <c r="L5" s="35">
        <v>79573.059420869205</v>
      </c>
      <c r="M5" s="35">
        <v>78647.556958890404</v>
      </c>
      <c r="N5" s="35">
        <v>78630.300423876193</v>
      </c>
      <c r="O5" s="35">
        <v>79730.428621861196</v>
      </c>
      <c r="P5" s="35">
        <v>80147.848844853899</v>
      </c>
      <c r="Q5" s="35">
        <v>79861.117270864299</v>
      </c>
      <c r="R5" s="35">
        <v>78852.192731886695</v>
      </c>
      <c r="S5" s="35">
        <v>78666.804923887103</v>
      </c>
      <c r="T5" s="35">
        <v>78600.893219887599</v>
      </c>
      <c r="U5" s="35">
        <v>78649.0454938865</v>
      </c>
    </row>
    <row r="6" spans="1:21" x14ac:dyDescent="0.25">
      <c r="A6" s="3" t="s">
        <v>1</v>
      </c>
      <c r="B6" s="36">
        <v>3003.5109813404074</v>
      </c>
      <c r="C6" s="36">
        <v>2300.0001732858032</v>
      </c>
      <c r="D6" s="36">
        <v>2440.3693493633214</v>
      </c>
      <c r="E6" s="36">
        <v>3446.3801278760716</v>
      </c>
      <c r="F6" s="36">
        <v>2858.4889389514919</v>
      </c>
      <c r="G6" s="36">
        <v>3261.0240670458488</v>
      </c>
      <c r="H6" s="36">
        <v>3444.9913944254968</v>
      </c>
      <c r="I6" s="36">
        <v>3660.9818353610553</v>
      </c>
      <c r="J6" s="36">
        <v>3954.4971270571805</v>
      </c>
      <c r="K6" s="36">
        <v>3999.2633529154464</v>
      </c>
      <c r="L6" s="36">
        <v>4039.6514598859189</v>
      </c>
      <c r="M6" s="36">
        <v>4077.2079469574828</v>
      </c>
      <c r="N6" s="36">
        <v>3761.3997056982266</v>
      </c>
      <c r="O6" s="36">
        <v>3832.0671142111873</v>
      </c>
      <c r="P6" s="36">
        <v>3879.579428716766</v>
      </c>
      <c r="Q6" s="36">
        <v>3913.4174522920875</v>
      </c>
      <c r="R6" s="36">
        <v>3728.666162940131</v>
      </c>
      <c r="S6" s="36">
        <v>3707.6997869523334</v>
      </c>
      <c r="T6" s="36">
        <v>3504.5004686080097</v>
      </c>
      <c r="U6" s="36">
        <v>3731.698926823934</v>
      </c>
    </row>
    <row r="7" spans="1:21" x14ac:dyDescent="0.25">
      <c r="A7" s="3" t="s">
        <v>2</v>
      </c>
      <c r="B7" s="36">
        <v>4858</v>
      </c>
      <c r="C7" s="36">
        <v>4858</v>
      </c>
      <c r="D7" s="36">
        <v>4858</v>
      </c>
      <c r="E7" s="36">
        <v>4858</v>
      </c>
      <c r="F7" s="36">
        <v>4858</v>
      </c>
      <c r="G7" s="36">
        <v>4858</v>
      </c>
      <c r="H7" s="36">
        <v>4858</v>
      </c>
      <c r="I7" s="36">
        <v>4858</v>
      </c>
      <c r="J7" s="36">
        <v>4858</v>
      </c>
      <c r="K7" s="36">
        <v>4858</v>
      </c>
      <c r="L7" s="36">
        <v>4858</v>
      </c>
      <c r="M7" s="36">
        <v>4858</v>
      </c>
      <c r="N7" s="36">
        <v>4858</v>
      </c>
      <c r="O7" s="36">
        <v>4858</v>
      </c>
      <c r="P7" s="36">
        <v>4858</v>
      </c>
      <c r="Q7" s="36">
        <v>4858</v>
      </c>
      <c r="R7" s="36">
        <v>4858</v>
      </c>
      <c r="S7" s="36">
        <v>4858</v>
      </c>
      <c r="T7" s="36">
        <v>4858</v>
      </c>
      <c r="U7" s="36">
        <v>4858</v>
      </c>
    </row>
    <row r="8" spans="1:21" x14ac:dyDescent="0.25">
      <c r="A8" s="5" t="s">
        <v>3</v>
      </c>
      <c r="B8" s="6">
        <f>B6/B7</f>
        <v>0.61826080307542353</v>
      </c>
      <c r="C8" s="6">
        <f t="shared" ref="C8:U8" si="0">C6/C7</f>
        <v>0.47344589816504801</v>
      </c>
      <c r="D8" s="6">
        <f t="shared" si="0"/>
        <v>0.50234033539796652</v>
      </c>
      <c r="E8" s="6">
        <f t="shared" si="0"/>
        <v>0.70942365744670066</v>
      </c>
      <c r="F8" s="6">
        <f t="shared" si="0"/>
        <v>0.58840859179734295</v>
      </c>
      <c r="G8" s="6">
        <f t="shared" si="0"/>
        <v>0.67126884871260784</v>
      </c>
      <c r="H8" s="6">
        <f t="shared" si="0"/>
        <v>0.70913779218309936</v>
      </c>
      <c r="I8" s="6">
        <f t="shared" si="0"/>
        <v>0.75359856635674261</v>
      </c>
      <c r="J8" s="6">
        <f t="shared" si="0"/>
        <v>0.81401752306652542</v>
      </c>
      <c r="K8" s="6">
        <f t="shared" si="0"/>
        <v>0.82323247281091938</v>
      </c>
      <c r="L8" s="6">
        <f t="shared" si="0"/>
        <v>0.83154620417577585</v>
      </c>
      <c r="M8" s="6">
        <f t="shared" si="0"/>
        <v>0.83927705783398165</v>
      </c>
      <c r="N8" s="6">
        <f t="shared" si="0"/>
        <v>0.77426918602268968</v>
      </c>
      <c r="O8" s="6">
        <f t="shared" si="0"/>
        <v>0.78881579131560053</v>
      </c>
      <c r="P8" s="6">
        <f t="shared" si="0"/>
        <v>0.79859601249830503</v>
      </c>
      <c r="Q8" s="6">
        <f t="shared" si="0"/>
        <v>0.80556143521862655</v>
      </c>
      <c r="R8" s="6">
        <f t="shared" si="0"/>
        <v>0.7675311162906816</v>
      </c>
      <c r="S8" s="6">
        <f t="shared" si="0"/>
        <v>0.76321527108940579</v>
      </c>
      <c r="T8" s="6">
        <f t="shared" si="0"/>
        <v>0.72138749868423413</v>
      </c>
      <c r="U8" s="6">
        <f t="shared" si="0"/>
        <v>0.76815539868751215</v>
      </c>
    </row>
    <row r="9" spans="1:21" x14ac:dyDescent="0.25">
      <c r="A9" s="5" t="s">
        <v>4</v>
      </c>
      <c r="B9" s="7">
        <f>AVERAGE(B8:U8)</f>
        <v>0.72607447304145933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1" spans="1:21" x14ac:dyDescent="0.25">
      <c r="A11" s="8" t="s">
        <v>6</v>
      </c>
    </row>
    <row r="12" spans="1:21" x14ac:dyDescent="0.25">
      <c r="A12" s="1" t="s">
        <v>0</v>
      </c>
      <c r="B12" s="2">
        <v>44750.708333333336</v>
      </c>
      <c r="C12" s="2">
        <v>44754.666666666664</v>
      </c>
      <c r="D12" s="2">
        <v>44754.708333333336</v>
      </c>
      <c r="E12" s="2">
        <v>44755.708333333336</v>
      </c>
      <c r="F12" s="2">
        <v>44760.666666666664</v>
      </c>
      <c r="G12" s="2">
        <v>44760.708333333336</v>
      </c>
      <c r="H12" s="2">
        <v>44760.75</v>
      </c>
      <c r="I12" s="2">
        <v>44761.625</v>
      </c>
      <c r="J12" s="2">
        <v>44761.666666666664</v>
      </c>
      <c r="K12" s="2">
        <v>44761.708333333336</v>
      </c>
      <c r="L12" s="2">
        <v>44761.75</v>
      </c>
      <c r="M12" s="2">
        <v>44761.791666666664</v>
      </c>
      <c r="N12" s="2">
        <v>44762.625</v>
      </c>
      <c r="O12" s="2">
        <v>44762.666666666664</v>
      </c>
      <c r="P12" s="2">
        <v>44762.708333333336</v>
      </c>
      <c r="Q12" s="2">
        <v>44762.75</v>
      </c>
      <c r="R12" s="2">
        <v>44767.708333333336</v>
      </c>
      <c r="S12" s="2">
        <v>44767.75</v>
      </c>
      <c r="T12" s="2">
        <v>44768.708333333336</v>
      </c>
      <c r="U12" s="2">
        <v>44768.75</v>
      </c>
    </row>
    <row r="13" spans="1:21" s="32" customFormat="1" x14ac:dyDescent="0.25">
      <c r="A13" s="31" t="s">
        <v>21</v>
      </c>
      <c r="B13" s="35">
        <v>78555.325692873303</v>
      </c>
      <c r="C13" s="35">
        <v>78587.278471861806</v>
      </c>
      <c r="D13" s="35">
        <v>78675.9154208666</v>
      </c>
      <c r="E13" s="35">
        <v>78629.373357856603</v>
      </c>
      <c r="F13" s="35">
        <v>78660.221870873007</v>
      </c>
      <c r="G13" s="35">
        <v>79295.519428870393</v>
      </c>
      <c r="H13" s="35">
        <v>79271.241728863897</v>
      </c>
      <c r="I13" s="35">
        <v>78855.611371886203</v>
      </c>
      <c r="J13" s="35">
        <v>79442.549166865007</v>
      </c>
      <c r="K13" s="35">
        <v>79795.593420867604</v>
      </c>
      <c r="L13" s="35">
        <v>79573.059420869205</v>
      </c>
      <c r="M13" s="35">
        <v>78647.556958890404</v>
      </c>
      <c r="N13" s="35">
        <v>78630.300423876193</v>
      </c>
      <c r="O13" s="35">
        <v>79730.428621861196</v>
      </c>
      <c r="P13" s="35">
        <v>80147.848844853899</v>
      </c>
      <c r="Q13" s="35">
        <v>79861.117270864299</v>
      </c>
      <c r="R13" s="35">
        <v>78852.192731886695</v>
      </c>
      <c r="S13" s="35">
        <v>78666.804923887103</v>
      </c>
      <c r="T13" s="35">
        <v>78600.893219887599</v>
      </c>
      <c r="U13" s="35">
        <v>78649.0454938865</v>
      </c>
    </row>
    <row r="14" spans="1:21" x14ac:dyDescent="0.25">
      <c r="A14" s="3" t="s">
        <v>1</v>
      </c>
      <c r="B14" s="36">
        <v>285.01691856345258</v>
      </c>
      <c r="C14" s="36">
        <v>646.33626670978128</v>
      </c>
      <c r="D14" s="36">
        <v>623.30352625603518</v>
      </c>
      <c r="E14" s="36">
        <v>510.02066864173469</v>
      </c>
      <c r="F14" s="36">
        <v>131.77538036961806</v>
      </c>
      <c r="G14" s="36">
        <v>141.1958937535187</v>
      </c>
      <c r="H14" s="36">
        <v>178.55903876237696</v>
      </c>
      <c r="I14" s="36">
        <v>2639.4922061351353</v>
      </c>
      <c r="J14" s="36">
        <v>2639.6237005278708</v>
      </c>
      <c r="K14" s="36">
        <v>2372.4966567931888</v>
      </c>
      <c r="L14" s="36">
        <v>1962.7944254288745</v>
      </c>
      <c r="M14" s="36">
        <v>1758.8528780691324</v>
      </c>
      <c r="N14" s="36">
        <v>559.92224297411724</v>
      </c>
      <c r="O14" s="36">
        <v>328.08677776223681</v>
      </c>
      <c r="P14" s="36">
        <v>477.13264104717615</v>
      </c>
      <c r="Q14" s="36">
        <v>569.28283694061145</v>
      </c>
      <c r="R14" s="36">
        <v>1321.5501728508202</v>
      </c>
      <c r="S14" s="36">
        <v>1374.6478612698445</v>
      </c>
      <c r="T14" s="36">
        <v>1371.7849567741823</v>
      </c>
      <c r="U14" s="36">
        <v>1471.1871803977756</v>
      </c>
    </row>
    <row r="15" spans="1:21" x14ac:dyDescent="0.25">
      <c r="A15" s="3" t="s">
        <v>2</v>
      </c>
      <c r="B15" s="36">
        <v>4406</v>
      </c>
      <c r="C15" s="36">
        <v>4406</v>
      </c>
      <c r="D15" s="36">
        <v>4406</v>
      </c>
      <c r="E15" s="36">
        <v>4406</v>
      </c>
      <c r="F15" s="36">
        <v>4406</v>
      </c>
      <c r="G15" s="36">
        <v>4406</v>
      </c>
      <c r="H15" s="36">
        <v>4406</v>
      </c>
      <c r="I15" s="36">
        <v>4406</v>
      </c>
      <c r="J15" s="36">
        <v>4406</v>
      </c>
      <c r="K15" s="36">
        <v>4406</v>
      </c>
      <c r="L15" s="36">
        <v>4406</v>
      </c>
      <c r="M15" s="36">
        <v>4406</v>
      </c>
      <c r="N15" s="36">
        <v>4406</v>
      </c>
      <c r="O15" s="36">
        <v>4406</v>
      </c>
      <c r="P15" s="36">
        <v>4406</v>
      </c>
      <c r="Q15" s="36">
        <v>4406</v>
      </c>
      <c r="R15" s="36">
        <v>4406</v>
      </c>
      <c r="S15" s="36">
        <v>4406</v>
      </c>
      <c r="T15" s="36">
        <v>4406</v>
      </c>
      <c r="U15" s="36">
        <v>4406</v>
      </c>
    </row>
    <row r="16" spans="1:21" x14ac:dyDescent="0.25">
      <c r="A16" s="5" t="s">
        <v>3</v>
      </c>
      <c r="B16" s="6">
        <f>B14/B15</f>
        <v>6.4688360999421823E-2</v>
      </c>
      <c r="C16" s="6">
        <f t="shared" ref="C16:U16" si="1">C14/C15</f>
        <v>0.1466945680231006</v>
      </c>
      <c r="D16" s="6">
        <f t="shared" si="1"/>
        <v>0.14146698280890493</v>
      </c>
      <c r="E16" s="6">
        <f t="shared" si="1"/>
        <v>0.11575593931950401</v>
      </c>
      <c r="F16" s="6">
        <f t="shared" si="1"/>
        <v>2.9908166220975502E-2</v>
      </c>
      <c r="G16" s="6">
        <f t="shared" si="1"/>
        <v>3.2046276385274332E-2</v>
      </c>
      <c r="H16" s="6">
        <f t="shared" si="1"/>
        <v>4.0526336532541299E-2</v>
      </c>
      <c r="I16" s="6">
        <f t="shared" si="1"/>
        <v>0.59906768182821957</v>
      </c>
      <c r="J16" s="6">
        <f t="shared" si="1"/>
        <v>0.59909752622057899</v>
      </c>
      <c r="K16" s="6">
        <f t="shared" si="1"/>
        <v>0.53846950903159074</v>
      </c>
      <c r="L16" s="6">
        <f t="shared" si="1"/>
        <v>0.44548216646138777</v>
      </c>
      <c r="M16" s="6">
        <f t="shared" si="1"/>
        <v>0.39919493374242676</v>
      </c>
      <c r="N16" s="6">
        <f t="shared" si="1"/>
        <v>0.12708176190969525</v>
      </c>
      <c r="O16" s="6">
        <f t="shared" si="1"/>
        <v>7.4463635443085971E-2</v>
      </c>
      <c r="P16" s="6">
        <f t="shared" si="1"/>
        <v>0.10829156628397098</v>
      </c>
      <c r="Q16" s="6">
        <f t="shared" si="1"/>
        <v>0.12920627256936257</v>
      </c>
      <c r="R16" s="6">
        <f t="shared" si="1"/>
        <v>0.29994329842279172</v>
      </c>
      <c r="S16" s="6">
        <f t="shared" si="1"/>
        <v>0.31199452139578859</v>
      </c>
      <c r="T16" s="6">
        <f t="shared" si="1"/>
        <v>0.31134474733867051</v>
      </c>
      <c r="U16" s="6">
        <f t="shared" si="1"/>
        <v>0.33390539727593638</v>
      </c>
    </row>
    <row r="17" spans="1:21" x14ac:dyDescent="0.25">
      <c r="A17" s="5" t="s">
        <v>4</v>
      </c>
      <c r="B17" s="7">
        <f>AVERAGE(B16:U16)</f>
        <v>0.2424314824106614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9" spans="1:21" x14ac:dyDescent="0.25">
      <c r="A19" s="8" t="s">
        <v>7</v>
      </c>
    </row>
    <row r="20" spans="1:21" x14ac:dyDescent="0.25">
      <c r="A20" s="1" t="s">
        <v>0</v>
      </c>
      <c r="B20" s="2">
        <v>44750.708333333336</v>
      </c>
      <c r="C20" s="2">
        <v>44754.666666666664</v>
      </c>
      <c r="D20" s="2">
        <v>44754.708333333336</v>
      </c>
      <c r="E20" s="2">
        <v>44755.708333333336</v>
      </c>
      <c r="F20" s="2">
        <v>44760.666666666664</v>
      </c>
      <c r="G20" s="2">
        <v>44760.708333333336</v>
      </c>
      <c r="H20" s="2">
        <v>44760.75</v>
      </c>
      <c r="I20" s="2">
        <v>44761.625</v>
      </c>
      <c r="J20" s="2">
        <v>44761.666666666664</v>
      </c>
      <c r="K20" s="2">
        <v>44761.708333333336</v>
      </c>
      <c r="L20" s="2">
        <v>44761.75</v>
      </c>
      <c r="M20" s="2">
        <v>44761.791666666664</v>
      </c>
      <c r="N20" s="2">
        <v>44762.625</v>
      </c>
      <c r="O20" s="2">
        <v>44762.666666666664</v>
      </c>
      <c r="P20" s="2">
        <v>44762.708333333336</v>
      </c>
      <c r="Q20" s="2">
        <v>44762.75</v>
      </c>
      <c r="R20" s="2">
        <v>44767.708333333336</v>
      </c>
      <c r="S20" s="2">
        <v>44767.75</v>
      </c>
      <c r="T20" s="2">
        <v>44768.708333333336</v>
      </c>
      <c r="U20" s="2">
        <v>44768.75</v>
      </c>
    </row>
    <row r="21" spans="1:21" s="32" customFormat="1" x14ac:dyDescent="0.25">
      <c r="A21" s="31" t="s">
        <v>21</v>
      </c>
      <c r="B21" s="35">
        <v>78555.325692873303</v>
      </c>
      <c r="C21" s="35">
        <v>78587.278471861806</v>
      </c>
      <c r="D21" s="35">
        <v>78675.9154208666</v>
      </c>
      <c r="E21" s="35">
        <v>78629.373357856603</v>
      </c>
      <c r="F21" s="35">
        <v>78660.221870873007</v>
      </c>
      <c r="G21" s="35">
        <v>79295.519428870393</v>
      </c>
      <c r="H21" s="35">
        <v>79271.241728863897</v>
      </c>
      <c r="I21" s="35">
        <v>78855.611371886203</v>
      </c>
      <c r="J21" s="35">
        <v>79442.549166865007</v>
      </c>
      <c r="K21" s="35">
        <v>79795.593420867604</v>
      </c>
      <c r="L21" s="35">
        <v>79573.059420869205</v>
      </c>
      <c r="M21" s="35">
        <v>78647.556958890404</v>
      </c>
      <c r="N21" s="35">
        <v>78630.300423876193</v>
      </c>
      <c r="O21" s="35">
        <v>79730.428621861196</v>
      </c>
      <c r="P21" s="35">
        <v>80147.848844853899</v>
      </c>
      <c r="Q21" s="35">
        <v>79861.117270864299</v>
      </c>
      <c r="R21" s="35">
        <v>78852.192731886695</v>
      </c>
      <c r="S21" s="35">
        <v>78666.804923887103</v>
      </c>
      <c r="T21" s="35">
        <v>78600.893219887599</v>
      </c>
      <c r="U21" s="35">
        <v>78649.0454938865</v>
      </c>
    </row>
    <row r="22" spans="1:21" x14ac:dyDescent="0.25">
      <c r="A22" s="3" t="s">
        <v>1</v>
      </c>
      <c r="B22" s="36">
        <v>1122.1516462825703</v>
      </c>
      <c r="C22" s="36">
        <v>3899.4218320153591</v>
      </c>
      <c r="D22" s="36">
        <v>4341.4952556777471</v>
      </c>
      <c r="E22" s="36">
        <v>2083.2593066955174</v>
      </c>
      <c r="F22" s="36">
        <v>1088.3014031219118</v>
      </c>
      <c r="G22" s="36">
        <v>1206.4472465485496</v>
      </c>
      <c r="H22" s="36">
        <v>1422.2833939456748</v>
      </c>
      <c r="I22" s="36">
        <v>4864.2887659222633</v>
      </c>
      <c r="J22" s="36">
        <v>4068.0435879025363</v>
      </c>
      <c r="K22" s="36">
        <v>3732.8788092889736</v>
      </c>
      <c r="L22" s="36">
        <v>3814.1280346095737</v>
      </c>
      <c r="M22" s="36">
        <v>4346.813843983211</v>
      </c>
      <c r="N22" s="36">
        <v>2514.718116637911</v>
      </c>
      <c r="O22" s="36">
        <v>2490.0239156441635</v>
      </c>
      <c r="P22" s="36">
        <v>2889.4179369331473</v>
      </c>
      <c r="Q22" s="36">
        <v>3796.53406925026</v>
      </c>
      <c r="R22" s="36">
        <v>6190.1870723773527</v>
      </c>
      <c r="S22" s="36">
        <v>6458.843398535907</v>
      </c>
      <c r="T22" s="36">
        <v>4959.7262643974245</v>
      </c>
      <c r="U22" s="36">
        <v>5221.4565988531294</v>
      </c>
    </row>
    <row r="23" spans="1:21" x14ac:dyDescent="0.25">
      <c r="A23" s="3" t="s">
        <v>2</v>
      </c>
      <c r="B23" s="36">
        <v>18531</v>
      </c>
      <c r="C23" s="36">
        <v>18531</v>
      </c>
      <c r="D23" s="36">
        <v>18531</v>
      </c>
      <c r="E23" s="36">
        <v>18531</v>
      </c>
      <c r="F23" s="36">
        <v>18531</v>
      </c>
      <c r="G23" s="36">
        <v>18531</v>
      </c>
      <c r="H23" s="36">
        <v>18531</v>
      </c>
      <c r="I23" s="36">
        <v>18531</v>
      </c>
      <c r="J23" s="36">
        <v>18531</v>
      </c>
      <c r="K23" s="36">
        <v>18531</v>
      </c>
      <c r="L23" s="36">
        <v>18531</v>
      </c>
      <c r="M23" s="36">
        <v>18531</v>
      </c>
      <c r="N23" s="36">
        <v>18531</v>
      </c>
      <c r="O23" s="36">
        <v>18531</v>
      </c>
      <c r="P23" s="36">
        <v>18531</v>
      </c>
      <c r="Q23" s="36">
        <v>18531</v>
      </c>
      <c r="R23" s="36">
        <v>18531</v>
      </c>
      <c r="S23" s="36">
        <v>18531</v>
      </c>
      <c r="T23" s="36">
        <v>18531</v>
      </c>
      <c r="U23" s="36">
        <v>18531</v>
      </c>
    </row>
    <row r="24" spans="1:21" x14ac:dyDescent="0.25">
      <c r="A24" s="5" t="s">
        <v>3</v>
      </c>
      <c r="B24" s="6">
        <f>B22/B23</f>
        <v>6.0555374576794031E-2</v>
      </c>
      <c r="C24" s="6">
        <f t="shared" ref="C24:U24" si="2">C22/C23</f>
        <v>0.21042695116374502</v>
      </c>
      <c r="D24" s="6">
        <f t="shared" si="2"/>
        <v>0.23428283717434284</v>
      </c>
      <c r="E24" s="6">
        <f t="shared" si="2"/>
        <v>0.11242023132564445</v>
      </c>
      <c r="F24" s="6">
        <f t="shared" si="2"/>
        <v>5.8728692629750785E-2</v>
      </c>
      <c r="G24" s="6">
        <f t="shared" si="2"/>
        <v>6.5104271034944122E-2</v>
      </c>
      <c r="H24" s="6">
        <f t="shared" si="2"/>
        <v>7.6751572713057839E-2</v>
      </c>
      <c r="I24" s="6">
        <f t="shared" si="2"/>
        <v>0.26249467195090731</v>
      </c>
      <c r="J24" s="6">
        <f t="shared" si="2"/>
        <v>0.21952639295788334</v>
      </c>
      <c r="K24" s="6">
        <f t="shared" si="2"/>
        <v>0.20143968535367621</v>
      </c>
      <c r="L24" s="6">
        <f t="shared" si="2"/>
        <v>0.20582418836595831</v>
      </c>
      <c r="M24" s="6">
        <f t="shared" si="2"/>
        <v>0.23456984749787982</v>
      </c>
      <c r="N24" s="6">
        <f t="shared" si="2"/>
        <v>0.13570331426463283</v>
      </c>
      <c r="O24" s="6">
        <f t="shared" si="2"/>
        <v>0.13437072557574678</v>
      </c>
      <c r="P24" s="6">
        <f t="shared" si="2"/>
        <v>0.15592347617145039</v>
      </c>
      <c r="Q24" s="6">
        <f t="shared" si="2"/>
        <v>0.20487475415521342</v>
      </c>
      <c r="R24" s="6">
        <f t="shared" si="2"/>
        <v>0.33404495560829706</v>
      </c>
      <c r="S24" s="6">
        <f t="shared" si="2"/>
        <v>0.34854262579115575</v>
      </c>
      <c r="T24" s="6">
        <f t="shared" si="2"/>
        <v>0.26764482566496273</v>
      </c>
      <c r="U24" s="6">
        <f t="shared" si="2"/>
        <v>0.28176874420447517</v>
      </c>
    </row>
    <row r="25" spans="1:21" x14ac:dyDescent="0.25">
      <c r="A25" s="5" t="s">
        <v>4</v>
      </c>
      <c r="B25" s="7">
        <f>AVERAGE(B24:U24)</f>
        <v>0.19024990690902591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7" spans="1:21" x14ac:dyDescent="0.25">
      <c r="A27" s="37" t="s">
        <v>8</v>
      </c>
    </row>
    <row r="28" spans="1:21" x14ac:dyDescent="0.25">
      <c r="A28" s="38" t="s">
        <v>0</v>
      </c>
      <c r="B28" s="2">
        <v>44750.708333333336</v>
      </c>
      <c r="C28" s="2">
        <v>44754.666666666664</v>
      </c>
      <c r="D28" s="2">
        <v>44754.708333333336</v>
      </c>
      <c r="E28" s="2">
        <v>44755.708333333336</v>
      </c>
      <c r="F28" s="2">
        <v>44760.666666666664</v>
      </c>
      <c r="G28" s="2">
        <v>44760.708333333336</v>
      </c>
      <c r="H28" s="2">
        <v>44760.75</v>
      </c>
      <c r="I28" s="2">
        <v>44761.625</v>
      </c>
      <c r="J28" s="2">
        <v>44761.666666666664</v>
      </c>
      <c r="K28" s="2">
        <v>44761.708333333336</v>
      </c>
      <c r="L28" s="2">
        <v>44761.75</v>
      </c>
      <c r="M28" s="2">
        <v>44761.791666666664</v>
      </c>
      <c r="N28" s="2">
        <v>44762.625</v>
      </c>
      <c r="O28" s="2">
        <v>44762.666666666664</v>
      </c>
      <c r="P28" s="2">
        <v>44762.708333333336</v>
      </c>
      <c r="Q28" s="2">
        <v>44762.75</v>
      </c>
      <c r="R28" s="2">
        <v>44767.708333333336</v>
      </c>
      <c r="S28" s="2">
        <v>44767.75</v>
      </c>
      <c r="T28" s="2">
        <v>44768.708333333336</v>
      </c>
      <c r="U28" s="2">
        <v>44768.75</v>
      </c>
    </row>
    <row r="29" spans="1:21" s="32" customFormat="1" x14ac:dyDescent="0.25">
      <c r="A29" s="42" t="s">
        <v>21</v>
      </c>
      <c r="B29" s="35">
        <v>78555.325692873303</v>
      </c>
      <c r="C29" s="35">
        <v>78587.278471861806</v>
      </c>
      <c r="D29" s="35">
        <v>78675.9154208666</v>
      </c>
      <c r="E29" s="35">
        <v>78629.373357856603</v>
      </c>
      <c r="F29" s="35">
        <v>78660.221870873007</v>
      </c>
      <c r="G29" s="35">
        <v>79295.519428870393</v>
      </c>
      <c r="H29" s="35">
        <v>79271.241728863897</v>
      </c>
      <c r="I29" s="35">
        <v>78855.611371886203</v>
      </c>
      <c r="J29" s="35">
        <v>79442.549166865007</v>
      </c>
      <c r="K29" s="35">
        <v>79795.593420867604</v>
      </c>
      <c r="L29" s="35">
        <v>79573.059420869205</v>
      </c>
      <c r="M29" s="35">
        <v>78647.556958890404</v>
      </c>
      <c r="N29" s="35">
        <v>78630.300423876193</v>
      </c>
      <c r="O29" s="35">
        <v>79730.428621861196</v>
      </c>
      <c r="P29" s="35">
        <v>80147.848844853899</v>
      </c>
      <c r="Q29" s="35">
        <v>79861.117270864299</v>
      </c>
      <c r="R29" s="35">
        <v>78852.192731886695</v>
      </c>
      <c r="S29" s="35">
        <v>78666.804923887103</v>
      </c>
      <c r="T29" s="35">
        <v>78600.893219887599</v>
      </c>
      <c r="U29" s="35">
        <v>78649.0454938865</v>
      </c>
    </row>
    <row r="30" spans="1:21" x14ac:dyDescent="0.25">
      <c r="A30" s="40" t="s">
        <v>1</v>
      </c>
      <c r="B30" s="55">
        <v>6474.847898412545</v>
      </c>
      <c r="C30" s="55">
        <v>6497.531285835641</v>
      </c>
      <c r="D30" s="55">
        <v>6204.4117703779539</v>
      </c>
      <c r="E30" s="55">
        <v>4824.1673948186653</v>
      </c>
      <c r="F30" s="55">
        <v>7278.1217922931246</v>
      </c>
      <c r="G30" s="55">
        <v>7048.4537686716194</v>
      </c>
      <c r="H30" s="55">
        <v>6726.8487679828531</v>
      </c>
      <c r="I30" s="55">
        <v>7279.4422752412156</v>
      </c>
      <c r="J30" s="55">
        <v>7178.4932037300559</v>
      </c>
      <c r="K30" s="55">
        <v>6991.1437315371313</v>
      </c>
      <c r="L30" s="55">
        <v>6578.1450112146804</v>
      </c>
      <c r="M30" s="55">
        <v>5172.029734120104</v>
      </c>
      <c r="N30" s="55">
        <v>6538.1186158116625</v>
      </c>
      <c r="O30" s="55">
        <v>6190.0960059271929</v>
      </c>
      <c r="P30" s="55">
        <v>5920.9070247610398</v>
      </c>
      <c r="Q30" s="55">
        <v>5592.9076811298655</v>
      </c>
      <c r="R30" s="55">
        <v>6452.656056056554</v>
      </c>
      <c r="S30" s="55">
        <v>6341.3893230552121</v>
      </c>
      <c r="T30" s="55">
        <v>6746.9447817643504</v>
      </c>
      <c r="U30" s="55">
        <v>6789.6631640330943</v>
      </c>
    </row>
    <row r="31" spans="1:21" x14ac:dyDescent="0.25">
      <c r="A31" s="40" t="s">
        <v>2</v>
      </c>
      <c r="B31" s="55">
        <v>8370</v>
      </c>
      <c r="C31" s="55">
        <v>8370</v>
      </c>
      <c r="D31" s="55">
        <v>8370</v>
      </c>
      <c r="E31" s="55">
        <v>8370</v>
      </c>
      <c r="F31" s="55">
        <v>8370</v>
      </c>
      <c r="G31" s="55">
        <v>8370</v>
      </c>
      <c r="H31" s="55">
        <v>8370</v>
      </c>
      <c r="I31" s="55">
        <v>8370</v>
      </c>
      <c r="J31" s="55">
        <v>8370</v>
      </c>
      <c r="K31" s="55">
        <v>8370</v>
      </c>
      <c r="L31" s="55">
        <v>8370</v>
      </c>
      <c r="M31" s="55">
        <v>8370</v>
      </c>
      <c r="N31" s="55">
        <v>8370</v>
      </c>
      <c r="O31" s="55">
        <v>8370</v>
      </c>
      <c r="P31" s="55">
        <v>8370</v>
      </c>
      <c r="Q31" s="55">
        <v>8370</v>
      </c>
      <c r="R31" s="55">
        <v>8370</v>
      </c>
      <c r="S31" s="55">
        <v>8370</v>
      </c>
      <c r="T31" s="55">
        <v>8370</v>
      </c>
      <c r="U31" s="55">
        <v>8370</v>
      </c>
    </row>
    <row r="32" spans="1:21" x14ac:dyDescent="0.25">
      <c r="A32" s="41" t="s">
        <v>3</v>
      </c>
      <c r="B32" s="6">
        <f>B30/B31</f>
        <v>0.77357800458931247</v>
      </c>
      <c r="C32" s="6">
        <f t="shared" ref="C32:U32" si="3">C30/C31</f>
        <v>0.77628808671871463</v>
      </c>
      <c r="D32" s="6">
        <f t="shared" si="3"/>
        <v>0.74126783397586071</v>
      </c>
      <c r="E32" s="6">
        <f t="shared" si="3"/>
        <v>0.57636408540246897</v>
      </c>
      <c r="F32" s="6">
        <f t="shared" si="3"/>
        <v>0.86954860122976396</v>
      </c>
      <c r="G32" s="6">
        <f t="shared" si="3"/>
        <v>0.84210917188430334</v>
      </c>
      <c r="H32" s="6">
        <f t="shared" si="3"/>
        <v>0.80368563536234805</v>
      </c>
      <c r="I32" s="6">
        <f t="shared" si="3"/>
        <v>0.86970636502284537</v>
      </c>
      <c r="J32" s="6">
        <f t="shared" si="3"/>
        <v>0.85764554405377014</v>
      </c>
      <c r="K32" s="6">
        <f t="shared" si="3"/>
        <v>0.83526209456835498</v>
      </c>
      <c r="L32" s="6">
        <f t="shared" si="3"/>
        <v>0.78591935617857589</v>
      </c>
      <c r="M32" s="6">
        <f t="shared" si="3"/>
        <v>0.61792469941697781</v>
      </c>
      <c r="N32" s="6">
        <f t="shared" si="3"/>
        <v>0.78113723008502534</v>
      </c>
      <c r="O32" s="6">
        <f t="shared" si="3"/>
        <v>0.73955746785271126</v>
      </c>
      <c r="P32" s="6">
        <f t="shared" si="3"/>
        <v>0.70739629925460457</v>
      </c>
      <c r="Q32" s="6">
        <f t="shared" si="3"/>
        <v>0.6682088030023734</v>
      </c>
      <c r="R32" s="6">
        <f t="shared" si="3"/>
        <v>0.77092664946912237</v>
      </c>
      <c r="S32" s="6">
        <f t="shared" si="3"/>
        <v>0.75763313298150681</v>
      </c>
      <c r="T32" s="6">
        <f t="shared" si="3"/>
        <v>0.80608659280338713</v>
      </c>
      <c r="U32" s="6">
        <f t="shared" si="3"/>
        <v>0.81119034217838637</v>
      </c>
    </row>
    <row r="33" spans="1:21" x14ac:dyDescent="0.25">
      <c r="A33" s="41" t="s">
        <v>4</v>
      </c>
      <c r="B33" s="7">
        <f>AVERAGE(B32:U32)</f>
        <v>0.7695717998015208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U33"/>
  <sheetViews>
    <sheetView workbookViewId="0">
      <selection activeCell="A27" sqref="A27:U33"/>
    </sheetView>
  </sheetViews>
  <sheetFormatPr defaultColWidth="21.85546875" defaultRowHeight="15" x14ac:dyDescent="0.25"/>
  <cols>
    <col min="1" max="1" width="22" style="20" bestFit="1" customWidth="1"/>
    <col min="2" max="4" width="14.5703125" bestFit="1" customWidth="1"/>
    <col min="5" max="6" width="13.5703125" bestFit="1" customWidth="1"/>
    <col min="7" max="21" width="14.5703125" bestFit="1" customWidth="1"/>
  </cols>
  <sheetData>
    <row r="1" spans="1:21" x14ac:dyDescent="0.25">
      <c r="A1"/>
    </row>
    <row r="2" spans="1:21" x14ac:dyDescent="0.25">
      <c r="A2"/>
    </row>
    <row r="3" spans="1:21" x14ac:dyDescent="0.25">
      <c r="A3" s="37" t="s">
        <v>5</v>
      </c>
    </row>
    <row r="4" spans="1:21" x14ac:dyDescent="0.25">
      <c r="A4" s="38" t="s">
        <v>0</v>
      </c>
      <c r="B4" s="2">
        <v>44403.666666666664</v>
      </c>
      <c r="C4" s="2">
        <v>44403.708333333336</v>
      </c>
      <c r="D4" s="2">
        <v>44403.75</v>
      </c>
      <c r="E4" s="2">
        <v>44417.666666666664</v>
      </c>
      <c r="F4" s="2">
        <v>44417.708333333336</v>
      </c>
      <c r="G4" s="2">
        <v>44418.708333333336</v>
      </c>
      <c r="H4" s="2">
        <v>44420.666666666664</v>
      </c>
      <c r="I4" s="2">
        <v>44431.666666666664</v>
      </c>
      <c r="J4" s="2">
        <v>44431.708333333336</v>
      </c>
      <c r="K4" s="2">
        <v>44431.75</v>
      </c>
      <c r="L4" s="2">
        <v>44432.666666666664</v>
      </c>
      <c r="M4" s="2">
        <v>44432.708333333336</v>
      </c>
      <c r="N4" s="2">
        <v>44432.75</v>
      </c>
      <c r="O4" s="2">
        <v>44433.666666666664</v>
      </c>
      <c r="P4" s="2">
        <v>44433.708333333336</v>
      </c>
      <c r="Q4" s="2">
        <v>44433.75</v>
      </c>
      <c r="R4" s="2">
        <v>44439.625</v>
      </c>
      <c r="S4" s="2">
        <v>44439.666666666664</v>
      </c>
      <c r="T4" s="2">
        <v>44439.708333333336</v>
      </c>
      <c r="U4" s="2">
        <v>44439.75</v>
      </c>
    </row>
    <row r="5" spans="1:21" s="34" customFormat="1" x14ac:dyDescent="0.25">
      <c r="A5" s="39" t="s">
        <v>21</v>
      </c>
      <c r="B5" s="35">
        <v>72671.008976894896</v>
      </c>
      <c r="C5" s="35">
        <v>73145.1528748891</v>
      </c>
      <c r="D5" s="35">
        <v>73060.407228885306</v>
      </c>
      <c r="E5" s="35">
        <v>72790.069950898003</v>
      </c>
      <c r="F5" s="35">
        <v>72836.299889899194</v>
      </c>
      <c r="G5" s="35">
        <v>72601.264866891201</v>
      </c>
      <c r="H5" s="35">
        <v>72575.642526892698</v>
      </c>
      <c r="I5" s="35">
        <v>72612.965825888998</v>
      </c>
      <c r="J5" s="35">
        <v>73030.205421891995</v>
      </c>
      <c r="K5" s="35">
        <v>72905.875041884297</v>
      </c>
      <c r="L5" s="35">
        <v>73147.948753889097</v>
      </c>
      <c r="M5" s="35">
        <v>73687.104866886002</v>
      </c>
      <c r="N5" s="35">
        <v>73508.12131889</v>
      </c>
      <c r="O5" s="35">
        <v>73283.209992888296</v>
      </c>
      <c r="P5" s="35">
        <v>73566.286931889903</v>
      </c>
      <c r="Q5" s="35">
        <v>73470.125587887305</v>
      </c>
      <c r="R5" s="35">
        <v>72761.976373908503</v>
      </c>
      <c r="S5" s="35">
        <v>73509.316630883899</v>
      </c>
      <c r="T5" s="35">
        <v>73659.136396887698</v>
      </c>
      <c r="U5" s="35">
        <v>73284.094498885199</v>
      </c>
    </row>
    <row r="6" spans="1:21" x14ac:dyDescent="0.25">
      <c r="A6" s="40" t="s">
        <v>1</v>
      </c>
      <c r="B6" s="36">
        <v>329.84777639322834</v>
      </c>
      <c r="C6" s="36">
        <v>512.46382401226276</v>
      </c>
      <c r="D6" s="36">
        <v>747.67257421206375</v>
      </c>
      <c r="E6" s="36">
        <v>2486.6390780003858</v>
      </c>
      <c r="F6" s="36">
        <v>2621.2645321888413</v>
      </c>
      <c r="G6" s="36">
        <v>2524.536344848209</v>
      </c>
      <c r="H6" s="36">
        <v>1429.9582355817161</v>
      </c>
      <c r="I6" s="36">
        <v>1123.9279144594402</v>
      </c>
      <c r="J6" s="36">
        <v>1267.0557456991407</v>
      </c>
      <c r="K6" s="36">
        <v>1357.3487191073098</v>
      </c>
      <c r="L6" s="36">
        <v>1265.2347868262393</v>
      </c>
      <c r="M6" s="36">
        <v>1529.6763080162477</v>
      </c>
      <c r="N6" s="36">
        <v>1668.4297488858963</v>
      </c>
      <c r="O6" s="36">
        <v>1127.0247539970612</v>
      </c>
      <c r="P6" s="36">
        <v>1065.709453405274</v>
      </c>
      <c r="Q6" s="36">
        <v>1173.7188577453048</v>
      </c>
      <c r="R6" s="36">
        <v>989.88869956297867</v>
      </c>
      <c r="S6" s="36">
        <v>1519.9480744202931</v>
      </c>
      <c r="T6" s="36">
        <v>1984.3165473535332</v>
      </c>
      <c r="U6" s="36">
        <v>2343.8755880249878</v>
      </c>
    </row>
    <row r="7" spans="1:21" x14ac:dyDescent="0.25">
      <c r="A7" s="40" t="s">
        <v>2</v>
      </c>
      <c r="B7" s="36">
        <v>3579</v>
      </c>
      <c r="C7" s="36">
        <v>3579</v>
      </c>
      <c r="D7" s="36">
        <v>3579</v>
      </c>
      <c r="E7" s="36">
        <v>3579</v>
      </c>
      <c r="F7" s="36">
        <v>3579</v>
      </c>
      <c r="G7" s="36">
        <v>3579</v>
      </c>
      <c r="H7" s="36">
        <v>3579</v>
      </c>
      <c r="I7" s="36">
        <v>3579</v>
      </c>
      <c r="J7" s="36">
        <v>3579</v>
      </c>
      <c r="K7" s="36">
        <v>3579</v>
      </c>
      <c r="L7" s="36">
        <v>3579</v>
      </c>
      <c r="M7" s="36">
        <v>3579</v>
      </c>
      <c r="N7" s="36">
        <v>3579</v>
      </c>
      <c r="O7" s="36">
        <v>3579</v>
      </c>
      <c r="P7" s="36">
        <v>3579</v>
      </c>
      <c r="Q7" s="36">
        <v>3579</v>
      </c>
      <c r="R7" s="36">
        <v>3579</v>
      </c>
      <c r="S7" s="36">
        <v>3579</v>
      </c>
      <c r="T7" s="36">
        <v>3579</v>
      </c>
      <c r="U7" s="36">
        <v>3579</v>
      </c>
    </row>
    <row r="8" spans="1:21" x14ac:dyDescent="0.25">
      <c r="A8" s="41" t="s">
        <v>3</v>
      </c>
      <c r="B8" s="6">
        <f>B6/B7</f>
        <v>9.2161993962902589E-2</v>
      </c>
      <c r="C8" s="6">
        <f t="shared" ref="C8:U8" si="0">C6/C7</f>
        <v>0.14318631573407734</v>
      </c>
      <c r="D8" s="6">
        <f t="shared" si="0"/>
        <v>0.2089054412439407</v>
      </c>
      <c r="E8" s="6">
        <f t="shared" si="0"/>
        <v>0.69478599552958531</v>
      </c>
      <c r="F8" s="6">
        <f t="shared" si="0"/>
        <v>0.732401378091322</v>
      </c>
      <c r="G8" s="6">
        <f t="shared" si="0"/>
        <v>0.7053747820196169</v>
      </c>
      <c r="H8" s="6">
        <f t="shared" si="0"/>
        <v>0.39954127845256104</v>
      </c>
      <c r="I8" s="6">
        <f t="shared" si="0"/>
        <v>0.31403406383331661</v>
      </c>
      <c r="J8" s="6">
        <f t="shared" si="0"/>
        <v>0.35402507563541236</v>
      </c>
      <c r="K8" s="6">
        <f t="shared" si="0"/>
        <v>0.37925362366787085</v>
      </c>
      <c r="L8" s="6">
        <f t="shared" si="0"/>
        <v>0.35351628578548178</v>
      </c>
      <c r="M8" s="6">
        <f t="shared" si="0"/>
        <v>0.4274032713093735</v>
      </c>
      <c r="N8" s="6">
        <f t="shared" si="0"/>
        <v>0.46617204495275111</v>
      </c>
      <c r="O8" s="6">
        <f t="shared" si="0"/>
        <v>0.31489934450881846</v>
      </c>
      <c r="P8" s="6">
        <f t="shared" si="0"/>
        <v>0.29776738010764847</v>
      </c>
      <c r="Q8" s="6">
        <f t="shared" si="0"/>
        <v>0.32794603457538551</v>
      </c>
      <c r="R8" s="6">
        <f t="shared" si="0"/>
        <v>0.27658248101787614</v>
      </c>
      <c r="S8" s="6">
        <f t="shared" si="0"/>
        <v>0.42468512836554712</v>
      </c>
      <c r="T8" s="6">
        <f t="shared" si="0"/>
        <v>0.55443323480121076</v>
      </c>
      <c r="U8" s="6">
        <f t="shared" si="0"/>
        <v>0.65489678346604852</v>
      </c>
    </row>
    <row r="9" spans="1:21" x14ac:dyDescent="0.25">
      <c r="A9" s="41" t="s">
        <v>4</v>
      </c>
      <c r="B9" s="7">
        <f>AVERAGE(B8:U8)</f>
        <v>0.4060985968530374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1" spans="1:21" x14ac:dyDescent="0.25">
      <c r="A11" s="37" t="s">
        <v>6</v>
      </c>
    </row>
    <row r="12" spans="1:21" x14ac:dyDescent="0.25">
      <c r="A12" s="38" t="s">
        <v>0</v>
      </c>
      <c r="B12" s="2">
        <f>B4</f>
        <v>44403.666666666664</v>
      </c>
      <c r="C12" s="2">
        <f t="shared" ref="C12:U12" si="1">C4</f>
        <v>44403.708333333336</v>
      </c>
      <c r="D12" s="2">
        <f t="shared" si="1"/>
        <v>44403.75</v>
      </c>
      <c r="E12" s="2">
        <f t="shared" si="1"/>
        <v>44417.666666666664</v>
      </c>
      <c r="F12" s="2">
        <f t="shared" si="1"/>
        <v>44417.708333333336</v>
      </c>
      <c r="G12" s="2">
        <f t="shared" si="1"/>
        <v>44418.708333333336</v>
      </c>
      <c r="H12" s="2">
        <f t="shared" si="1"/>
        <v>44420.666666666664</v>
      </c>
      <c r="I12" s="2">
        <f t="shared" si="1"/>
        <v>44431.666666666664</v>
      </c>
      <c r="J12" s="2">
        <f t="shared" si="1"/>
        <v>44431.708333333336</v>
      </c>
      <c r="K12" s="2">
        <f t="shared" si="1"/>
        <v>44431.75</v>
      </c>
      <c r="L12" s="2">
        <f t="shared" si="1"/>
        <v>44432.666666666664</v>
      </c>
      <c r="M12" s="2">
        <f t="shared" si="1"/>
        <v>44432.708333333336</v>
      </c>
      <c r="N12" s="2">
        <f t="shared" si="1"/>
        <v>44432.75</v>
      </c>
      <c r="O12" s="2">
        <f t="shared" si="1"/>
        <v>44433.666666666664</v>
      </c>
      <c r="P12" s="2">
        <f t="shared" si="1"/>
        <v>44433.708333333336</v>
      </c>
      <c r="Q12" s="2">
        <f t="shared" si="1"/>
        <v>44433.75</v>
      </c>
      <c r="R12" s="2">
        <f t="shared" si="1"/>
        <v>44439.625</v>
      </c>
      <c r="S12" s="2">
        <f t="shared" si="1"/>
        <v>44439.666666666664</v>
      </c>
      <c r="T12" s="2">
        <f t="shared" si="1"/>
        <v>44439.708333333336</v>
      </c>
      <c r="U12" s="2">
        <f t="shared" si="1"/>
        <v>44439.75</v>
      </c>
    </row>
    <row r="13" spans="1:21" s="32" customFormat="1" x14ac:dyDescent="0.25">
      <c r="A13" s="42" t="s">
        <v>21</v>
      </c>
      <c r="B13" s="35">
        <v>72671.008976894896</v>
      </c>
      <c r="C13" s="35">
        <v>73145.1528748891</v>
      </c>
      <c r="D13" s="35">
        <v>73060.407228885306</v>
      </c>
      <c r="E13" s="35">
        <v>72790.069950898003</v>
      </c>
      <c r="F13" s="35">
        <v>72836.299889899194</v>
      </c>
      <c r="G13" s="35">
        <v>72601.264866891201</v>
      </c>
      <c r="H13" s="35">
        <v>72575.642526892698</v>
      </c>
      <c r="I13" s="35">
        <v>72612.965825888998</v>
      </c>
      <c r="J13" s="35">
        <v>73030.205421891995</v>
      </c>
      <c r="K13" s="35">
        <v>72905.875041884297</v>
      </c>
      <c r="L13" s="35">
        <v>73147.948753889097</v>
      </c>
      <c r="M13" s="35">
        <v>73687.104866886002</v>
      </c>
      <c r="N13" s="35">
        <v>73508.12131889</v>
      </c>
      <c r="O13" s="35">
        <v>73283.209992888296</v>
      </c>
      <c r="P13" s="35">
        <v>73566.286931889903</v>
      </c>
      <c r="Q13" s="35">
        <v>73470.125587887305</v>
      </c>
      <c r="R13" s="35">
        <v>72761.976373908503</v>
      </c>
      <c r="S13" s="35">
        <v>73509.316630883899</v>
      </c>
      <c r="T13" s="35">
        <v>73659.136396887698</v>
      </c>
      <c r="U13" s="35">
        <v>73284.094498885199</v>
      </c>
    </row>
    <row r="14" spans="1:21" x14ac:dyDescent="0.25">
      <c r="A14" s="40" t="s">
        <v>1</v>
      </c>
      <c r="B14" s="36">
        <v>891.04801255054736</v>
      </c>
      <c r="C14" s="36">
        <v>995.14508490923322</v>
      </c>
      <c r="D14" s="36">
        <v>1435.0548362655447</v>
      </c>
      <c r="E14" s="36">
        <v>1710.3152189338198</v>
      </c>
      <c r="F14" s="36">
        <v>2038.3256449890132</v>
      </c>
      <c r="G14" s="36">
        <v>2552.9927360125716</v>
      </c>
      <c r="H14" s="36">
        <v>1734.1691290108365</v>
      </c>
      <c r="I14" s="36">
        <v>2519.2831270641746</v>
      </c>
      <c r="J14" s="36">
        <v>2709.1522395684988</v>
      </c>
      <c r="K14" s="36">
        <v>2928.0692392381029</v>
      </c>
      <c r="L14" s="36">
        <v>1857.6759267243413</v>
      </c>
      <c r="M14" s="36">
        <v>1919.6991602116825</v>
      </c>
      <c r="N14" s="36">
        <v>1991.3652129298196</v>
      </c>
      <c r="O14" s="36">
        <v>1713.5513943831127</v>
      </c>
      <c r="P14" s="36">
        <v>1944.4688768429221</v>
      </c>
      <c r="Q14" s="36">
        <v>2162.0010847499625</v>
      </c>
      <c r="R14" s="36">
        <v>507.49680117637746</v>
      </c>
      <c r="S14" s="36">
        <v>485.90081363130759</v>
      </c>
      <c r="T14" s="36">
        <v>447.01387219693925</v>
      </c>
      <c r="U14" s="36">
        <v>525.72659994515311</v>
      </c>
    </row>
    <row r="15" spans="1:21" x14ac:dyDescent="0.25">
      <c r="A15" s="40" t="s">
        <v>2</v>
      </c>
      <c r="B15" s="36">
        <v>4406</v>
      </c>
      <c r="C15" s="36">
        <v>4406</v>
      </c>
      <c r="D15" s="36">
        <v>4406</v>
      </c>
      <c r="E15" s="36">
        <v>4406</v>
      </c>
      <c r="F15" s="36">
        <v>4406</v>
      </c>
      <c r="G15" s="36">
        <v>4406</v>
      </c>
      <c r="H15" s="36">
        <v>4406</v>
      </c>
      <c r="I15" s="36">
        <v>4406</v>
      </c>
      <c r="J15" s="36">
        <v>4406</v>
      </c>
      <c r="K15" s="36">
        <v>4406</v>
      </c>
      <c r="L15" s="36">
        <v>4406</v>
      </c>
      <c r="M15" s="36">
        <v>4406</v>
      </c>
      <c r="N15" s="36">
        <v>4406</v>
      </c>
      <c r="O15" s="36">
        <v>4406</v>
      </c>
      <c r="P15" s="36">
        <v>4406</v>
      </c>
      <c r="Q15" s="36">
        <v>4406</v>
      </c>
      <c r="R15" s="36">
        <v>4406</v>
      </c>
      <c r="S15" s="36">
        <v>4406</v>
      </c>
      <c r="T15" s="36">
        <v>4406</v>
      </c>
      <c r="U15" s="36">
        <v>4406</v>
      </c>
    </row>
    <row r="16" spans="1:21" x14ac:dyDescent="0.25">
      <c r="A16" s="41" t="s">
        <v>3</v>
      </c>
      <c r="B16" s="6">
        <f>B14/B15</f>
        <v>0.20223513675681964</v>
      </c>
      <c r="C16" s="6">
        <f t="shared" ref="C16:U16" si="2">C14/C15</f>
        <v>0.22586134473654862</v>
      </c>
      <c r="D16" s="6">
        <f t="shared" si="2"/>
        <v>0.32570468367352357</v>
      </c>
      <c r="E16" s="6">
        <f t="shared" si="2"/>
        <v>0.38817866975347703</v>
      </c>
      <c r="F16" s="6">
        <f t="shared" si="2"/>
        <v>0.46262497616636705</v>
      </c>
      <c r="G16" s="6">
        <f t="shared" si="2"/>
        <v>0.57943548252668442</v>
      </c>
      <c r="H16" s="6">
        <f t="shared" si="2"/>
        <v>0.39359263027935465</v>
      </c>
      <c r="I16" s="6">
        <f t="shared" si="2"/>
        <v>0.57178464073176904</v>
      </c>
      <c r="J16" s="6">
        <f t="shared" si="2"/>
        <v>0.61487794815444818</v>
      </c>
      <c r="K16" s="6">
        <f t="shared" si="2"/>
        <v>0.66456405792966478</v>
      </c>
      <c r="L16" s="6">
        <f t="shared" si="2"/>
        <v>0.42162413225699985</v>
      </c>
      <c r="M16" s="6">
        <f t="shared" si="2"/>
        <v>0.43570112578567466</v>
      </c>
      <c r="N16" s="6">
        <f t="shared" si="2"/>
        <v>0.45196668473214241</v>
      </c>
      <c r="O16" s="6">
        <f t="shared" si="2"/>
        <v>0.38891316259262659</v>
      </c>
      <c r="P16" s="6">
        <f t="shared" si="2"/>
        <v>0.44132294072694556</v>
      </c>
      <c r="Q16" s="6">
        <f t="shared" si="2"/>
        <v>0.49069475368814403</v>
      </c>
      <c r="R16" s="6">
        <f t="shared" si="2"/>
        <v>0.11518311420253688</v>
      </c>
      <c r="S16" s="6">
        <f t="shared" si="2"/>
        <v>0.11028161907201715</v>
      </c>
      <c r="T16" s="6">
        <f t="shared" si="2"/>
        <v>0.10145571316317277</v>
      </c>
      <c r="U16" s="6">
        <f t="shared" si="2"/>
        <v>0.11932060824901342</v>
      </c>
    </row>
    <row r="17" spans="1:21" x14ac:dyDescent="0.25">
      <c r="A17" s="41" t="s">
        <v>4</v>
      </c>
      <c r="B17" s="7">
        <f>AVERAGE(B16:U16)</f>
        <v>0.37526617125889655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9" spans="1:21" x14ac:dyDescent="0.25">
      <c r="A19" s="37" t="s">
        <v>7</v>
      </c>
    </row>
    <row r="20" spans="1:21" x14ac:dyDescent="0.25">
      <c r="A20" s="38" t="s">
        <v>0</v>
      </c>
      <c r="B20" s="2">
        <f>B12</f>
        <v>44403.666666666664</v>
      </c>
      <c r="C20" s="2">
        <f t="shared" ref="C20:U20" si="3">C12</f>
        <v>44403.708333333336</v>
      </c>
      <c r="D20" s="2">
        <f t="shared" si="3"/>
        <v>44403.75</v>
      </c>
      <c r="E20" s="2">
        <f t="shared" si="3"/>
        <v>44417.666666666664</v>
      </c>
      <c r="F20" s="2">
        <f t="shared" si="3"/>
        <v>44417.708333333336</v>
      </c>
      <c r="G20" s="2">
        <f t="shared" si="3"/>
        <v>44418.708333333336</v>
      </c>
      <c r="H20" s="2">
        <f t="shared" si="3"/>
        <v>44420.666666666664</v>
      </c>
      <c r="I20" s="2">
        <f t="shared" si="3"/>
        <v>44431.666666666664</v>
      </c>
      <c r="J20" s="2">
        <f t="shared" si="3"/>
        <v>44431.708333333336</v>
      </c>
      <c r="K20" s="2">
        <f t="shared" si="3"/>
        <v>44431.75</v>
      </c>
      <c r="L20" s="2">
        <f t="shared" si="3"/>
        <v>44432.666666666664</v>
      </c>
      <c r="M20" s="2">
        <f t="shared" si="3"/>
        <v>44432.708333333336</v>
      </c>
      <c r="N20" s="2">
        <f t="shared" si="3"/>
        <v>44432.75</v>
      </c>
      <c r="O20" s="2">
        <f t="shared" si="3"/>
        <v>44433.666666666664</v>
      </c>
      <c r="P20" s="2">
        <f t="shared" si="3"/>
        <v>44433.708333333336</v>
      </c>
      <c r="Q20" s="2">
        <f t="shared" si="3"/>
        <v>44433.75</v>
      </c>
      <c r="R20" s="2">
        <f t="shared" si="3"/>
        <v>44439.625</v>
      </c>
      <c r="S20" s="2">
        <f t="shared" si="3"/>
        <v>44439.666666666664</v>
      </c>
      <c r="T20" s="2">
        <f t="shared" si="3"/>
        <v>44439.708333333336</v>
      </c>
      <c r="U20" s="2">
        <f t="shared" si="3"/>
        <v>44439.75</v>
      </c>
    </row>
    <row r="21" spans="1:21" s="32" customFormat="1" x14ac:dyDescent="0.25">
      <c r="A21" s="42" t="s">
        <v>21</v>
      </c>
      <c r="B21" s="35">
        <v>72671.008976894896</v>
      </c>
      <c r="C21" s="35">
        <v>73145.1528748891</v>
      </c>
      <c r="D21" s="35">
        <v>73060.407228885306</v>
      </c>
      <c r="E21" s="35">
        <v>72790.069950898003</v>
      </c>
      <c r="F21" s="35">
        <v>72836.299889899194</v>
      </c>
      <c r="G21" s="35">
        <v>72601.264866891201</v>
      </c>
      <c r="H21" s="35">
        <v>72575.642526892698</v>
      </c>
      <c r="I21" s="35">
        <v>72612.965825888998</v>
      </c>
      <c r="J21" s="35">
        <v>73030.205421891995</v>
      </c>
      <c r="K21" s="35">
        <v>72905.875041884297</v>
      </c>
      <c r="L21" s="35">
        <v>73147.948753889097</v>
      </c>
      <c r="M21" s="35">
        <v>73687.104866886002</v>
      </c>
      <c r="N21" s="35">
        <v>73508.12131889</v>
      </c>
      <c r="O21" s="35">
        <v>73283.209992888296</v>
      </c>
      <c r="P21" s="35">
        <v>73566.286931889903</v>
      </c>
      <c r="Q21" s="35">
        <v>73470.125587887305</v>
      </c>
      <c r="R21" s="35">
        <v>72761.976373908503</v>
      </c>
      <c r="S21" s="35">
        <v>73509.316630883899</v>
      </c>
      <c r="T21" s="35">
        <v>73659.136396887698</v>
      </c>
      <c r="U21" s="35">
        <v>73284.094498885199</v>
      </c>
    </row>
    <row r="22" spans="1:21" x14ac:dyDescent="0.25">
      <c r="A22" s="40" t="s">
        <v>1</v>
      </c>
      <c r="B22" s="36">
        <v>987.38735358662097</v>
      </c>
      <c r="C22" s="36">
        <v>1322.796992647915</v>
      </c>
      <c r="D22" s="36">
        <v>1633.5183943923919</v>
      </c>
      <c r="E22" s="36">
        <v>7276.6818935279416</v>
      </c>
      <c r="F22" s="36">
        <v>7491.7791839814063</v>
      </c>
      <c r="G22" s="36">
        <v>9185.8004860474321</v>
      </c>
      <c r="H22" s="36">
        <v>4779.9633274650496</v>
      </c>
      <c r="I22" s="36">
        <v>4341.2861282219301</v>
      </c>
      <c r="J22" s="36">
        <v>5010.8388582134885</v>
      </c>
      <c r="K22" s="36">
        <v>6081.6447794451969</v>
      </c>
      <c r="L22" s="36">
        <v>4225.913661910231</v>
      </c>
      <c r="M22" s="36">
        <v>4483.7151910478278</v>
      </c>
      <c r="N22" s="36">
        <v>4890.2248295521067</v>
      </c>
      <c r="O22" s="36">
        <v>2730.3121482320494</v>
      </c>
      <c r="P22" s="36">
        <v>3152.6613722068241</v>
      </c>
      <c r="Q22" s="36">
        <v>3660.9715551278005</v>
      </c>
      <c r="R22" s="36">
        <v>568.85132852520462</v>
      </c>
      <c r="S22" s="36">
        <v>1110.6144590784957</v>
      </c>
      <c r="T22" s="36">
        <v>1392.3133048450768</v>
      </c>
      <c r="U22" s="36">
        <v>2392.84152372367</v>
      </c>
    </row>
    <row r="23" spans="1:21" x14ac:dyDescent="0.25">
      <c r="A23" s="40" t="s">
        <v>2</v>
      </c>
      <c r="B23" s="36">
        <v>15411</v>
      </c>
      <c r="C23" s="36">
        <v>15411</v>
      </c>
      <c r="D23" s="36">
        <v>15411</v>
      </c>
      <c r="E23" s="36">
        <v>15411</v>
      </c>
      <c r="F23" s="36">
        <v>15411</v>
      </c>
      <c r="G23" s="36">
        <v>15411</v>
      </c>
      <c r="H23" s="36">
        <v>15411</v>
      </c>
      <c r="I23" s="36">
        <v>15411</v>
      </c>
      <c r="J23" s="36">
        <v>15411</v>
      </c>
      <c r="K23" s="36">
        <v>15411</v>
      </c>
      <c r="L23" s="36">
        <v>15411</v>
      </c>
      <c r="M23" s="36">
        <v>15411</v>
      </c>
      <c r="N23" s="36">
        <v>15411</v>
      </c>
      <c r="O23" s="36">
        <v>15411</v>
      </c>
      <c r="P23" s="36">
        <v>15411</v>
      </c>
      <c r="Q23" s="36">
        <v>15411</v>
      </c>
      <c r="R23" s="36">
        <v>15411</v>
      </c>
      <c r="S23" s="36">
        <v>15411</v>
      </c>
      <c r="T23" s="36">
        <v>15411</v>
      </c>
      <c r="U23" s="36">
        <v>15411</v>
      </c>
    </row>
    <row r="24" spans="1:21" x14ac:dyDescent="0.25">
      <c r="A24" s="41" t="s">
        <v>3</v>
      </c>
      <c r="B24" s="6">
        <f>B22/B23</f>
        <v>6.407029742304983E-2</v>
      </c>
      <c r="C24" s="6">
        <f t="shared" ref="C24:U24" si="4">C22/C23</f>
        <v>8.5834598186225103E-2</v>
      </c>
      <c r="D24" s="6">
        <f t="shared" si="4"/>
        <v>0.10599691093325495</v>
      </c>
      <c r="E24" s="6">
        <f t="shared" si="4"/>
        <v>0.47217454373680756</v>
      </c>
      <c r="F24" s="6">
        <f t="shared" si="4"/>
        <v>0.48613193069764493</v>
      </c>
      <c r="G24" s="6">
        <f t="shared" si="4"/>
        <v>0.5960547976151731</v>
      </c>
      <c r="H24" s="6">
        <f t="shared" si="4"/>
        <v>0.3101656821403575</v>
      </c>
      <c r="I24" s="6">
        <f t="shared" si="4"/>
        <v>0.28170048200778208</v>
      </c>
      <c r="J24" s="6">
        <f t="shared" si="4"/>
        <v>0.32514689885234499</v>
      </c>
      <c r="K24" s="6">
        <f t="shared" si="4"/>
        <v>0.39463012000812386</v>
      </c>
      <c r="L24" s="6">
        <f t="shared" si="4"/>
        <v>0.27421411082410169</v>
      </c>
      <c r="M24" s="6">
        <f t="shared" si="4"/>
        <v>0.29094252099460305</v>
      </c>
      <c r="N24" s="6">
        <f t="shared" si="4"/>
        <v>0.3173204094187338</v>
      </c>
      <c r="O24" s="6">
        <f t="shared" si="4"/>
        <v>0.17716644917474852</v>
      </c>
      <c r="P24" s="6">
        <f t="shared" si="4"/>
        <v>0.2045721479596927</v>
      </c>
      <c r="Q24" s="6">
        <f t="shared" si="4"/>
        <v>0.23755574298408932</v>
      </c>
      <c r="R24" s="6">
        <f t="shared" si="4"/>
        <v>3.6912032218882916E-2</v>
      </c>
      <c r="S24" s="6">
        <f t="shared" si="4"/>
        <v>7.2066346056615119E-2</v>
      </c>
      <c r="T24" s="6">
        <f t="shared" si="4"/>
        <v>9.0345422415487431E-2</v>
      </c>
      <c r="U24" s="6">
        <f t="shared" si="4"/>
        <v>0.15526841371252156</v>
      </c>
    </row>
    <row r="25" spans="1:21" x14ac:dyDescent="0.25">
      <c r="A25" s="41" t="s">
        <v>4</v>
      </c>
      <c r="B25" s="7">
        <f>AVERAGE(B24:U24)</f>
        <v>0.24891349286801195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7" spans="1:21" x14ac:dyDescent="0.25">
      <c r="A27" s="37" t="s">
        <v>8</v>
      </c>
    </row>
    <row r="28" spans="1:21" x14ac:dyDescent="0.25">
      <c r="A28" s="38" t="s">
        <v>0</v>
      </c>
      <c r="B28" s="2">
        <f>B20</f>
        <v>44403.666666666664</v>
      </c>
      <c r="C28" s="2">
        <f t="shared" ref="C28:U28" si="5">C20</f>
        <v>44403.708333333336</v>
      </c>
      <c r="D28" s="2">
        <f t="shared" si="5"/>
        <v>44403.75</v>
      </c>
      <c r="E28" s="2">
        <f t="shared" si="5"/>
        <v>44417.666666666664</v>
      </c>
      <c r="F28" s="2">
        <f t="shared" si="5"/>
        <v>44417.708333333336</v>
      </c>
      <c r="G28" s="2">
        <f t="shared" si="5"/>
        <v>44418.708333333336</v>
      </c>
      <c r="H28" s="2">
        <f t="shared" si="5"/>
        <v>44420.666666666664</v>
      </c>
      <c r="I28" s="2">
        <f t="shared" si="5"/>
        <v>44431.666666666664</v>
      </c>
      <c r="J28" s="2">
        <f t="shared" si="5"/>
        <v>44431.708333333336</v>
      </c>
      <c r="K28" s="2">
        <f t="shared" si="5"/>
        <v>44431.75</v>
      </c>
      <c r="L28" s="2">
        <f t="shared" si="5"/>
        <v>44432.666666666664</v>
      </c>
      <c r="M28" s="2">
        <f t="shared" si="5"/>
        <v>44432.708333333336</v>
      </c>
      <c r="N28" s="2">
        <f t="shared" si="5"/>
        <v>44432.75</v>
      </c>
      <c r="O28" s="2">
        <f t="shared" si="5"/>
        <v>44433.666666666664</v>
      </c>
      <c r="P28" s="2">
        <f t="shared" si="5"/>
        <v>44433.708333333336</v>
      </c>
      <c r="Q28" s="2">
        <f t="shared" si="5"/>
        <v>44433.75</v>
      </c>
      <c r="R28" s="2">
        <f t="shared" si="5"/>
        <v>44439.625</v>
      </c>
      <c r="S28" s="2">
        <f t="shared" si="5"/>
        <v>44439.666666666664</v>
      </c>
      <c r="T28" s="2">
        <f t="shared" si="5"/>
        <v>44439.708333333336</v>
      </c>
      <c r="U28" s="2">
        <f t="shared" si="5"/>
        <v>44439.75</v>
      </c>
    </row>
    <row r="29" spans="1:21" s="32" customFormat="1" x14ac:dyDescent="0.25">
      <c r="A29" s="42" t="s">
        <v>21</v>
      </c>
      <c r="B29" s="35">
        <v>72671.008976894896</v>
      </c>
      <c r="C29" s="35">
        <v>73145.1528748891</v>
      </c>
      <c r="D29" s="35">
        <v>73060.407228885306</v>
      </c>
      <c r="E29" s="35">
        <v>72790.069950898003</v>
      </c>
      <c r="F29" s="35">
        <v>72836.299889899194</v>
      </c>
      <c r="G29" s="35">
        <v>72601.264866891201</v>
      </c>
      <c r="H29" s="35">
        <v>72575.642526892698</v>
      </c>
      <c r="I29" s="35">
        <v>72612.965825888998</v>
      </c>
      <c r="J29" s="35">
        <v>73030.205421891995</v>
      </c>
      <c r="K29" s="35">
        <v>72905.875041884297</v>
      </c>
      <c r="L29" s="35">
        <v>73147.948753889097</v>
      </c>
      <c r="M29" s="35">
        <v>73687.104866886002</v>
      </c>
      <c r="N29" s="35">
        <v>73508.12131889</v>
      </c>
      <c r="O29" s="35">
        <v>73283.209992888296</v>
      </c>
      <c r="P29" s="35">
        <v>73566.286931889903</v>
      </c>
      <c r="Q29" s="35">
        <v>73470.125587887305</v>
      </c>
      <c r="R29" s="35">
        <v>72761.976373908503</v>
      </c>
      <c r="S29" s="35">
        <v>73509.316630883899</v>
      </c>
      <c r="T29" s="35">
        <v>73659.136396887698</v>
      </c>
      <c r="U29" s="35">
        <v>73284.094498885199</v>
      </c>
    </row>
    <row r="30" spans="1:21" x14ac:dyDescent="0.25">
      <c r="A30" s="40" t="s">
        <v>1</v>
      </c>
      <c r="B30" s="36">
        <v>3815.4133976088615</v>
      </c>
      <c r="C30" s="36">
        <v>3761.2283090581045</v>
      </c>
      <c r="D30" s="36">
        <v>3654.3393451864185</v>
      </c>
      <c r="E30" s="36">
        <v>3793.6180384026629</v>
      </c>
      <c r="F30" s="36">
        <v>3538.8548078131671</v>
      </c>
      <c r="G30" s="36">
        <v>3107.7614429102996</v>
      </c>
      <c r="H30" s="36">
        <v>3192.1061842261415</v>
      </c>
      <c r="I30" s="36">
        <v>3758.7473725668592</v>
      </c>
      <c r="J30" s="36">
        <v>3675.9447631072999</v>
      </c>
      <c r="K30" s="36">
        <v>3451.4161727372798</v>
      </c>
      <c r="L30" s="36">
        <v>3763.4882732719839</v>
      </c>
      <c r="M30" s="36">
        <v>3733.7476774099132</v>
      </c>
      <c r="N30" s="36">
        <v>3610.2258737913785</v>
      </c>
      <c r="O30" s="36">
        <v>3703.7612300793326</v>
      </c>
      <c r="P30" s="36">
        <v>3624.9312856456936</v>
      </c>
      <c r="Q30" s="36">
        <v>3467.3876451253896</v>
      </c>
      <c r="R30" s="36">
        <v>3460.605787891282</v>
      </c>
      <c r="S30" s="36">
        <v>3285.9506097515427</v>
      </c>
      <c r="T30" s="36">
        <v>2737.8608806202155</v>
      </c>
      <c r="U30" s="36">
        <v>2408.0718580987718</v>
      </c>
    </row>
    <row r="31" spans="1:21" x14ac:dyDescent="0.25">
      <c r="A31" s="40" t="s">
        <v>2</v>
      </c>
      <c r="B31" s="36">
        <v>4234</v>
      </c>
      <c r="C31" s="36">
        <v>4234</v>
      </c>
      <c r="D31" s="36">
        <v>4234</v>
      </c>
      <c r="E31" s="36">
        <v>4234</v>
      </c>
      <c r="F31" s="36">
        <v>4234</v>
      </c>
      <c r="G31" s="36">
        <v>4234</v>
      </c>
      <c r="H31" s="36">
        <v>4234</v>
      </c>
      <c r="I31" s="36">
        <v>4234</v>
      </c>
      <c r="J31" s="36">
        <v>4234</v>
      </c>
      <c r="K31" s="36">
        <v>4234</v>
      </c>
      <c r="L31" s="36">
        <v>4234</v>
      </c>
      <c r="M31" s="36">
        <v>4234</v>
      </c>
      <c r="N31" s="36">
        <v>4234</v>
      </c>
      <c r="O31" s="36">
        <v>4234</v>
      </c>
      <c r="P31" s="36">
        <v>4234</v>
      </c>
      <c r="Q31" s="36">
        <v>4234</v>
      </c>
      <c r="R31" s="36">
        <v>4234</v>
      </c>
      <c r="S31" s="36">
        <v>4234</v>
      </c>
      <c r="T31" s="36">
        <v>4234</v>
      </c>
      <c r="U31" s="36">
        <v>4234</v>
      </c>
    </row>
    <row r="32" spans="1:21" x14ac:dyDescent="0.25">
      <c r="A32" s="41" t="s">
        <v>3</v>
      </c>
      <c r="B32" s="6">
        <f>B30/B31</f>
        <v>0.90113684402665595</v>
      </c>
      <c r="C32" s="6">
        <f t="shared" ref="C32:U32" si="6">C30/C31</f>
        <v>0.88833923218188582</v>
      </c>
      <c r="D32" s="6">
        <f t="shared" si="6"/>
        <v>0.86309384628871477</v>
      </c>
      <c r="E32" s="6">
        <f t="shared" si="6"/>
        <v>0.89598914463926849</v>
      </c>
      <c r="F32" s="6">
        <f t="shared" si="6"/>
        <v>0.83581832966772962</v>
      </c>
      <c r="G32" s="6">
        <f t="shared" si="6"/>
        <v>0.73400128552439758</v>
      </c>
      <c r="H32" s="6">
        <f t="shared" si="6"/>
        <v>0.75392210302932017</v>
      </c>
      <c r="I32" s="6">
        <f t="shared" si="6"/>
        <v>0.88775327646831814</v>
      </c>
      <c r="J32" s="6">
        <f t="shared" si="6"/>
        <v>0.86819668472066602</v>
      </c>
      <c r="K32" s="6">
        <f t="shared" si="6"/>
        <v>0.81516678619208305</v>
      </c>
      <c r="L32" s="6">
        <f t="shared" si="6"/>
        <v>0.88887299793858854</v>
      </c>
      <c r="M32" s="6">
        <f t="shared" si="6"/>
        <v>0.88184876651155253</v>
      </c>
      <c r="N32" s="6">
        <f t="shared" si="6"/>
        <v>0.85267498200079794</v>
      </c>
      <c r="O32" s="6">
        <f t="shared" si="6"/>
        <v>0.87476646907872757</v>
      </c>
      <c r="P32" s="6">
        <f t="shared" si="6"/>
        <v>0.85614815438018266</v>
      </c>
      <c r="Q32" s="6">
        <f t="shared" si="6"/>
        <v>0.81893898089876938</v>
      </c>
      <c r="R32" s="6">
        <f t="shared" si="6"/>
        <v>0.81733721962477135</v>
      </c>
      <c r="S32" s="6">
        <f t="shared" si="6"/>
        <v>0.7760865870929482</v>
      </c>
      <c r="T32" s="6">
        <f t="shared" si="6"/>
        <v>0.64663695810586097</v>
      </c>
      <c r="U32" s="6">
        <f t="shared" si="6"/>
        <v>0.56874630564449025</v>
      </c>
    </row>
    <row r="33" spans="1:21" x14ac:dyDescent="0.25">
      <c r="A33" s="41" t="s">
        <v>4</v>
      </c>
      <c r="B33" s="7">
        <f>AVERAGE(B32:U32)</f>
        <v>0.82127374770078654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3:U33"/>
  <sheetViews>
    <sheetView workbookViewId="0">
      <selection activeCell="B7" sqref="B7:U7"/>
    </sheetView>
  </sheetViews>
  <sheetFormatPr defaultColWidth="21.85546875" defaultRowHeight="15" x14ac:dyDescent="0.25"/>
  <cols>
    <col min="1" max="1" width="22" bestFit="1" customWidth="1"/>
    <col min="2" max="21" width="14.5703125" bestFit="1" customWidth="1"/>
  </cols>
  <sheetData>
    <row r="3" spans="1:21" x14ac:dyDescent="0.25">
      <c r="A3" s="8" t="s">
        <v>5</v>
      </c>
    </row>
    <row r="4" spans="1:21" x14ac:dyDescent="0.25">
      <c r="A4" s="1" t="s">
        <v>0</v>
      </c>
      <c r="B4" s="2">
        <v>44025.625</v>
      </c>
      <c r="C4" s="2">
        <v>44025.666666666664</v>
      </c>
      <c r="D4" s="2">
        <v>44025.708333333336</v>
      </c>
      <c r="E4" s="2">
        <v>44025.75</v>
      </c>
      <c r="F4" s="2">
        <v>44028.708333333336</v>
      </c>
      <c r="G4" s="2">
        <v>44055.666666666664</v>
      </c>
      <c r="H4" s="2">
        <v>44055.708333333336</v>
      </c>
      <c r="I4" s="2">
        <v>44055.75</v>
      </c>
      <c r="J4" s="2">
        <v>44056.625</v>
      </c>
      <c r="K4" s="2">
        <v>44056.666666666664</v>
      </c>
      <c r="L4" s="2">
        <v>44056.708333333336</v>
      </c>
      <c r="M4" s="2">
        <v>44056.75</v>
      </c>
      <c r="N4" s="2">
        <v>44057.666666666664</v>
      </c>
      <c r="O4" s="2">
        <v>44057.708333333336</v>
      </c>
      <c r="P4" s="2">
        <v>44057.75</v>
      </c>
      <c r="Q4" s="2">
        <v>44058.75</v>
      </c>
      <c r="R4" s="2">
        <v>44059.75</v>
      </c>
      <c r="S4" s="2">
        <v>44071.625</v>
      </c>
      <c r="T4" s="2">
        <v>44071.666666666664</v>
      </c>
      <c r="U4" s="2">
        <v>44071.708333333336</v>
      </c>
    </row>
    <row r="5" spans="1:21" s="34" customFormat="1" x14ac:dyDescent="0.25">
      <c r="A5" s="33" t="s">
        <v>21</v>
      </c>
      <c r="B5" s="35">
        <v>73700.317090914294</v>
      </c>
      <c r="C5" s="35">
        <v>74262.708877911602</v>
      </c>
      <c r="D5" s="35">
        <v>74344.069850908607</v>
      </c>
      <c r="E5" s="35">
        <v>74030.232066912693</v>
      </c>
      <c r="F5" s="35">
        <v>73716.734318923103</v>
      </c>
      <c r="G5" s="35">
        <v>74084.520701898393</v>
      </c>
      <c r="H5" s="35">
        <v>74110.381321898996</v>
      </c>
      <c r="I5" s="35">
        <v>73739.519999903801</v>
      </c>
      <c r="J5" s="35">
        <v>73649.233944908396</v>
      </c>
      <c r="K5" s="35">
        <v>74194.687963903401</v>
      </c>
      <c r="L5" s="35">
        <v>74364.098114895794</v>
      </c>
      <c r="M5" s="35">
        <v>74086.3503528984</v>
      </c>
      <c r="N5" s="35">
        <v>74141.062559887505</v>
      </c>
      <c r="O5" s="35">
        <v>74375.846175892802</v>
      </c>
      <c r="P5" s="35">
        <v>74123.667150894893</v>
      </c>
      <c r="Q5" s="35">
        <v>73821.417219909403</v>
      </c>
      <c r="R5" s="35">
        <v>73516.919581915194</v>
      </c>
      <c r="S5" s="35">
        <v>73791.219100909497</v>
      </c>
      <c r="T5" s="35">
        <v>74362.589313895296</v>
      </c>
      <c r="U5" s="35">
        <v>74150.466340896106</v>
      </c>
    </row>
    <row r="6" spans="1:21" x14ac:dyDescent="0.25">
      <c r="A6" s="3" t="s">
        <v>1</v>
      </c>
      <c r="B6" s="36">
        <v>1092.6573021998008</v>
      </c>
      <c r="C6" s="36">
        <v>1312.825976910922</v>
      </c>
      <c r="D6" s="36">
        <v>1596.7455572910433</v>
      </c>
      <c r="E6" s="36">
        <v>1972.0586729172226</v>
      </c>
      <c r="F6" s="36">
        <v>2182.408450159297</v>
      </c>
      <c r="G6" s="36">
        <v>1370.7125043297474</v>
      </c>
      <c r="H6" s="36">
        <v>1677.2385458746876</v>
      </c>
      <c r="I6" s="36">
        <v>1936.3996710535218</v>
      </c>
      <c r="J6" s="36">
        <v>755.56348976237916</v>
      </c>
      <c r="K6" s="36">
        <v>1068.7199037512473</v>
      </c>
      <c r="L6" s="36">
        <v>1363.1066759915807</v>
      </c>
      <c r="M6" s="36">
        <v>1519.4263028345174</v>
      </c>
      <c r="N6" s="36">
        <v>890.6761365019612</v>
      </c>
      <c r="O6" s="36">
        <v>1325.4164975567001</v>
      </c>
      <c r="P6" s="36">
        <v>1638.5026706534622</v>
      </c>
      <c r="Q6" s="36">
        <v>1389.0691734714649</v>
      </c>
      <c r="R6" s="36">
        <v>1135.3573452873363</v>
      </c>
      <c r="S6" s="36">
        <v>1159.3946838488189</v>
      </c>
      <c r="T6" s="36">
        <v>1386.9537340335044</v>
      </c>
      <c r="U6" s="36">
        <v>1814.4346763168439</v>
      </c>
    </row>
    <row r="7" spans="1:21" x14ac:dyDescent="0.25">
      <c r="A7" s="3" t="s">
        <v>2</v>
      </c>
      <c r="B7" s="36">
        <v>3283</v>
      </c>
      <c r="C7" s="36">
        <v>3283</v>
      </c>
      <c r="D7" s="36">
        <v>3283</v>
      </c>
      <c r="E7" s="36">
        <v>3283</v>
      </c>
      <c r="F7" s="36">
        <v>3283</v>
      </c>
      <c r="G7" s="36">
        <v>3283</v>
      </c>
      <c r="H7" s="36">
        <v>3283</v>
      </c>
      <c r="I7" s="36">
        <v>3283</v>
      </c>
      <c r="J7" s="36">
        <v>3283</v>
      </c>
      <c r="K7" s="36">
        <v>3283</v>
      </c>
      <c r="L7" s="36">
        <v>3283</v>
      </c>
      <c r="M7" s="36">
        <v>3283</v>
      </c>
      <c r="N7" s="36">
        <v>3283</v>
      </c>
      <c r="O7" s="36">
        <v>3283</v>
      </c>
      <c r="P7" s="36">
        <v>3283</v>
      </c>
      <c r="Q7" s="36">
        <v>3283</v>
      </c>
      <c r="R7" s="36">
        <v>3283</v>
      </c>
      <c r="S7" s="36">
        <v>3283</v>
      </c>
      <c r="T7" s="36">
        <v>3283</v>
      </c>
      <c r="U7" s="36">
        <v>3283</v>
      </c>
    </row>
    <row r="8" spans="1:21" x14ac:dyDescent="0.25">
      <c r="A8" s="5" t="s">
        <v>3</v>
      </c>
      <c r="B8" s="6">
        <f>B6/B7</f>
        <v>0.33282281516899204</v>
      </c>
      <c r="C8" s="6">
        <f t="shared" ref="C8:U8" si="0">C6/C7</f>
        <v>0.39988607277213584</v>
      </c>
      <c r="D8" s="6">
        <f t="shared" si="0"/>
        <v>0.48636782128877348</v>
      </c>
      <c r="E8" s="6">
        <f t="shared" si="0"/>
        <v>0.60068799053220301</v>
      </c>
      <c r="F8" s="6">
        <f t="shared" si="0"/>
        <v>0.66476041734977065</v>
      </c>
      <c r="G8" s="6">
        <f t="shared" si="0"/>
        <v>0.41751827728594193</v>
      </c>
      <c r="H8" s="6">
        <f t="shared" si="0"/>
        <v>0.51088594147873523</v>
      </c>
      <c r="I8" s="6">
        <f t="shared" si="0"/>
        <v>0.58982627811560218</v>
      </c>
      <c r="J8" s="6">
        <f t="shared" si="0"/>
        <v>0.23014422472201621</v>
      </c>
      <c r="K8" s="6">
        <f t="shared" si="0"/>
        <v>0.32553149672593584</v>
      </c>
      <c r="L8" s="6">
        <f t="shared" si="0"/>
        <v>0.41520154614425242</v>
      </c>
      <c r="M8" s="6">
        <f t="shared" si="0"/>
        <v>0.46281641877384022</v>
      </c>
      <c r="N8" s="6">
        <f t="shared" si="0"/>
        <v>0.27129946283946427</v>
      </c>
      <c r="O8" s="6">
        <f t="shared" si="0"/>
        <v>0.40372113845772162</v>
      </c>
      <c r="P8" s="6">
        <f t="shared" si="0"/>
        <v>0.49908701512441739</v>
      </c>
      <c r="Q8" s="6">
        <f t="shared" si="0"/>
        <v>0.42310970864193265</v>
      </c>
      <c r="R8" s="6">
        <f t="shared" si="0"/>
        <v>0.34582922488191786</v>
      </c>
      <c r="S8" s="6">
        <f t="shared" si="0"/>
        <v>0.35315098502857717</v>
      </c>
      <c r="T8" s="6">
        <f t="shared" si="0"/>
        <v>0.42246534694898091</v>
      </c>
      <c r="U8" s="6">
        <f t="shared" si="0"/>
        <v>0.55267580758965695</v>
      </c>
    </row>
    <row r="9" spans="1:21" x14ac:dyDescent="0.25">
      <c r="A9" s="5" t="s">
        <v>4</v>
      </c>
      <c r="B9" s="7">
        <f>AVERAGE(B8:U8)</f>
        <v>0.43538939949354338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1" spans="1:21" x14ac:dyDescent="0.25">
      <c r="A11" s="8" t="s">
        <v>6</v>
      </c>
    </row>
    <row r="12" spans="1:21" x14ac:dyDescent="0.25">
      <c r="A12" s="1" t="s">
        <v>0</v>
      </c>
      <c r="B12" s="2">
        <f>B4</f>
        <v>44025.625</v>
      </c>
      <c r="C12" s="2">
        <f t="shared" ref="C12:U12" si="1">C4</f>
        <v>44025.666666666664</v>
      </c>
      <c r="D12" s="2">
        <f t="shared" si="1"/>
        <v>44025.708333333336</v>
      </c>
      <c r="E12" s="2">
        <f t="shared" si="1"/>
        <v>44025.75</v>
      </c>
      <c r="F12" s="2">
        <f t="shared" si="1"/>
        <v>44028.708333333336</v>
      </c>
      <c r="G12" s="2">
        <f t="shared" si="1"/>
        <v>44055.666666666664</v>
      </c>
      <c r="H12" s="2">
        <f t="shared" si="1"/>
        <v>44055.708333333336</v>
      </c>
      <c r="I12" s="2">
        <f t="shared" si="1"/>
        <v>44055.75</v>
      </c>
      <c r="J12" s="2">
        <f t="shared" si="1"/>
        <v>44056.625</v>
      </c>
      <c r="K12" s="2">
        <f t="shared" si="1"/>
        <v>44056.666666666664</v>
      </c>
      <c r="L12" s="2">
        <f t="shared" si="1"/>
        <v>44056.708333333336</v>
      </c>
      <c r="M12" s="2">
        <f t="shared" si="1"/>
        <v>44056.75</v>
      </c>
      <c r="N12" s="2">
        <f t="shared" si="1"/>
        <v>44057.666666666664</v>
      </c>
      <c r="O12" s="2">
        <f t="shared" si="1"/>
        <v>44057.708333333336</v>
      </c>
      <c r="P12" s="2">
        <f t="shared" si="1"/>
        <v>44057.75</v>
      </c>
      <c r="Q12" s="2">
        <f t="shared" si="1"/>
        <v>44058.75</v>
      </c>
      <c r="R12" s="2">
        <f t="shared" si="1"/>
        <v>44059.75</v>
      </c>
      <c r="S12" s="2">
        <f t="shared" si="1"/>
        <v>44071.625</v>
      </c>
      <c r="T12" s="2">
        <f t="shared" si="1"/>
        <v>44071.666666666664</v>
      </c>
      <c r="U12" s="2">
        <f t="shared" si="1"/>
        <v>44071.708333333336</v>
      </c>
    </row>
    <row r="13" spans="1:21" s="32" customFormat="1" x14ac:dyDescent="0.25">
      <c r="A13" s="31" t="s">
        <v>21</v>
      </c>
      <c r="B13" s="35">
        <v>73700.317090914294</v>
      </c>
      <c r="C13" s="35">
        <v>74262.708877911602</v>
      </c>
      <c r="D13" s="35">
        <v>74344.069850908607</v>
      </c>
      <c r="E13" s="35">
        <v>74030.232066912693</v>
      </c>
      <c r="F13" s="35">
        <v>73716.734318923103</v>
      </c>
      <c r="G13" s="35">
        <v>74084.520701898393</v>
      </c>
      <c r="H13" s="35">
        <v>74110.381321898996</v>
      </c>
      <c r="I13" s="35">
        <v>73739.519999903801</v>
      </c>
      <c r="J13" s="35">
        <v>73649.233944908396</v>
      </c>
      <c r="K13" s="35">
        <v>74194.687963903401</v>
      </c>
      <c r="L13" s="35">
        <v>74364.098114895794</v>
      </c>
      <c r="M13" s="35">
        <v>74086.3503528984</v>
      </c>
      <c r="N13" s="35">
        <v>74141.062559887505</v>
      </c>
      <c r="O13" s="35">
        <v>74375.846175892802</v>
      </c>
      <c r="P13" s="35">
        <v>74123.667150894893</v>
      </c>
      <c r="Q13" s="35">
        <v>73821.417219909403</v>
      </c>
      <c r="R13" s="35">
        <v>73516.919581915194</v>
      </c>
      <c r="S13" s="35">
        <v>73791.219100909497</v>
      </c>
      <c r="T13" s="35">
        <v>74362.589313895296</v>
      </c>
      <c r="U13" s="35">
        <v>74150.466340896106</v>
      </c>
    </row>
    <row r="14" spans="1:21" x14ac:dyDescent="0.25">
      <c r="A14" s="3" t="s">
        <v>1</v>
      </c>
      <c r="B14" s="36">
        <v>1794.5496616488037</v>
      </c>
      <c r="C14" s="36">
        <v>1298.2347283934969</v>
      </c>
      <c r="D14" s="36">
        <v>956.01428572296254</v>
      </c>
      <c r="E14" s="36">
        <v>1042.9156640089884</v>
      </c>
      <c r="F14" s="36">
        <v>1108.4278633297813</v>
      </c>
      <c r="G14" s="36">
        <v>937.84915726929557</v>
      </c>
      <c r="H14" s="36">
        <v>932.24863680681085</v>
      </c>
      <c r="I14" s="36">
        <v>900.7205676342918</v>
      </c>
      <c r="J14" s="36">
        <v>762.67921051341636</v>
      </c>
      <c r="K14" s="36">
        <v>530.28882180190953</v>
      </c>
      <c r="L14" s="36">
        <v>460.84325500170166</v>
      </c>
      <c r="M14" s="36">
        <v>390.61035856646799</v>
      </c>
      <c r="N14" s="36">
        <v>615.70766228949878</v>
      </c>
      <c r="O14" s="36">
        <v>1474.8620200558084</v>
      </c>
      <c r="P14" s="36">
        <v>2565.7205963497026</v>
      </c>
      <c r="Q14" s="36">
        <v>1278.773834740304</v>
      </c>
      <c r="R14" s="36">
        <v>2318.5218760111593</v>
      </c>
      <c r="S14" s="36">
        <v>1315.830755108198</v>
      </c>
      <c r="T14" s="36">
        <v>1059.8311165654661</v>
      </c>
      <c r="U14" s="36">
        <v>877.23674581944942</v>
      </c>
    </row>
    <row r="15" spans="1:21" x14ac:dyDescent="0.25">
      <c r="A15" s="3" t="s">
        <v>2</v>
      </c>
      <c r="B15" s="36">
        <v>4406</v>
      </c>
      <c r="C15" s="36">
        <v>4406</v>
      </c>
      <c r="D15" s="36">
        <v>4406</v>
      </c>
      <c r="E15" s="36">
        <v>4406</v>
      </c>
      <c r="F15" s="36">
        <v>4406</v>
      </c>
      <c r="G15" s="36">
        <v>4406</v>
      </c>
      <c r="H15" s="36">
        <v>4406</v>
      </c>
      <c r="I15" s="36">
        <v>4406</v>
      </c>
      <c r="J15" s="36">
        <v>4406</v>
      </c>
      <c r="K15" s="36">
        <v>4406</v>
      </c>
      <c r="L15" s="36">
        <v>4406</v>
      </c>
      <c r="M15" s="36">
        <v>4406</v>
      </c>
      <c r="N15" s="36">
        <v>4406</v>
      </c>
      <c r="O15" s="36">
        <v>4406</v>
      </c>
      <c r="P15" s="36">
        <v>4406</v>
      </c>
      <c r="Q15" s="36">
        <v>4406</v>
      </c>
      <c r="R15" s="36">
        <v>4406</v>
      </c>
      <c r="S15" s="36">
        <v>4406</v>
      </c>
      <c r="T15" s="36">
        <v>4406</v>
      </c>
      <c r="U15" s="36">
        <v>4406</v>
      </c>
    </row>
    <row r="16" spans="1:21" x14ac:dyDescent="0.25">
      <c r="A16" s="5" t="s">
        <v>3</v>
      </c>
      <c r="B16" s="6">
        <f>B14/B15</f>
        <v>0.40729679111411798</v>
      </c>
      <c r="C16" s="6">
        <f t="shared" ref="C16:U16" si="2">C14/C15</f>
        <v>0.29465154979425712</v>
      </c>
      <c r="D16" s="6">
        <f t="shared" si="2"/>
        <v>0.21698009208419486</v>
      </c>
      <c r="E16" s="6">
        <f t="shared" si="2"/>
        <v>0.23670350976145901</v>
      </c>
      <c r="F16" s="6">
        <f t="shared" si="2"/>
        <v>0.25157237025187956</v>
      </c>
      <c r="G16" s="6">
        <f t="shared" si="2"/>
        <v>0.21285727582144703</v>
      </c>
      <c r="H16" s="6">
        <f t="shared" si="2"/>
        <v>0.2115861635966434</v>
      </c>
      <c r="I16" s="6">
        <f t="shared" si="2"/>
        <v>0.20443045111990282</v>
      </c>
      <c r="J16" s="6">
        <f t="shared" si="2"/>
        <v>0.17310013856409814</v>
      </c>
      <c r="K16" s="6">
        <f t="shared" si="2"/>
        <v>0.12035606486652509</v>
      </c>
      <c r="L16" s="6">
        <f t="shared" si="2"/>
        <v>0.10459447458050423</v>
      </c>
      <c r="M16" s="6">
        <f t="shared" si="2"/>
        <v>8.8654189415902862E-2</v>
      </c>
      <c r="N16" s="6">
        <f t="shared" si="2"/>
        <v>0.13974300097355852</v>
      </c>
      <c r="O16" s="6">
        <f t="shared" si="2"/>
        <v>0.33473945076164513</v>
      </c>
      <c r="P16" s="6">
        <f t="shared" si="2"/>
        <v>0.58232423884468965</v>
      </c>
      <c r="Q16" s="6">
        <f t="shared" si="2"/>
        <v>0.29023464247396824</v>
      </c>
      <c r="R16" s="6">
        <f t="shared" si="2"/>
        <v>0.52621921834116192</v>
      </c>
      <c r="S16" s="6">
        <f t="shared" si="2"/>
        <v>0.29864520088701724</v>
      </c>
      <c r="T16" s="6">
        <f t="shared" si="2"/>
        <v>0.24054269554368274</v>
      </c>
      <c r="U16" s="6">
        <f t="shared" si="2"/>
        <v>0.19910048702211744</v>
      </c>
    </row>
    <row r="17" spans="1:21" x14ac:dyDescent="0.25">
      <c r="A17" s="5" t="s">
        <v>4</v>
      </c>
      <c r="B17" s="7">
        <f>AVERAGE(B16:U16)</f>
        <v>0.25671660029093862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9" spans="1:21" x14ac:dyDescent="0.25">
      <c r="A19" s="8" t="s">
        <v>7</v>
      </c>
    </row>
    <row r="20" spans="1:21" x14ac:dyDescent="0.25">
      <c r="A20" s="1" t="s">
        <v>0</v>
      </c>
      <c r="B20" s="2">
        <f>B12</f>
        <v>44025.625</v>
      </c>
      <c r="C20" s="2">
        <f t="shared" ref="C20:U20" si="3">C12</f>
        <v>44025.666666666664</v>
      </c>
      <c r="D20" s="2">
        <f t="shared" si="3"/>
        <v>44025.708333333336</v>
      </c>
      <c r="E20" s="2">
        <f t="shared" si="3"/>
        <v>44025.75</v>
      </c>
      <c r="F20" s="2">
        <f t="shared" si="3"/>
        <v>44028.708333333336</v>
      </c>
      <c r="G20" s="2">
        <f t="shared" si="3"/>
        <v>44055.666666666664</v>
      </c>
      <c r="H20" s="2">
        <f t="shared" si="3"/>
        <v>44055.708333333336</v>
      </c>
      <c r="I20" s="2">
        <f t="shared" si="3"/>
        <v>44055.75</v>
      </c>
      <c r="J20" s="2">
        <f t="shared" si="3"/>
        <v>44056.625</v>
      </c>
      <c r="K20" s="2">
        <f t="shared" si="3"/>
        <v>44056.666666666664</v>
      </c>
      <c r="L20" s="2">
        <f t="shared" si="3"/>
        <v>44056.708333333336</v>
      </c>
      <c r="M20" s="2">
        <f t="shared" si="3"/>
        <v>44056.75</v>
      </c>
      <c r="N20" s="2">
        <f t="shared" si="3"/>
        <v>44057.666666666664</v>
      </c>
      <c r="O20" s="2">
        <f t="shared" si="3"/>
        <v>44057.708333333336</v>
      </c>
      <c r="P20" s="2">
        <f t="shared" si="3"/>
        <v>44057.75</v>
      </c>
      <c r="Q20" s="2">
        <f t="shared" si="3"/>
        <v>44058.75</v>
      </c>
      <c r="R20" s="2">
        <f t="shared" si="3"/>
        <v>44059.75</v>
      </c>
      <c r="S20" s="2">
        <f t="shared" si="3"/>
        <v>44071.625</v>
      </c>
      <c r="T20" s="2">
        <f t="shared" si="3"/>
        <v>44071.666666666664</v>
      </c>
      <c r="U20" s="2">
        <f t="shared" si="3"/>
        <v>44071.708333333336</v>
      </c>
    </row>
    <row r="21" spans="1:21" s="32" customFormat="1" x14ac:dyDescent="0.25">
      <c r="A21" s="31" t="s">
        <v>21</v>
      </c>
      <c r="B21" s="35">
        <v>73700.317090914294</v>
      </c>
      <c r="C21" s="35">
        <v>74262.708877911602</v>
      </c>
      <c r="D21" s="35">
        <v>74344.069850908607</v>
      </c>
      <c r="E21" s="35">
        <v>74030.232066912693</v>
      </c>
      <c r="F21" s="35">
        <v>73716.734318923103</v>
      </c>
      <c r="G21" s="35">
        <v>74084.520701898393</v>
      </c>
      <c r="H21" s="35">
        <v>74110.381321898996</v>
      </c>
      <c r="I21" s="35">
        <v>73739.519999903801</v>
      </c>
      <c r="J21" s="35">
        <v>73649.233944908396</v>
      </c>
      <c r="K21" s="35">
        <v>74194.687963903401</v>
      </c>
      <c r="L21" s="35">
        <v>74364.098114895794</v>
      </c>
      <c r="M21" s="35">
        <v>74086.3503528984</v>
      </c>
      <c r="N21" s="35">
        <v>74141.062559887505</v>
      </c>
      <c r="O21" s="35">
        <v>74375.846175892802</v>
      </c>
      <c r="P21" s="35">
        <v>74123.667150894893</v>
      </c>
      <c r="Q21" s="35">
        <v>73821.417219909403</v>
      </c>
      <c r="R21" s="35">
        <v>73516.919581915194</v>
      </c>
      <c r="S21" s="35">
        <v>73791.219100909497</v>
      </c>
      <c r="T21" s="35">
        <v>74362.589313895296</v>
      </c>
      <c r="U21" s="35">
        <v>74150.466340896106</v>
      </c>
    </row>
    <row r="22" spans="1:21" x14ac:dyDescent="0.25">
      <c r="A22" s="3" t="s">
        <v>1</v>
      </c>
      <c r="B22" s="36">
        <v>6679.0258128078276</v>
      </c>
      <c r="C22" s="36">
        <v>6218.7119272723094</v>
      </c>
      <c r="D22" s="36">
        <v>6049.3311309655583</v>
      </c>
      <c r="E22" s="36">
        <v>6181.4211577717451</v>
      </c>
      <c r="F22" s="36">
        <v>4449.9535307478582</v>
      </c>
      <c r="G22" s="36">
        <v>3947.010209921837</v>
      </c>
      <c r="H22" s="36">
        <v>3996.6082925252272</v>
      </c>
      <c r="I22" s="36">
        <v>4428.9273584379816</v>
      </c>
      <c r="J22" s="36">
        <v>4907.5425151743593</v>
      </c>
      <c r="K22" s="36">
        <v>4775.3645048508979</v>
      </c>
      <c r="L22" s="36">
        <v>4798.6066007166219</v>
      </c>
      <c r="M22" s="36">
        <v>4961.0499553837299</v>
      </c>
      <c r="N22" s="36">
        <v>1248.6012272778087</v>
      </c>
      <c r="O22" s="36">
        <v>1336.9545704833747</v>
      </c>
      <c r="P22" s="36">
        <v>1750.9125108630778</v>
      </c>
      <c r="Q22" s="36">
        <v>3394.8649679762034</v>
      </c>
      <c r="R22" s="36">
        <v>2850.7106532467528</v>
      </c>
      <c r="S22" s="36">
        <v>2711.9811049447508</v>
      </c>
      <c r="T22" s="36">
        <v>2158.4977034330609</v>
      </c>
      <c r="U22" s="36">
        <v>2016.1844066495457</v>
      </c>
    </row>
    <row r="23" spans="1:21" x14ac:dyDescent="0.25">
      <c r="A23" s="3" t="s">
        <v>2</v>
      </c>
      <c r="B23" s="36">
        <v>14652</v>
      </c>
      <c r="C23" s="36">
        <v>14652</v>
      </c>
      <c r="D23" s="36">
        <v>14652</v>
      </c>
      <c r="E23" s="36">
        <v>14652</v>
      </c>
      <c r="F23" s="36">
        <v>14652</v>
      </c>
      <c r="G23" s="36">
        <v>14737</v>
      </c>
      <c r="H23" s="36">
        <v>14737</v>
      </c>
      <c r="I23" s="36">
        <v>14737</v>
      </c>
      <c r="J23" s="36">
        <v>14737</v>
      </c>
      <c r="K23" s="36">
        <v>14737</v>
      </c>
      <c r="L23" s="36">
        <v>14737</v>
      </c>
      <c r="M23" s="36">
        <v>14737</v>
      </c>
      <c r="N23" s="36">
        <v>14737</v>
      </c>
      <c r="O23" s="36">
        <v>14737</v>
      </c>
      <c r="P23" s="36">
        <v>14737</v>
      </c>
      <c r="Q23" s="36">
        <v>14737</v>
      </c>
      <c r="R23" s="36">
        <v>14737</v>
      </c>
      <c r="S23" s="36">
        <v>14737</v>
      </c>
      <c r="T23" s="36">
        <v>14737</v>
      </c>
      <c r="U23" s="36">
        <v>14737</v>
      </c>
    </row>
    <row r="24" spans="1:21" x14ac:dyDescent="0.25">
      <c r="A24" s="5" t="s">
        <v>3</v>
      </c>
      <c r="B24" s="6">
        <f>B22/B23</f>
        <v>0.4558439675681018</v>
      </c>
      <c r="C24" s="6">
        <f t="shared" ref="C24:U24" si="4">C22/C23</f>
        <v>0.4244275134638486</v>
      </c>
      <c r="D24" s="6">
        <f t="shared" si="4"/>
        <v>0.41286726255566192</v>
      </c>
      <c r="E24" s="6">
        <f t="shared" si="4"/>
        <v>0.42188241590033748</v>
      </c>
      <c r="F24" s="6">
        <f t="shared" si="4"/>
        <v>0.30370963218317348</v>
      </c>
      <c r="G24" s="6">
        <f t="shared" si="4"/>
        <v>0.26782996606648823</v>
      </c>
      <c r="H24" s="6">
        <f t="shared" si="4"/>
        <v>0.27119551418370275</v>
      </c>
      <c r="I24" s="6">
        <f t="shared" si="4"/>
        <v>0.30053113648897206</v>
      </c>
      <c r="J24" s="6">
        <f t="shared" si="4"/>
        <v>0.33300824558420028</v>
      </c>
      <c r="K24" s="6">
        <f t="shared" si="4"/>
        <v>0.32403911955288717</v>
      </c>
      <c r="L24" s="6">
        <f t="shared" si="4"/>
        <v>0.32561624487457569</v>
      </c>
      <c r="M24" s="6">
        <f t="shared" si="4"/>
        <v>0.33663906869673133</v>
      </c>
      <c r="N24" s="6">
        <f t="shared" si="4"/>
        <v>8.4725604076664768E-2</v>
      </c>
      <c r="O24" s="6">
        <f t="shared" si="4"/>
        <v>9.0720945272672507E-2</v>
      </c>
      <c r="P24" s="6">
        <f t="shared" si="4"/>
        <v>0.11881064740877233</v>
      </c>
      <c r="Q24" s="6">
        <f t="shared" si="4"/>
        <v>0.23036336893371809</v>
      </c>
      <c r="R24" s="6">
        <f t="shared" si="4"/>
        <v>0.1934390074809495</v>
      </c>
      <c r="S24" s="6">
        <f t="shared" si="4"/>
        <v>0.18402531756427704</v>
      </c>
      <c r="T24" s="6">
        <f t="shared" si="4"/>
        <v>0.14646791771955356</v>
      </c>
      <c r="U24" s="6">
        <f t="shared" si="4"/>
        <v>0.13681104747571052</v>
      </c>
    </row>
    <row r="25" spans="1:21" x14ac:dyDescent="0.25">
      <c r="A25" s="5" t="s">
        <v>4</v>
      </c>
      <c r="B25" s="7">
        <f>AVERAGE(B24:U24)</f>
        <v>0.26814769715254994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7" spans="1:21" x14ac:dyDescent="0.25">
      <c r="A27" s="8" t="s">
        <v>8</v>
      </c>
    </row>
    <row r="28" spans="1:21" x14ac:dyDescent="0.25">
      <c r="A28" s="1" t="s">
        <v>0</v>
      </c>
      <c r="B28" s="2">
        <f>B20</f>
        <v>44025.625</v>
      </c>
      <c r="C28" s="2">
        <f t="shared" ref="C28:U28" si="5">C20</f>
        <v>44025.666666666664</v>
      </c>
      <c r="D28" s="2">
        <f t="shared" si="5"/>
        <v>44025.708333333336</v>
      </c>
      <c r="E28" s="2">
        <f t="shared" si="5"/>
        <v>44025.75</v>
      </c>
      <c r="F28" s="2">
        <f t="shared" si="5"/>
        <v>44028.708333333336</v>
      </c>
      <c r="G28" s="2">
        <f t="shared" si="5"/>
        <v>44055.666666666664</v>
      </c>
      <c r="H28" s="2">
        <f t="shared" si="5"/>
        <v>44055.708333333336</v>
      </c>
      <c r="I28" s="2">
        <f t="shared" si="5"/>
        <v>44055.75</v>
      </c>
      <c r="J28" s="2">
        <f t="shared" si="5"/>
        <v>44056.625</v>
      </c>
      <c r="K28" s="2">
        <f t="shared" si="5"/>
        <v>44056.666666666664</v>
      </c>
      <c r="L28" s="2">
        <f t="shared" si="5"/>
        <v>44056.708333333336</v>
      </c>
      <c r="M28" s="2">
        <f t="shared" si="5"/>
        <v>44056.75</v>
      </c>
      <c r="N28" s="2">
        <f t="shared" si="5"/>
        <v>44057.666666666664</v>
      </c>
      <c r="O28" s="2">
        <f t="shared" si="5"/>
        <v>44057.708333333336</v>
      </c>
      <c r="P28" s="2">
        <f t="shared" si="5"/>
        <v>44057.75</v>
      </c>
      <c r="Q28" s="2">
        <f t="shared" si="5"/>
        <v>44058.75</v>
      </c>
      <c r="R28" s="2">
        <f t="shared" si="5"/>
        <v>44059.75</v>
      </c>
      <c r="S28" s="2">
        <f t="shared" si="5"/>
        <v>44071.625</v>
      </c>
      <c r="T28" s="2">
        <f t="shared" si="5"/>
        <v>44071.666666666664</v>
      </c>
      <c r="U28" s="2">
        <f t="shared" si="5"/>
        <v>44071.708333333336</v>
      </c>
    </row>
    <row r="29" spans="1:21" s="32" customFormat="1" x14ac:dyDescent="0.25">
      <c r="A29" s="31" t="s">
        <v>21</v>
      </c>
      <c r="B29" s="35">
        <v>73700.317090914294</v>
      </c>
      <c r="C29" s="35">
        <v>74262.708877911602</v>
      </c>
      <c r="D29" s="35">
        <v>74344.069850908607</v>
      </c>
      <c r="E29" s="35">
        <v>74030.232066912693</v>
      </c>
      <c r="F29" s="35">
        <v>73716.734318923103</v>
      </c>
      <c r="G29" s="35">
        <v>74084.520701898393</v>
      </c>
      <c r="H29" s="35">
        <v>74110.381321898996</v>
      </c>
      <c r="I29" s="35">
        <v>73739.519999903801</v>
      </c>
      <c r="J29" s="35">
        <v>73649.233944908396</v>
      </c>
      <c r="K29" s="35">
        <v>74194.687963903401</v>
      </c>
      <c r="L29" s="35">
        <v>74364.098114895794</v>
      </c>
      <c r="M29" s="35">
        <v>74086.3503528984</v>
      </c>
      <c r="N29" s="35">
        <v>74141.062559887505</v>
      </c>
      <c r="O29" s="35">
        <v>74375.846175892802</v>
      </c>
      <c r="P29" s="35">
        <v>74123.667150894893</v>
      </c>
      <c r="Q29" s="35">
        <v>73821.417219909403</v>
      </c>
      <c r="R29" s="35">
        <v>73516.919581915194</v>
      </c>
      <c r="S29" s="35">
        <v>73791.219100909497</v>
      </c>
      <c r="T29" s="35">
        <v>74362.589313895296</v>
      </c>
      <c r="U29" s="35">
        <v>74150.466340896106</v>
      </c>
    </row>
    <row r="30" spans="1:21" x14ac:dyDescent="0.25">
      <c r="A30" s="3" t="s">
        <v>1</v>
      </c>
      <c r="B30" s="36">
        <v>2147.1474374495606</v>
      </c>
      <c r="C30" s="36">
        <v>2094.2282380114648</v>
      </c>
      <c r="D30" s="36">
        <v>1861.1767001205026</v>
      </c>
      <c r="E30" s="36">
        <v>1969.2959473429789</v>
      </c>
      <c r="F30" s="36">
        <v>2231.6681040032704</v>
      </c>
      <c r="G30" s="36">
        <v>2207.9945117547772</v>
      </c>
      <c r="H30" s="36">
        <v>2176.2220190027047</v>
      </c>
      <c r="I30" s="36">
        <v>2071.1832839385661</v>
      </c>
      <c r="J30" s="36">
        <v>2250.6549596150712</v>
      </c>
      <c r="K30" s="36">
        <v>2229.4252141147185</v>
      </c>
      <c r="L30" s="36">
        <v>2205.9661901071331</v>
      </c>
      <c r="M30" s="36">
        <v>2128.5303275489814</v>
      </c>
      <c r="N30" s="36">
        <v>2051.0364942656624</v>
      </c>
      <c r="O30" s="36">
        <v>1956.6884992535902</v>
      </c>
      <c r="P30" s="36">
        <v>1842.0466064272985</v>
      </c>
      <c r="Q30" s="36">
        <v>1670.4260162483329</v>
      </c>
      <c r="R30" s="36">
        <v>1304.3206030074759</v>
      </c>
      <c r="S30" s="36">
        <v>2186.7068104987661</v>
      </c>
      <c r="T30" s="36">
        <v>2153.5247501850122</v>
      </c>
      <c r="U30" s="36">
        <v>2115.5599503411181</v>
      </c>
    </row>
    <row r="31" spans="1:21" x14ac:dyDescent="0.25">
      <c r="A31" s="3" t="s">
        <v>2</v>
      </c>
      <c r="B31" s="36">
        <v>2442</v>
      </c>
      <c r="C31" s="36">
        <v>2442</v>
      </c>
      <c r="D31" s="36">
        <v>2442</v>
      </c>
      <c r="E31" s="36">
        <v>2442</v>
      </c>
      <c r="F31" s="36">
        <v>2442</v>
      </c>
      <c r="G31" s="36">
        <v>2442</v>
      </c>
      <c r="H31" s="36">
        <v>2442</v>
      </c>
      <c r="I31" s="36">
        <v>2442</v>
      </c>
      <c r="J31" s="36">
        <v>2442</v>
      </c>
      <c r="K31" s="36">
        <v>2442</v>
      </c>
      <c r="L31" s="36">
        <v>2442</v>
      </c>
      <c r="M31" s="36">
        <v>2442</v>
      </c>
      <c r="N31" s="36">
        <v>2442</v>
      </c>
      <c r="O31" s="36">
        <v>2442</v>
      </c>
      <c r="P31" s="36">
        <v>2442</v>
      </c>
      <c r="Q31" s="36">
        <v>2442</v>
      </c>
      <c r="R31" s="36">
        <v>2442</v>
      </c>
      <c r="S31" s="36">
        <v>2442</v>
      </c>
      <c r="T31" s="36">
        <v>2442</v>
      </c>
      <c r="U31" s="36">
        <v>2442</v>
      </c>
    </row>
    <row r="32" spans="1:21" x14ac:dyDescent="0.25">
      <c r="A32" s="5" t="s">
        <v>3</v>
      </c>
      <c r="B32" s="6">
        <f>B30/B31</f>
        <v>0.87925775489335001</v>
      </c>
      <c r="C32" s="6">
        <f t="shared" ref="C32:U32" si="6">C30/C31</f>
        <v>0.85758732105301583</v>
      </c>
      <c r="D32" s="6">
        <f t="shared" si="6"/>
        <v>0.76215262085196667</v>
      </c>
      <c r="E32" s="6">
        <f t="shared" si="6"/>
        <v>0.8064274968644467</v>
      </c>
      <c r="F32" s="6">
        <f t="shared" si="6"/>
        <v>0.91386900245834168</v>
      </c>
      <c r="G32" s="6">
        <f t="shared" si="6"/>
        <v>0.90417465673823805</v>
      </c>
      <c r="H32" s="6">
        <f t="shared" si="6"/>
        <v>0.8911638079454155</v>
      </c>
      <c r="I32" s="6">
        <f t="shared" si="6"/>
        <v>0.84815040292324573</v>
      </c>
      <c r="J32" s="6">
        <f t="shared" si="6"/>
        <v>0.92164412760649927</v>
      </c>
      <c r="K32" s="6">
        <f t="shared" si="6"/>
        <v>0.91295053813051541</v>
      </c>
      <c r="L32" s="6">
        <f t="shared" si="6"/>
        <v>0.90334405819292918</v>
      </c>
      <c r="M32" s="6">
        <f t="shared" si="6"/>
        <v>0.87163404076534867</v>
      </c>
      <c r="N32" s="6">
        <f t="shared" si="6"/>
        <v>0.83990028430207309</v>
      </c>
      <c r="O32" s="6">
        <f t="shared" si="6"/>
        <v>0.8012647417090869</v>
      </c>
      <c r="P32" s="6">
        <f t="shared" si="6"/>
        <v>0.75431883965081836</v>
      </c>
      <c r="Q32" s="6">
        <f t="shared" si="6"/>
        <v>0.68404013769382999</v>
      </c>
      <c r="R32" s="6">
        <f t="shared" si="6"/>
        <v>0.53411982105138245</v>
      </c>
      <c r="S32" s="6">
        <f t="shared" si="6"/>
        <v>0.89545733435657904</v>
      </c>
      <c r="T32" s="6">
        <f t="shared" si="6"/>
        <v>0.88186926707002955</v>
      </c>
      <c r="U32" s="6">
        <f t="shared" si="6"/>
        <v>0.86632266598735386</v>
      </c>
    </row>
    <row r="33" spans="1:21" x14ac:dyDescent="0.25">
      <c r="A33" s="5" t="s">
        <v>4</v>
      </c>
      <c r="B33" s="7">
        <f>AVERAGE(B32:U32)</f>
        <v>0.8364824460122231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3:U25"/>
  <sheetViews>
    <sheetView workbookViewId="0">
      <selection activeCell="C36" sqref="C36"/>
    </sheetView>
  </sheetViews>
  <sheetFormatPr defaultColWidth="21.85546875" defaultRowHeight="15" x14ac:dyDescent="0.25"/>
  <cols>
    <col min="1" max="1" width="22" bestFit="1" customWidth="1"/>
    <col min="2" max="3" width="15.85546875" bestFit="1" customWidth="1"/>
    <col min="4" max="4" width="15.7109375" bestFit="1" customWidth="1"/>
    <col min="5" max="7" width="15.85546875" bestFit="1" customWidth="1"/>
    <col min="8" max="21" width="15.7109375" bestFit="1" customWidth="1"/>
  </cols>
  <sheetData>
    <row r="3" spans="1:21" x14ac:dyDescent="0.25">
      <c r="A3" s="8" t="s">
        <v>5</v>
      </c>
    </row>
    <row r="4" spans="1:21" x14ac:dyDescent="0.25">
      <c r="A4" s="1" t="s">
        <v>0</v>
      </c>
      <c r="B4" s="2">
        <v>43684.708333333336</v>
      </c>
      <c r="C4" s="2">
        <v>43684.75</v>
      </c>
      <c r="D4" s="2">
        <v>43686.666666666664</v>
      </c>
      <c r="E4" s="2">
        <v>43686.708333333336</v>
      </c>
      <c r="F4" s="2">
        <v>43689.625</v>
      </c>
      <c r="G4" s="2">
        <v>43689.666666666664</v>
      </c>
      <c r="H4" s="2">
        <v>43689.708333333336</v>
      </c>
      <c r="I4" s="2">
        <v>43689.75</v>
      </c>
      <c r="J4" s="2">
        <v>43689.791666666664</v>
      </c>
      <c r="K4" s="2">
        <v>43690.625</v>
      </c>
      <c r="L4" s="2">
        <v>43690.666666666664</v>
      </c>
      <c r="M4" s="2">
        <v>43690.708333333336</v>
      </c>
      <c r="N4" s="2">
        <v>43690.75</v>
      </c>
      <c r="O4" s="2">
        <v>43696.666666666664</v>
      </c>
      <c r="P4" s="2">
        <v>43696.708333333336</v>
      </c>
      <c r="Q4" s="2">
        <v>43696.75</v>
      </c>
      <c r="R4" s="2">
        <v>43703.666666666664</v>
      </c>
      <c r="S4" s="2">
        <v>43703.708333333336</v>
      </c>
      <c r="T4" s="2">
        <v>43703.75</v>
      </c>
      <c r="U4" s="2">
        <v>43703.791666666664</v>
      </c>
    </row>
    <row r="5" spans="1:21" s="34" customFormat="1" x14ac:dyDescent="0.25">
      <c r="A5" s="33" t="s">
        <v>21</v>
      </c>
      <c r="B5" s="35">
        <v>73178.372562906501</v>
      </c>
      <c r="C5" s="35">
        <v>72948.938318911198</v>
      </c>
      <c r="D5" s="35">
        <v>73106.060366905804</v>
      </c>
      <c r="E5" s="35">
        <v>73212.587767910198</v>
      </c>
      <c r="F5" s="35">
        <v>73460.134831908406</v>
      </c>
      <c r="G5" s="35">
        <v>74480.982958906505</v>
      </c>
      <c r="H5" s="35">
        <v>74819.714602903303</v>
      </c>
      <c r="I5" s="35">
        <v>74593.367301906896</v>
      </c>
      <c r="J5" s="35">
        <v>73657.667003914001</v>
      </c>
      <c r="K5" s="35">
        <v>73590.733951908507</v>
      </c>
      <c r="L5" s="35">
        <v>74458.449578904503</v>
      </c>
      <c r="M5" s="35">
        <v>74457.874196897901</v>
      </c>
      <c r="N5" s="35">
        <v>74175.518996908097</v>
      </c>
      <c r="O5" s="35">
        <v>73808.429132923498</v>
      </c>
      <c r="P5" s="35">
        <v>73895.845962909603</v>
      </c>
      <c r="Q5" s="35">
        <v>73397.090696923304</v>
      </c>
      <c r="R5" s="35">
        <v>73967.263998922805</v>
      </c>
      <c r="S5" s="35">
        <v>74469.114826908</v>
      </c>
      <c r="T5" s="35">
        <v>74295.899745905306</v>
      </c>
      <c r="U5" s="35">
        <v>73231.669694916898</v>
      </c>
    </row>
    <row r="6" spans="1:21" x14ac:dyDescent="0.25">
      <c r="A6" s="3" t="s">
        <v>1</v>
      </c>
      <c r="B6" s="36">
        <v>2054.6302491082074</v>
      </c>
      <c r="C6" s="36">
        <v>2011.7932985136244</v>
      </c>
      <c r="D6" s="36">
        <v>2337.0175491248233</v>
      </c>
      <c r="E6" s="36">
        <v>2345.1719474792467</v>
      </c>
      <c r="F6" s="36">
        <v>1693.3739144918663</v>
      </c>
      <c r="G6" s="36">
        <v>1984.0225104331982</v>
      </c>
      <c r="H6" s="36">
        <v>2279.3657234149491</v>
      </c>
      <c r="I6" s="36">
        <v>2290.654646703932</v>
      </c>
      <c r="J6" s="36">
        <v>2318.1558224614478</v>
      </c>
      <c r="K6" s="36">
        <v>1462.9990637969975</v>
      </c>
      <c r="L6" s="36">
        <v>1729.8413291019851</v>
      </c>
      <c r="M6" s="36">
        <v>2045.0078255123549</v>
      </c>
      <c r="N6" s="36">
        <v>2170.610271831089</v>
      </c>
      <c r="O6" s="36">
        <v>2095.7474788994273</v>
      </c>
      <c r="P6" s="36">
        <v>2291.7851331075044</v>
      </c>
      <c r="Q6" s="36">
        <v>2383.9752488623731</v>
      </c>
      <c r="R6" s="36">
        <v>1952.0602450158858</v>
      </c>
      <c r="S6" s="36">
        <v>2153.2463519456655</v>
      </c>
      <c r="T6" s="36">
        <v>2327.6332656690806</v>
      </c>
      <c r="U6" s="36">
        <v>2405.4997435336636</v>
      </c>
    </row>
    <row r="7" spans="1:21" x14ac:dyDescent="0.25">
      <c r="A7" s="3" t="s">
        <v>2</v>
      </c>
      <c r="B7" s="36">
        <v>2814</v>
      </c>
      <c r="C7" s="36">
        <v>2814</v>
      </c>
      <c r="D7" s="36">
        <v>2814</v>
      </c>
      <c r="E7" s="36">
        <v>2814</v>
      </c>
      <c r="F7" s="36">
        <v>2814</v>
      </c>
      <c r="G7" s="36">
        <v>2814</v>
      </c>
      <c r="H7" s="36">
        <v>2814</v>
      </c>
      <c r="I7" s="36">
        <v>2814</v>
      </c>
      <c r="J7" s="36">
        <v>2814</v>
      </c>
      <c r="K7" s="36">
        <v>2814</v>
      </c>
      <c r="L7" s="36">
        <v>2814</v>
      </c>
      <c r="M7" s="36">
        <v>2814</v>
      </c>
      <c r="N7" s="36">
        <v>2814</v>
      </c>
      <c r="O7" s="36">
        <v>2814</v>
      </c>
      <c r="P7" s="36">
        <v>2814</v>
      </c>
      <c r="Q7" s="36">
        <v>2814</v>
      </c>
      <c r="R7" s="36">
        <v>2814</v>
      </c>
      <c r="S7" s="36">
        <v>2814</v>
      </c>
      <c r="T7" s="36">
        <v>2814</v>
      </c>
      <c r="U7" s="36">
        <v>2814</v>
      </c>
    </row>
    <row r="8" spans="1:21" x14ac:dyDescent="0.25">
      <c r="A8" s="5" t="s">
        <v>3</v>
      </c>
      <c r="B8" s="6">
        <f>B6/B7</f>
        <v>0.73014578859566714</v>
      </c>
      <c r="C8" s="6">
        <f t="shared" ref="C8:U8" si="0">C6/C7</f>
        <v>0.71492299165374007</v>
      </c>
      <c r="D8" s="6">
        <f t="shared" si="0"/>
        <v>0.83049664148003666</v>
      </c>
      <c r="E8" s="6">
        <f t="shared" si="0"/>
        <v>0.83339443762588727</v>
      </c>
      <c r="F8" s="6">
        <f t="shared" si="0"/>
        <v>0.60176756023165112</v>
      </c>
      <c r="G8" s="6">
        <f t="shared" si="0"/>
        <v>0.7050541970267229</v>
      </c>
      <c r="H8" s="6">
        <f t="shared" si="0"/>
        <v>0.81000914122777157</v>
      </c>
      <c r="I8" s="6">
        <f t="shared" si="0"/>
        <v>0.81402084104617345</v>
      </c>
      <c r="J8" s="6">
        <f t="shared" si="0"/>
        <v>0.82379382461316553</v>
      </c>
      <c r="K8" s="6">
        <f t="shared" si="0"/>
        <v>0.5199001648176963</v>
      </c>
      <c r="L8" s="6">
        <f t="shared" si="0"/>
        <v>0.61472684047689596</v>
      </c>
      <c r="M8" s="6">
        <f t="shared" si="0"/>
        <v>0.72672630615222278</v>
      </c>
      <c r="N8" s="6">
        <f t="shared" si="0"/>
        <v>0.7713611484829741</v>
      </c>
      <c r="O8" s="6">
        <f t="shared" si="0"/>
        <v>0.74475745518814052</v>
      </c>
      <c r="P8" s="6">
        <f t="shared" si="0"/>
        <v>0.81442257750799729</v>
      </c>
      <c r="Q8" s="6">
        <f t="shared" si="0"/>
        <v>0.84718381267319587</v>
      </c>
      <c r="R8" s="6">
        <f t="shared" si="0"/>
        <v>0.69369589375120322</v>
      </c>
      <c r="S8" s="6">
        <f t="shared" si="0"/>
        <v>0.76519060126000904</v>
      </c>
      <c r="T8" s="6">
        <f t="shared" si="0"/>
        <v>0.82716178595205425</v>
      </c>
      <c r="U8" s="6">
        <f t="shared" si="0"/>
        <v>0.85483288682788328</v>
      </c>
    </row>
    <row r="9" spans="1:21" x14ac:dyDescent="0.25">
      <c r="A9" s="5" t="s">
        <v>4</v>
      </c>
      <c r="B9" s="7">
        <f>AVERAGE(B8:U8)</f>
        <v>0.75217824482955442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1" spans="1:21" x14ac:dyDescent="0.25">
      <c r="A11" s="8" t="s">
        <v>6</v>
      </c>
    </row>
    <row r="12" spans="1:21" x14ac:dyDescent="0.25">
      <c r="A12" s="1" t="s">
        <v>0</v>
      </c>
      <c r="B12" s="2">
        <v>43684.708333333336</v>
      </c>
      <c r="C12" s="2">
        <v>43684.75</v>
      </c>
      <c r="D12" s="2">
        <v>43686.666666666664</v>
      </c>
      <c r="E12" s="2">
        <v>43686.708333333336</v>
      </c>
      <c r="F12" s="2">
        <v>43689.625</v>
      </c>
      <c r="G12" s="2">
        <v>43689.666666666664</v>
      </c>
      <c r="H12" s="2">
        <v>43689.708333333336</v>
      </c>
      <c r="I12" s="2">
        <v>43689.75</v>
      </c>
      <c r="J12" s="2">
        <v>43689.791666666664</v>
      </c>
      <c r="K12" s="2">
        <v>43690.625</v>
      </c>
      <c r="L12" s="2">
        <v>43690.666666666664</v>
      </c>
      <c r="M12" s="2">
        <v>43690.708333333336</v>
      </c>
      <c r="N12" s="2">
        <v>43690.75</v>
      </c>
      <c r="O12" s="2">
        <v>43696.666666666664</v>
      </c>
      <c r="P12" s="2">
        <v>43696.708333333336</v>
      </c>
      <c r="Q12" s="2">
        <v>43696.75</v>
      </c>
      <c r="R12" s="2">
        <v>43703.666666666664</v>
      </c>
      <c r="S12" s="2">
        <v>43703.708333333336</v>
      </c>
      <c r="T12" s="2">
        <v>43703.75</v>
      </c>
      <c r="U12" s="2">
        <v>43703.791666666664</v>
      </c>
    </row>
    <row r="13" spans="1:21" s="32" customFormat="1" x14ac:dyDescent="0.25">
      <c r="A13" s="31" t="s">
        <v>21</v>
      </c>
      <c r="B13" s="35">
        <v>73178.372562906501</v>
      </c>
      <c r="C13" s="35">
        <v>72948.938318911198</v>
      </c>
      <c r="D13" s="35">
        <v>73106.060366905804</v>
      </c>
      <c r="E13" s="35">
        <v>73212.587767910198</v>
      </c>
      <c r="F13" s="35">
        <v>73460.134831908406</v>
      </c>
      <c r="G13" s="35">
        <v>74480.982958906505</v>
      </c>
      <c r="H13" s="35">
        <v>74819.714602903303</v>
      </c>
      <c r="I13" s="35">
        <v>74593.367301906896</v>
      </c>
      <c r="J13" s="35">
        <v>73657.667003914001</v>
      </c>
      <c r="K13" s="35">
        <v>73590.733951908507</v>
      </c>
      <c r="L13" s="35">
        <v>74458.449578904503</v>
      </c>
      <c r="M13" s="35">
        <v>74457.874196897901</v>
      </c>
      <c r="N13" s="35">
        <v>74175.518996908097</v>
      </c>
      <c r="O13" s="35">
        <v>73808.429132923498</v>
      </c>
      <c r="P13" s="35">
        <v>73895.845962909603</v>
      </c>
      <c r="Q13" s="35">
        <v>73397.090696923304</v>
      </c>
      <c r="R13" s="35">
        <v>73967.263998922805</v>
      </c>
      <c r="S13" s="35">
        <v>74469.114826908</v>
      </c>
      <c r="T13" s="35">
        <v>74295.899745905306</v>
      </c>
      <c r="U13" s="35">
        <v>73231.669694916898</v>
      </c>
    </row>
    <row r="14" spans="1:21" x14ac:dyDescent="0.25">
      <c r="A14" s="3" t="s">
        <v>1</v>
      </c>
      <c r="B14" s="36">
        <v>2104.738035580317</v>
      </c>
      <c r="C14" s="36">
        <v>1868.1100651179411</v>
      </c>
      <c r="D14" s="36">
        <v>527.332762338517</v>
      </c>
      <c r="E14" s="36">
        <v>1404.9229217655836</v>
      </c>
      <c r="F14" s="36">
        <v>780.59893137826805</v>
      </c>
      <c r="G14" s="36">
        <v>1173.758244571866</v>
      </c>
      <c r="H14" s="36">
        <v>1397.253451611055</v>
      </c>
      <c r="I14" s="36">
        <v>1279.1628910232109</v>
      </c>
      <c r="J14" s="36">
        <v>1039.2147109156849</v>
      </c>
      <c r="K14" s="36">
        <v>711.73250774694827</v>
      </c>
      <c r="L14" s="36">
        <v>641.71070904658927</v>
      </c>
      <c r="M14" s="36">
        <v>616.71499478962687</v>
      </c>
      <c r="N14" s="36">
        <v>598.19343789047673</v>
      </c>
      <c r="O14" s="36">
        <v>2474.6665113427907</v>
      </c>
      <c r="P14" s="36">
        <v>2574.9562058639531</v>
      </c>
      <c r="Q14" s="36">
        <v>2238.4219666396248</v>
      </c>
      <c r="R14" s="36">
        <v>1614.7960939501213</v>
      </c>
      <c r="S14" s="36">
        <v>1708.8898477704404</v>
      </c>
      <c r="T14" s="36">
        <v>1744.0415130576494</v>
      </c>
      <c r="U14" s="36">
        <v>2144.8553948297526</v>
      </c>
    </row>
    <row r="15" spans="1:21" x14ac:dyDescent="0.25">
      <c r="A15" s="3" t="s">
        <v>2</v>
      </c>
      <c r="B15" s="36">
        <v>4196</v>
      </c>
      <c r="C15" s="36">
        <v>4196</v>
      </c>
      <c r="D15" s="36">
        <v>4196</v>
      </c>
      <c r="E15" s="36">
        <v>4196</v>
      </c>
      <c r="F15" s="36">
        <v>4196</v>
      </c>
      <c r="G15" s="36">
        <v>4196</v>
      </c>
      <c r="H15" s="36">
        <v>4196</v>
      </c>
      <c r="I15" s="36">
        <v>4196</v>
      </c>
      <c r="J15" s="36">
        <v>4196</v>
      </c>
      <c r="K15" s="36">
        <v>4196</v>
      </c>
      <c r="L15" s="36">
        <v>4196</v>
      </c>
      <c r="M15" s="36">
        <v>4196</v>
      </c>
      <c r="N15" s="36">
        <v>4196</v>
      </c>
      <c r="O15" s="36">
        <v>4196</v>
      </c>
      <c r="P15" s="36">
        <v>4196</v>
      </c>
      <c r="Q15" s="36">
        <v>4196</v>
      </c>
      <c r="R15" s="36">
        <v>4196</v>
      </c>
      <c r="S15" s="36">
        <v>4196</v>
      </c>
      <c r="T15" s="36">
        <v>4196</v>
      </c>
      <c r="U15" s="36">
        <v>4196</v>
      </c>
    </row>
    <row r="16" spans="1:21" x14ac:dyDescent="0.25">
      <c r="A16" s="5" t="s">
        <v>3</v>
      </c>
      <c r="B16" s="6">
        <f>B14/B15</f>
        <v>0.50160582354154359</v>
      </c>
      <c r="C16" s="6">
        <f t="shared" ref="C16:U16" si="1">C14/C15</f>
        <v>0.44521212228740253</v>
      </c>
      <c r="D16" s="6">
        <f t="shared" si="1"/>
        <v>0.1256751101855379</v>
      </c>
      <c r="E16" s="6">
        <f t="shared" si="1"/>
        <v>0.33482433788502947</v>
      </c>
      <c r="F16" s="6">
        <f t="shared" si="1"/>
        <v>0.18603406372218018</v>
      </c>
      <c r="G16" s="6">
        <f t="shared" si="1"/>
        <v>0.279732660765459</v>
      </c>
      <c r="H16" s="6">
        <f t="shared" si="1"/>
        <v>0.33299653279577096</v>
      </c>
      <c r="I16" s="6">
        <f t="shared" si="1"/>
        <v>0.30485292922383483</v>
      </c>
      <c r="J16" s="6">
        <f t="shared" si="1"/>
        <v>0.24766794826398592</v>
      </c>
      <c r="K16" s="6">
        <f t="shared" si="1"/>
        <v>0.16962166533530704</v>
      </c>
      <c r="L16" s="6">
        <f t="shared" si="1"/>
        <v>0.15293391540671813</v>
      </c>
      <c r="M16" s="6">
        <f t="shared" si="1"/>
        <v>0.14697688150372423</v>
      </c>
      <c r="N16" s="6">
        <f t="shared" si="1"/>
        <v>0.1425627831006856</v>
      </c>
      <c r="O16" s="6">
        <f t="shared" si="1"/>
        <v>0.58976799603021701</v>
      </c>
      <c r="P16" s="6">
        <f t="shared" si="1"/>
        <v>0.61366925783220994</v>
      </c>
      <c r="Q16" s="6">
        <f t="shared" si="1"/>
        <v>0.53346567365100683</v>
      </c>
      <c r="R16" s="6">
        <f t="shared" si="1"/>
        <v>0.38484177644187828</v>
      </c>
      <c r="S16" s="6">
        <f t="shared" si="1"/>
        <v>0.40726640795291713</v>
      </c>
      <c r="T16" s="6">
        <f t="shared" si="1"/>
        <v>0.41564383056664667</v>
      </c>
      <c r="U16" s="6">
        <f t="shared" si="1"/>
        <v>0.51116668132262932</v>
      </c>
    </row>
    <row r="17" spans="1:21" x14ac:dyDescent="0.25">
      <c r="A17" s="5" t="s">
        <v>4</v>
      </c>
      <c r="B17" s="7">
        <f>AVERAGE(B16:U16)</f>
        <v>0.34132591989073424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9" spans="1:21" x14ac:dyDescent="0.25">
      <c r="A19" s="8" t="s">
        <v>7</v>
      </c>
    </row>
    <row r="20" spans="1:21" x14ac:dyDescent="0.25">
      <c r="A20" s="1" t="s">
        <v>0</v>
      </c>
      <c r="B20" s="2">
        <v>43684.708333333336</v>
      </c>
      <c r="C20" s="2">
        <v>43684.75</v>
      </c>
      <c r="D20" s="2">
        <v>43686.666666666664</v>
      </c>
      <c r="E20" s="2">
        <v>43686.708333333336</v>
      </c>
      <c r="F20" s="2">
        <v>43689.625</v>
      </c>
      <c r="G20" s="2">
        <v>43689.666666666664</v>
      </c>
      <c r="H20" s="2">
        <v>43689.708333333336</v>
      </c>
      <c r="I20" s="2">
        <v>43689.75</v>
      </c>
      <c r="J20" s="2">
        <v>43689.791666666664</v>
      </c>
      <c r="K20" s="2">
        <v>43690.625</v>
      </c>
      <c r="L20" s="2">
        <v>43690.666666666664</v>
      </c>
      <c r="M20" s="2">
        <v>43690.708333333336</v>
      </c>
      <c r="N20" s="2">
        <v>43690.75</v>
      </c>
      <c r="O20" s="2">
        <v>43696.666666666664</v>
      </c>
      <c r="P20" s="2">
        <v>43696.708333333336</v>
      </c>
      <c r="Q20" s="2">
        <v>43696.75</v>
      </c>
      <c r="R20" s="2">
        <v>43703.666666666664</v>
      </c>
      <c r="S20" s="2">
        <v>43703.708333333336</v>
      </c>
      <c r="T20" s="2">
        <v>43703.75</v>
      </c>
      <c r="U20" s="2">
        <v>43703.791666666664</v>
      </c>
    </row>
    <row r="21" spans="1:21" s="32" customFormat="1" x14ac:dyDescent="0.25">
      <c r="A21" s="31" t="s">
        <v>21</v>
      </c>
      <c r="B21" s="35">
        <v>73178.372562906501</v>
      </c>
      <c r="C21" s="35">
        <v>72948.938318911198</v>
      </c>
      <c r="D21" s="35">
        <v>73106.060366905804</v>
      </c>
      <c r="E21" s="35">
        <v>73212.587767910198</v>
      </c>
      <c r="F21" s="35">
        <v>73460.134831908406</v>
      </c>
      <c r="G21" s="35">
        <v>74480.982958906505</v>
      </c>
      <c r="H21" s="35">
        <v>74819.714602903303</v>
      </c>
      <c r="I21" s="35">
        <v>74593.367301906896</v>
      </c>
      <c r="J21" s="35">
        <v>73657.667003914001</v>
      </c>
      <c r="K21" s="35">
        <v>73590.733951908507</v>
      </c>
      <c r="L21" s="35">
        <v>74458.449578904503</v>
      </c>
      <c r="M21" s="35">
        <v>74457.874196897901</v>
      </c>
      <c r="N21" s="35">
        <v>74175.518996908097</v>
      </c>
      <c r="O21" s="35">
        <v>73808.429132923498</v>
      </c>
      <c r="P21" s="35">
        <v>73895.845962909603</v>
      </c>
      <c r="Q21" s="35">
        <v>73397.090696923304</v>
      </c>
      <c r="R21" s="35">
        <v>73967.263998922805</v>
      </c>
      <c r="S21" s="35">
        <v>74469.114826908</v>
      </c>
      <c r="T21" s="35">
        <v>74295.899745905306</v>
      </c>
      <c r="U21" s="35">
        <v>73231.669694916898</v>
      </c>
    </row>
    <row r="22" spans="1:21" x14ac:dyDescent="0.25">
      <c r="A22" s="3" t="s">
        <v>1</v>
      </c>
      <c r="B22" s="36">
        <v>1995.6220553394774</v>
      </c>
      <c r="C22" s="36">
        <v>2486.9707821208704</v>
      </c>
      <c r="D22" s="36">
        <v>3353.6478682437196</v>
      </c>
      <c r="E22" s="36">
        <v>3672.785612879763</v>
      </c>
      <c r="F22" s="36">
        <v>2253.0826944362389</v>
      </c>
      <c r="G22" s="36">
        <v>2403.0001686093092</v>
      </c>
      <c r="H22" s="36">
        <v>2687.083952051888</v>
      </c>
      <c r="I22" s="36">
        <v>3188.4875071377619</v>
      </c>
      <c r="J22" s="36">
        <v>3780.4982188780446</v>
      </c>
      <c r="K22" s="36">
        <v>1390.0370248712411</v>
      </c>
      <c r="L22" s="36">
        <v>1548.1045206336867</v>
      </c>
      <c r="M22" s="36">
        <v>1915.9370414712907</v>
      </c>
      <c r="N22" s="36">
        <v>2746.8642382729613</v>
      </c>
      <c r="O22" s="36">
        <v>2421.2774565065902</v>
      </c>
      <c r="P22" s="36">
        <v>2678.5763800337754</v>
      </c>
      <c r="Q22" s="36">
        <v>3151.974079425012</v>
      </c>
      <c r="R22" s="36">
        <v>3777.2717614348003</v>
      </c>
      <c r="S22" s="36">
        <v>3647.4534777502254</v>
      </c>
      <c r="T22" s="36">
        <v>3787.4226526498587</v>
      </c>
      <c r="U22" s="36">
        <v>4435.4492443978115</v>
      </c>
    </row>
    <row r="23" spans="1:21" x14ac:dyDescent="0.25">
      <c r="A23" s="3" t="s">
        <v>2</v>
      </c>
      <c r="B23" s="36">
        <v>12178</v>
      </c>
      <c r="C23" s="36">
        <v>12178</v>
      </c>
      <c r="D23" s="36">
        <v>12178</v>
      </c>
      <c r="E23" s="36">
        <v>12178</v>
      </c>
      <c r="F23" s="36">
        <v>12178</v>
      </c>
      <c r="G23" s="36">
        <v>12178</v>
      </c>
      <c r="H23" s="36">
        <v>12178</v>
      </c>
      <c r="I23" s="36">
        <v>12178</v>
      </c>
      <c r="J23" s="36">
        <v>12178</v>
      </c>
      <c r="K23" s="36">
        <v>12178</v>
      </c>
      <c r="L23" s="36">
        <v>12178</v>
      </c>
      <c r="M23" s="36">
        <v>12178</v>
      </c>
      <c r="N23" s="36">
        <v>12178</v>
      </c>
      <c r="O23" s="36">
        <v>12178</v>
      </c>
      <c r="P23" s="36">
        <v>12178</v>
      </c>
      <c r="Q23" s="36">
        <v>12178</v>
      </c>
      <c r="R23" s="36">
        <v>12178</v>
      </c>
      <c r="S23" s="36">
        <v>12178</v>
      </c>
      <c r="T23" s="36">
        <v>12178</v>
      </c>
      <c r="U23" s="36">
        <v>12178</v>
      </c>
    </row>
    <row r="24" spans="1:21" x14ac:dyDescent="0.25">
      <c r="A24" s="5" t="s">
        <v>3</v>
      </c>
      <c r="B24" s="6">
        <f>B22/B23</f>
        <v>0.16387108353912608</v>
      </c>
      <c r="C24" s="6">
        <f t="shared" ref="C24:U24" si="2">C22/C23</f>
        <v>0.20421832666454839</v>
      </c>
      <c r="D24" s="6">
        <f t="shared" si="2"/>
        <v>0.27538576681258986</v>
      </c>
      <c r="E24" s="6">
        <f t="shared" si="2"/>
        <v>0.30159185522087067</v>
      </c>
      <c r="F24" s="6">
        <f t="shared" si="2"/>
        <v>0.18501253854789282</v>
      </c>
      <c r="G24" s="6">
        <f t="shared" si="2"/>
        <v>0.19732305539573897</v>
      </c>
      <c r="H24" s="6">
        <f t="shared" si="2"/>
        <v>0.22065067761963278</v>
      </c>
      <c r="I24" s="6">
        <f t="shared" si="2"/>
        <v>0.26182357588584021</v>
      </c>
      <c r="J24" s="6">
        <f t="shared" si="2"/>
        <v>0.31043670708474663</v>
      </c>
      <c r="K24" s="6">
        <f t="shared" si="2"/>
        <v>0.11414329322312704</v>
      </c>
      <c r="L24" s="6">
        <f t="shared" si="2"/>
        <v>0.12712305145620681</v>
      </c>
      <c r="M24" s="6">
        <f t="shared" si="2"/>
        <v>0.15732772552728616</v>
      </c>
      <c r="N24" s="6">
        <f t="shared" si="2"/>
        <v>0.22555955315100684</v>
      </c>
      <c r="O24" s="6">
        <f t="shared" si="2"/>
        <v>0.19882390018940632</v>
      </c>
      <c r="P24" s="6">
        <f t="shared" si="2"/>
        <v>0.21995207587730131</v>
      </c>
      <c r="Q24" s="6">
        <f t="shared" si="2"/>
        <v>0.25882526518517096</v>
      </c>
      <c r="R24" s="6">
        <f t="shared" si="2"/>
        <v>0.31017176559655119</v>
      </c>
      <c r="S24" s="6">
        <f t="shared" si="2"/>
        <v>0.29951169960175933</v>
      </c>
      <c r="T24" s="6">
        <f t="shared" si="2"/>
        <v>0.3110053089710838</v>
      </c>
      <c r="U24" s="6">
        <f t="shared" si="2"/>
        <v>0.36421820039397368</v>
      </c>
    </row>
    <row r="25" spans="1:21" x14ac:dyDescent="0.25">
      <c r="A25" s="5" t="s">
        <v>4</v>
      </c>
      <c r="B25" s="7">
        <f>AVERAGE(B24:U24)</f>
        <v>0.23534877129719303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3:U33"/>
  <sheetViews>
    <sheetView workbookViewId="0">
      <selection activeCell="H34" sqref="H34"/>
    </sheetView>
  </sheetViews>
  <sheetFormatPr defaultColWidth="21.85546875" defaultRowHeight="15" x14ac:dyDescent="0.25"/>
  <cols>
    <col min="1" max="1" width="22" bestFit="1" customWidth="1"/>
    <col min="2" max="21" width="14.5703125" bestFit="1" customWidth="1"/>
  </cols>
  <sheetData>
    <row r="3" spans="1:21" x14ac:dyDescent="0.25">
      <c r="A3" s="8" t="s">
        <v>5</v>
      </c>
    </row>
    <row r="4" spans="1:21" x14ac:dyDescent="0.25">
      <c r="A4" s="1" t="s">
        <v>0</v>
      </c>
      <c r="B4" s="2">
        <v>43299.666666666664</v>
      </c>
      <c r="C4" s="2">
        <v>43299.708333333336</v>
      </c>
      <c r="D4" s="2">
        <v>43299.75</v>
      </c>
      <c r="E4" s="2">
        <v>43299.791666666664</v>
      </c>
      <c r="F4" s="2">
        <v>43300.625</v>
      </c>
      <c r="G4" s="2">
        <v>43300.666666666664</v>
      </c>
      <c r="H4" s="2">
        <v>43300.708333333336</v>
      </c>
      <c r="I4" s="2">
        <v>43300.75</v>
      </c>
      <c r="J4" s="2">
        <v>43300.791666666664</v>
      </c>
      <c r="K4" s="2">
        <v>43301.666666666664</v>
      </c>
      <c r="L4" s="2">
        <v>43301.708333333336</v>
      </c>
      <c r="M4" s="2">
        <v>43301.75</v>
      </c>
      <c r="N4" s="2">
        <v>43301.791666666664</v>
      </c>
      <c r="O4" s="2">
        <v>43303.708333333336</v>
      </c>
      <c r="P4" s="2">
        <v>43303.75</v>
      </c>
      <c r="Q4" s="2">
        <v>43304.625</v>
      </c>
      <c r="R4" s="2">
        <v>43304.666666666664</v>
      </c>
      <c r="S4" s="2">
        <v>43304.708333333336</v>
      </c>
      <c r="T4" s="2">
        <v>43304.75</v>
      </c>
      <c r="U4" s="2">
        <v>43304.791666666664</v>
      </c>
    </row>
    <row r="5" spans="1:21" s="34" customFormat="1" x14ac:dyDescent="0.25">
      <c r="A5" s="33" t="s">
        <v>21</v>
      </c>
      <c r="B5" s="35">
        <v>71621.399198921499</v>
      </c>
      <c r="C5" s="35">
        <v>72397.5814119196</v>
      </c>
      <c r="D5" s="35">
        <v>72288.902994907097</v>
      </c>
      <c r="E5" s="35">
        <v>71158.800092925201</v>
      </c>
      <c r="F5" s="35">
        <v>71634.9267889193</v>
      </c>
      <c r="G5" s="35">
        <v>72900.477038913203</v>
      </c>
      <c r="H5" s="35">
        <v>73473.028096912603</v>
      </c>
      <c r="I5" s="35">
        <v>73297.931518913407</v>
      </c>
      <c r="J5" s="35">
        <v>72227.811431921902</v>
      </c>
      <c r="K5" s="35">
        <v>72343.450269923502</v>
      </c>
      <c r="L5" s="35">
        <v>72956.282518918699</v>
      </c>
      <c r="M5" s="35">
        <v>72680.532356926604</v>
      </c>
      <c r="N5" s="35">
        <v>71114.855144932095</v>
      </c>
      <c r="O5" s="35">
        <v>71290.383085918394</v>
      </c>
      <c r="P5" s="35">
        <v>71578.463240918398</v>
      </c>
      <c r="Q5" s="35">
        <v>72097.606757929301</v>
      </c>
      <c r="R5" s="35">
        <v>73058.254281924994</v>
      </c>
      <c r="S5" s="35">
        <v>73029.037212924595</v>
      </c>
      <c r="T5" s="35">
        <v>72564.680603926798</v>
      </c>
      <c r="U5" s="35">
        <v>71123.004076929996</v>
      </c>
    </row>
    <row r="6" spans="1:21" x14ac:dyDescent="0.25">
      <c r="A6" s="3" t="s">
        <v>1</v>
      </c>
      <c r="B6" s="36">
        <v>1362.1115388976209</v>
      </c>
      <c r="C6" s="36">
        <v>1539.4498630968726</v>
      </c>
      <c r="D6" s="36">
        <v>1752.6923904609691</v>
      </c>
      <c r="E6" s="36">
        <v>1937.464047179752</v>
      </c>
      <c r="F6" s="36">
        <v>1162.4836731984881</v>
      </c>
      <c r="G6" s="36">
        <v>1586.9517529847883</v>
      </c>
      <c r="H6" s="36">
        <v>1830.1309171379935</v>
      </c>
      <c r="I6" s="36">
        <v>1833.6757035785251</v>
      </c>
      <c r="J6" s="36">
        <v>1866.0062241872156</v>
      </c>
      <c r="K6" s="36">
        <v>1387.9936130777994</v>
      </c>
      <c r="L6" s="36">
        <v>1585.3323063490134</v>
      </c>
      <c r="M6" s="36">
        <v>1636.7044053014126</v>
      </c>
      <c r="N6" s="36">
        <v>1638.4853560384106</v>
      </c>
      <c r="O6" s="36">
        <v>1178.0875184143906</v>
      </c>
      <c r="P6" s="36">
        <v>1370.3587248314748</v>
      </c>
      <c r="Q6" s="36">
        <v>615.42848621802648</v>
      </c>
      <c r="R6" s="36">
        <v>516.28725524810682</v>
      </c>
      <c r="S6" s="36">
        <v>734.78933925926685</v>
      </c>
      <c r="T6" s="36">
        <v>1072.7620306586555</v>
      </c>
      <c r="U6" s="36">
        <v>1149.0871366303497</v>
      </c>
    </row>
    <row r="7" spans="1:21" x14ac:dyDescent="0.25">
      <c r="A7" s="3" t="s">
        <v>2</v>
      </c>
      <c r="B7" s="36">
        <v>2613</v>
      </c>
      <c r="C7" s="36">
        <v>2613</v>
      </c>
      <c r="D7" s="36">
        <v>2613</v>
      </c>
      <c r="E7" s="36">
        <v>2613</v>
      </c>
      <c r="F7" s="36">
        <v>2613</v>
      </c>
      <c r="G7" s="36">
        <v>2613</v>
      </c>
      <c r="H7" s="36">
        <v>2613</v>
      </c>
      <c r="I7" s="36">
        <v>2613</v>
      </c>
      <c r="J7" s="36">
        <v>2613</v>
      </c>
      <c r="K7" s="36">
        <v>2613</v>
      </c>
      <c r="L7" s="36">
        <v>2613</v>
      </c>
      <c r="M7" s="36">
        <v>2613</v>
      </c>
      <c r="N7" s="36">
        <v>2613</v>
      </c>
      <c r="O7" s="36">
        <v>2613</v>
      </c>
      <c r="P7" s="36">
        <v>2613</v>
      </c>
      <c r="Q7" s="36">
        <v>2613</v>
      </c>
      <c r="R7" s="36">
        <v>2613</v>
      </c>
      <c r="S7" s="36">
        <v>2613</v>
      </c>
      <c r="T7" s="36">
        <v>2613</v>
      </c>
      <c r="U7" s="36">
        <v>2613</v>
      </c>
    </row>
    <row r="8" spans="1:21" x14ac:dyDescent="0.25">
      <c r="A8" s="5" t="s">
        <v>3</v>
      </c>
      <c r="B8" s="6">
        <f>B6/B7</f>
        <v>0.52128264022105664</v>
      </c>
      <c r="C8" s="6">
        <f t="shared" ref="C8:U8" si="0">C6/C7</f>
        <v>0.58915034944388545</v>
      </c>
      <c r="D8" s="6">
        <f t="shared" si="0"/>
        <v>0.67075866454686917</v>
      </c>
      <c r="E8" s="6">
        <f t="shared" si="0"/>
        <v>0.74147112406419902</v>
      </c>
      <c r="F8" s="6">
        <f t="shared" si="0"/>
        <v>0.44488468166800155</v>
      </c>
      <c r="G8" s="6">
        <f t="shared" si="0"/>
        <v>0.60732941178139621</v>
      </c>
      <c r="H8" s="6">
        <f t="shared" si="0"/>
        <v>0.7003945339219263</v>
      </c>
      <c r="I8" s="6">
        <f t="shared" si="0"/>
        <v>0.70175113034004022</v>
      </c>
      <c r="J8" s="6">
        <f t="shared" si="0"/>
        <v>0.71412408120444526</v>
      </c>
      <c r="K8" s="6">
        <f t="shared" si="0"/>
        <v>0.53118775854489075</v>
      </c>
      <c r="L8" s="6">
        <f t="shared" si="0"/>
        <v>0.60670964651703541</v>
      </c>
      <c r="M8" s="6">
        <f t="shared" si="0"/>
        <v>0.62636984512109173</v>
      </c>
      <c r="N8" s="6">
        <f t="shared" si="0"/>
        <v>0.6270514183078495</v>
      </c>
      <c r="O8" s="6">
        <f t="shared" si="0"/>
        <v>0.45085630249306952</v>
      </c>
      <c r="P8" s="6">
        <f t="shared" si="0"/>
        <v>0.52443885374338872</v>
      </c>
      <c r="Q8" s="6">
        <f t="shared" si="0"/>
        <v>0.2355256357512539</v>
      </c>
      <c r="R8" s="6">
        <f t="shared" si="0"/>
        <v>0.19758410074554414</v>
      </c>
      <c r="S8" s="6">
        <f t="shared" si="0"/>
        <v>0.28120525804028584</v>
      </c>
      <c r="T8" s="6">
        <f t="shared" si="0"/>
        <v>0.41054804081846746</v>
      </c>
      <c r="U8" s="6">
        <f t="shared" si="0"/>
        <v>0.43975780200166464</v>
      </c>
    </row>
    <row r="9" spans="1:21" x14ac:dyDescent="0.25">
      <c r="A9" s="5" t="s">
        <v>4</v>
      </c>
      <c r="B9" s="7">
        <f>AVERAGE(B8:U8)</f>
        <v>0.53111906396381803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1" spans="1:21" x14ac:dyDescent="0.25">
      <c r="A11" s="8" t="s">
        <v>6</v>
      </c>
    </row>
    <row r="12" spans="1:21" x14ac:dyDescent="0.25">
      <c r="A12" s="1" t="s">
        <v>0</v>
      </c>
      <c r="B12" s="2">
        <v>43299.666666666664</v>
      </c>
      <c r="C12" s="2">
        <v>43299.708333333336</v>
      </c>
      <c r="D12" s="2">
        <v>43299.75</v>
      </c>
      <c r="E12" s="2">
        <v>43299.791666666664</v>
      </c>
      <c r="F12" s="2">
        <v>43300.625</v>
      </c>
      <c r="G12" s="2">
        <v>43300.666666666664</v>
      </c>
      <c r="H12" s="2">
        <v>43300.708333333336</v>
      </c>
      <c r="I12" s="2">
        <v>43300.75</v>
      </c>
      <c r="J12" s="2">
        <v>43300.791666666664</v>
      </c>
      <c r="K12" s="2">
        <v>43301.666666666664</v>
      </c>
      <c r="L12" s="2">
        <v>43301.708333333336</v>
      </c>
      <c r="M12" s="2">
        <v>43301.75</v>
      </c>
      <c r="N12" s="2">
        <v>43301.791666666664</v>
      </c>
      <c r="O12" s="2">
        <v>43303.708333333336</v>
      </c>
      <c r="P12" s="2">
        <v>43303.75</v>
      </c>
      <c r="Q12" s="2">
        <v>43304.625</v>
      </c>
      <c r="R12" s="2">
        <v>43304.666666666664</v>
      </c>
      <c r="S12" s="2">
        <v>43304.708333333336</v>
      </c>
      <c r="T12" s="2">
        <v>43304.75</v>
      </c>
      <c r="U12" s="2">
        <v>43304.791666666664</v>
      </c>
    </row>
    <row r="13" spans="1:21" s="32" customFormat="1" x14ac:dyDescent="0.25">
      <c r="A13" s="31" t="s">
        <v>21</v>
      </c>
      <c r="B13" s="35">
        <v>71621.399198921499</v>
      </c>
      <c r="C13" s="35">
        <v>72397.5814119196</v>
      </c>
      <c r="D13" s="35">
        <v>72288.902994907097</v>
      </c>
      <c r="E13" s="35">
        <v>71158.800092925201</v>
      </c>
      <c r="F13" s="35">
        <v>71634.9267889193</v>
      </c>
      <c r="G13" s="35">
        <v>72900.477038913203</v>
      </c>
      <c r="H13" s="35">
        <v>73473.028096912603</v>
      </c>
      <c r="I13" s="35">
        <v>73297.931518913407</v>
      </c>
      <c r="J13" s="35">
        <v>72227.811431921902</v>
      </c>
      <c r="K13" s="35">
        <v>72343.450269923502</v>
      </c>
      <c r="L13" s="35">
        <v>72956.282518918699</v>
      </c>
      <c r="M13" s="35">
        <v>72680.532356926604</v>
      </c>
      <c r="N13" s="35">
        <v>71114.855144932095</v>
      </c>
      <c r="O13" s="35">
        <v>71290.383085918394</v>
      </c>
      <c r="P13" s="35">
        <v>71578.463240918398</v>
      </c>
      <c r="Q13" s="35">
        <v>72097.606757929301</v>
      </c>
      <c r="R13" s="35">
        <v>73058.254281924994</v>
      </c>
      <c r="S13" s="35">
        <v>73029.037212924595</v>
      </c>
      <c r="T13" s="35">
        <v>72564.680603926798</v>
      </c>
      <c r="U13" s="35">
        <v>71123.004076929996</v>
      </c>
    </row>
    <row r="14" spans="1:21" x14ac:dyDescent="0.25">
      <c r="A14" s="3" t="s">
        <v>1</v>
      </c>
      <c r="B14" s="36">
        <v>407.70450604480169</v>
      </c>
      <c r="C14" s="36">
        <v>381.72076542136625</v>
      </c>
      <c r="D14" s="36">
        <v>414.44827456488071</v>
      </c>
      <c r="E14" s="36">
        <v>551.60843273253079</v>
      </c>
      <c r="F14" s="36">
        <v>1057.3751325654321</v>
      </c>
      <c r="G14" s="36">
        <v>896.85945540810428</v>
      </c>
      <c r="H14" s="36">
        <v>811.13988932653899</v>
      </c>
      <c r="I14" s="36">
        <v>832.65319975047225</v>
      </c>
      <c r="J14" s="36">
        <v>855.56325347128472</v>
      </c>
      <c r="K14" s="36">
        <v>1621.1470672719288</v>
      </c>
      <c r="L14" s="36">
        <v>1428.8780614072336</v>
      </c>
      <c r="M14" s="36">
        <v>1494.6499010487594</v>
      </c>
      <c r="N14" s="36">
        <v>1673.7587678294717</v>
      </c>
      <c r="O14" s="36">
        <v>643.94837754278456</v>
      </c>
      <c r="P14" s="36">
        <v>577.80550634228518</v>
      </c>
      <c r="Q14" s="36">
        <v>1720.1431537861292</v>
      </c>
      <c r="R14" s="36">
        <v>1738.9326614952081</v>
      </c>
      <c r="S14" s="36">
        <v>1682.3484610340322</v>
      </c>
      <c r="T14" s="36">
        <v>1483.0939034975906</v>
      </c>
      <c r="U14" s="36">
        <v>1197.5409309911731</v>
      </c>
    </row>
    <row r="15" spans="1:21" x14ac:dyDescent="0.25">
      <c r="A15" s="3" t="s">
        <v>2</v>
      </c>
      <c r="B15" s="36">
        <v>4196</v>
      </c>
      <c r="C15" s="36">
        <v>4196</v>
      </c>
      <c r="D15" s="36">
        <v>4196</v>
      </c>
      <c r="E15" s="36">
        <v>4196</v>
      </c>
      <c r="F15" s="36">
        <v>4196</v>
      </c>
      <c r="G15" s="36">
        <v>4196</v>
      </c>
      <c r="H15" s="36">
        <v>4196</v>
      </c>
      <c r="I15" s="36">
        <v>4196</v>
      </c>
      <c r="J15" s="36">
        <v>4196</v>
      </c>
      <c r="K15" s="36">
        <v>4196</v>
      </c>
      <c r="L15" s="36">
        <v>4196</v>
      </c>
      <c r="M15" s="36">
        <v>4196</v>
      </c>
      <c r="N15" s="36">
        <v>4196</v>
      </c>
      <c r="O15" s="36">
        <v>4196</v>
      </c>
      <c r="P15" s="36">
        <v>4196</v>
      </c>
      <c r="Q15" s="36">
        <v>4196</v>
      </c>
      <c r="R15" s="36">
        <v>4196</v>
      </c>
      <c r="S15" s="36">
        <v>4196</v>
      </c>
      <c r="T15" s="36">
        <v>4196</v>
      </c>
      <c r="U15" s="36">
        <v>4196</v>
      </c>
    </row>
    <row r="16" spans="1:21" x14ac:dyDescent="0.25">
      <c r="A16" s="5" t="s">
        <v>3</v>
      </c>
      <c r="B16" s="6">
        <f>B14/B15</f>
        <v>9.7165039572164366E-2</v>
      </c>
      <c r="C16" s="6">
        <f t="shared" ref="C16:U16" si="1">C14/C15</f>
        <v>9.0972537040363746E-2</v>
      </c>
      <c r="D16" s="6">
        <f t="shared" si="1"/>
        <v>9.8772229400591202E-2</v>
      </c>
      <c r="E16" s="6">
        <f t="shared" si="1"/>
        <v>0.13146054164264317</v>
      </c>
      <c r="F16" s="6">
        <f t="shared" si="1"/>
        <v>0.25199598011568924</v>
      </c>
      <c r="G16" s="6">
        <f t="shared" si="1"/>
        <v>0.21374152893424792</v>
      </c>
      <c r="H16" s="6">
        <f t="shared" si="1"/>
        <v>0.19331265236571474</v>
      </c>
      <c r="I16" s="6">
        <f t="shared" si="1"/>
        <v>0.19843975208543191</v>
      </c>
      <c r="J16" s="6">
        <f t="shared" si="1"/>
        <v>0.20389972675674087</v>
      </c>
      <c r="K16" s="6">
        <f t="shared" si="1"/>
        <v>0.38635535444993535</v>
      </c>
      <c r="L16" s="6">
        <f t="shared" si="1"/>
        <v>0.34053337974433595</v>
      </c>
      <c r="M16" s="6">
        <f t="shared" si="1"/>
        <v>0.35620827003068622</v>
      </c>
      <c r="N16" s="6">
        <f t="shared" si="1"/>
        <v>0.39889389128443081</v>
      </c>
      <c r="O16" s="6">
        <f t="shared" si="1"/>
        <v>0.15346720151162643</v>
      </c>
      <c r="P16" s="6">
        <f t="shared" si="1"/>
        <v>0.137703886163557</v>
      </c>
      <c r="Q16" s="6">
        <f t="shared" si="1"/>
        <v>0.40994832073072668</v>
      </c>
      <c r="R16" s="6">
        <f t="shared" si="1"/>
        <v>0.41442627776339563</v>
      </c>
      <c r="S16" s="6">
        <f t="shared" si="1"/>
        <v>0.40094100596616594</v>
      </c>
      <c r="T16" s="6">
        <f t="shared" si="1"/>
        <v>0.35345421913669939</v>
      </c>
      <c r="U16" s="6">
        <f t="shared" si="1"/>
        <v>0.28540060319141397</v>
      </c>
    </row>
    <row r="17" spans="1:21" x14ac:dyDescent="0.25">
      <c r="A17" s="5" t="s">
        <v>4</v>
      </c>
      <c r="B17" s="7">
        <f>AVERAGE(B16:U16)</f>
        <v>0.25585461989432801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9" spans="1:21" x14ac:dyDescent="0.25">
      <c r="A19" s="8" t="s">
        <v>7</v>
      </c>
    </row>
    <row r="20" spans="1:21" x14ac:dyDescent="0.25">
      <c r="A20" s="1" t="s">
        <v>0</v>
      </c>
      <c r="B20" s="2">
        <v>43299.666666666664</v>
      </c>
      <c r="C20" s="2">
        <v>43299.708333333336</v>
      </c>
      <c r="D20" s="2">
        <v>43299.75</v>
      </c>
      <c r="E20" s="2">
        <v>43299.791666666664</v>
      </c>
      <c r="F20" s="2">
        <v>43300.625</v>
      </c>
      <c r="G20" s="2">
        <v>43300.666666666664</v>
      </c>
      <c r="H20" s="2">
        <v>43300.708333333336</v>
      </c>
      <c r="I20" s="2">
        <v>43300.75</v>
      </c>
      <c r="J20" s="2">
        <v>43300.791666666664</v>
      </c>
      <c r="K20" s="2">
        <v>43301.666666666664</v>
      </c>
      <c r="L20" s="2">
        <v>43301.708333333336</v>
      </c>
      <c r="M20" s="2">
        <v>43301.75</v>
      </c>
      <c r="N20" s="2">
        <v>43301.791666666664</v>
      </c>
      <c r="O20" s="2">
        <v>43303.708333333336</v>
      </c>
      <c r="P20" s="2">
        <v>43303.75</v>
      </c>
      <c r="Q20" s="2">
        <v>43304.625</v>
      </c>
      <c r="R20" s="2">
        <v>43304.666666666664</v>
      </c>
      <c r="S20" s="2">
        <v>43304.708333333336</v>
      </c>
      <c r="T20" s="2">
        <v>43304.75</v>
      </c>
      <c r="U20" s="2">
        <v>43304.791666666664</v>
      </c>
    </row>
    <row r="21" spans="1:21" s="32" customFormat="1" x14ac:dyDescent="0.25">
      <c r="A21" s="31" t="s">
        <v>21</v>
      </c>
      <c r="B21" s="35">
        <v>71621.399198921499</v>
      </c>
      <c r="C21" s="35">
        <v>72397.5814119196</v>
      </c>
      <c r="D21" s="35">
        <v>72288.902994907097</v>
      </c>
      <c r="E21" s="35">
        <v>71158.800092925201</v>
      </c>
      <c r="F21" s="35">
        <v>71634.9267889193</v>
      </c>
      <c r="G21" s="35">
        <v>72900.477038913203</v>
      </c>
      <c r="H21" s="35">
        <v>73473.028096912603</v>
      </c>
      <c r="I21" s="35">
        <v>73297.931518913407</v>
      </c>
      <c r="J21" s="35">
        <v>72227.811431921902</v>
      </c>
      <c r="K21" s="35">
        <v>72343.450269923502</v>
      </c>
      <c r="L21" s="35">
        <v>72956.282518918699</v>
      </c>
      <c r="M21" s="35">
        <v>72680.532356926604</v>
      </c>
      <c r="N21" s="35">
        <v>71114.855144932095</v>
      </c>
      <c r="O21" s="35">
        <v>71290.383085918394</v>
      </c>
      <c r="P21" s="35">
        <v>71578.463240918398</v>
      </c>
      <c r="Q21" s="35">
        <v>72097.606757929301</v>
      </c>
      <c r="R21" s="35">
        <v>73058.254281924994</v>
      </c>
      <c r="S21" s="35">
        <v>73029.037212924595</v>
      </c>
      <c r="T21" s="35">
        <v>72564.680603926798</v>
      </c>
      <c r="U21" s="35">
        <v>71123.004076929996</v>
      </c>
    </row>
    <row r="22" spans="1:21" x14ac:dyDescent="0.25">
      <c r="A22" s="3" t="s">
        <v>1</v>
      </c>
      <c r="B22" s="36">
        <v>952.15698183148788</v>
      </c>
      <c r="C22" s="36">
        <v>930.42223801222997</v>
      </c>
      <c r="D22" s="36">
        <v>1071.7156392205309</v>
      </c>
      <c r="E22" s="36">
        <v>1321.8174137032429</v>
      </c>
      <c r="F22" s="36">
        <v>1412.3779701217923</v>
      </c>
      <c r="G22" s="36">
        <v>1322.3462203619204</v>
      </c>
      <c r="H22" s="36">
        <v>1311.272669807496</v>
      </c>
      <c r="I22" s="36">
        <v>1516.8176804650261</v>
      </c>
      <c r="J22" s="36">
        <v>1769.6351861252165</v>
      </c>
      <c r="K22" s="36">
        <v>1825.4011559872165</v>
      </c>
      <c r="L22" s="36">
        <v>2058.7883871980844</v>
      </c>
      <c r="M22" s="36">
        <v>2501.045638192842</v>
      </c>
      <c r="N22" s="36">
        <v>2850.3943932340781</v>
      </c>
      <c r="O22" s="36">
        <v>960.28563238060804</v>
      </c>
      <c r="P22" s="36">
        <v>1004.7067030550122</v>
      </c>
      <c r="Q22" s="36">
        <v>2515.7824222640843</v>
      </c>
      <c r="R22" s="36">
        <v>3089.5914705993687</v>
      </c>
      <c r="S22" s="36">
        <v>3822.6580548085794</v>
      </c>
      <c r="T22" s="36">
        <v>4636.5835547423276</v>
      </c>
      <c r="U22" s="36">
        <v>4913.1507973041571</v>
      </c>
    </row>
    <row r="23" spans="1:21" x14ac:dyDescent="0.25">
      <c r="A23" s="3" t="s">
        <v>2</v>
      </c>
      <c r="B23" s="36">
        <v>11487</v>
      </c>
      <c r="C23" s="36">
        <v>11487</v>
      </c>
      <c r="D23" s="36">
        <v>11487</v>
      </c>
      <c r="E23" s="36">
        <v>11487</v>
      </c>
      <c r="F23" s="36">
        <v>11487</v>
      </c>
      <c r="G23" s="36">
        <v>11487</v>
      </c>
      <c r="H23" s="36">
        <v>11487</v>
      </c>
      <c r="I23" s="36">
        <v>11487</v>
      </c>
      <c r="J23" s="36">
        <v>11487</v>
      </c>
      <c r="K23" s="36">
        <v>11487</v>
      </c>
      <c r="L23" s="36">
        <v>11487</v>
      </c>
      <c r="M23" s="36">
        <v>11487</v>
      </c>
      <c r="N23" s="36">
        <v>11487</v>
      </c>
      <c r="O23" s="36">
        <v>11487</v>
      </c>
      <c r="P23" s="36">
        <v>11487</v>
      </c>
      <c r="Q23" s="36">
        <v>11487</v>
      </c>
      <c r="R23" s="36">
        <v>11487</v>
      </c>
      <c r="S23" s="36">
        <v>11487</v>
      </c>
      <c r="T23" s="36">
        <v>11487</v>
      </c>
      <c r="U23" s="36">
        <v>11487</v>
      </c>
    </row>
    <row r="24" spans="1:21" x14ac:dyDescent="0.25">
      <c r="A24" s="5" t="s">
        <v>3</v>
      </c>
      <c r="B24" s="6">
        <f>B22/B23</f>
        <v>8.2889960984720804E-2</v>
      </c>
      <c r="C24" s="6">
        <f t="shared" ref="C24:U24" si="2">C22/C23</f>
        <v>8.099784434684687E-2</v>
      </c>
      <c r="D24" s="6">
        <f t="shared" si="2"/>
        <v>9.3298131733309905E-2</v>
      </c>
      <c r="E24" s="6">
        <f t="shared" si="2"/>
        <v>0.11507072461941699</v>
      </c>
      <c r="F24" s="6">
        <f t="shared" si="2"/>
        <v>0.12295446766969551</v>
      </c>
      <c r="G24" s="6">
        <f t="shared" si="2"/>
        <v>0.11511675984695049</v>
      </c>
      <c r="H24" s="6">
        <f t="shared" si="2"/>
        <v>0.11415275266018073</v>
      </c>
      <c r="I24" s="6">
        <f t="shared" si="2"/>
        <v>0.13204645951641214</v>
      </c>
      <c r="J24" s="6">
        <f t="shared" si="2"/>
        <v>0.15405547019458662</v>
      </c>
      <c r="K24" s="6">
        <f t="shared" si="2"/>
        <v>0.15891017288998141</v>
      </c>
      <c r="L24" s="6">
        <f t="shared" si="2"/>
        <v>0.17922768235379857</v>
      </c>
      <c r="M24" s="6">
        <f t="shared" si="2"/>
        <v>0.21772835711611752</v>
      </c>
      <c r="N24" s="6">
        <f t="shared" si="2"/>
        <v>0.24814088911239471</v>
      </c>
      <c r="O24" s="6">
        <f t="shared" si="2"/>
        <v>8.3597600102777753E-2</v>
      </c>
      <c r="P24" s="6">
        <f t="shared" si="2"/>
        <v>8.7464673374685484E-2</v>
      </c>
      <c r="Q24" s="6">
        <f t="shared" si="2"/>
        <v>0.21901126684635538</v>
      </c>
      <c r="R24" s="6">
        <f t="shared" si="2"/>
        <v>0.26896417433615116</v>
      </c>
      <c r="S24" s="6">
        <f t="shared" si="2"/>
        <v>0.33278123572809082</v>
      </c>
      <c r="T24" s="6">
        <f t="shared" si="2"/>
        <v>0.40363746450268367</v>
      </c>
      <c r="U24" s="6">
        <f t="shared" si="2"/>
        <v>0.427714006903818</v>
      </c>
    </row>
    <row r="25" spans="1:21" x14ac:dyDescent="0.25">
      <c r="A25" s="5" t="s">
        <v>4</v>
      </c>
      <c r="B25" s="7">
        <f>AVERAGE(B24:U24)</f>
        <v>0.18188800474194872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7" spans="1:21" x14ac:dyDescent="0.25">
      <c r="A27" s="8"/>
    </row>
    <row r="28" spans="1:21" x14ac:dyDescent="0.25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s="32" customFormat="1" x14ac:dyDescent="0.25">
      <c r="A29" s="31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</row>
    <row r="30" spans="1:21" x14ac:dyDescent="0.25">
      <c r="A30" s="3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</row>
    <row r="31" spans="1:21" x14ac:dyDescent="0.25">
      <c r="A31" s="3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</row>
    <row r="32" spans="1:21" x14ac:dyDescent="0.25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x14ac:dyDescent="0.25">
      <c r="A33" s="5"/>
      <c r="B33" s="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3:U33"/>
  <sheetViews>
    <sheetView workbookViewId="0">
      <selection activeCell="N34" sqref="N34"/>
    </sheetView>
  </sheetViews>
  <sheetFormatPr defaultColWidth="21.85546875" defaultRowHeight="15" x14ac:dyDescent="0.25"/>
  <cols>
    <col min="1" max="1" width="22" bestFit="1" customWidth="1"/>
    <col min="2" max="21" width="14.5703125" bestFit="1" customWidth="1"/>
  </cols>
  <sheetData>
    <row r="3" spans="1:21" x14ac:dyDescent="0.25">
      <c r="A3" s="8" t="s">
        <v>5</v>
      </c>
    </row>
    <row r="4" spans="1:21" x14ac:dyDescent="0.25">
      <c r="A4" s="1" t="s">
        <v>0</v>
      </c>
      <c r="B4" s="2">
        <v>42936.625</v>
      </c>
      <c r="C4" s="2">
        <v>42936.666666666664</v>
      </c>
      <c r="D4" s="2">
        <v>42936.708333333336</v>
      </c>
      <c r="E4" s="2">
        <v>42936.75</v>
      </c>
      <c r="F4" s="2">
        <v>42937.666666666664</v>
      </c>
      <c r="G4" s="2">
        <v>42937.708333333336</v>
      </c>
      <c r="H4" s="2">
        <v>42937.75</v>
      </c>
      <c r="I4" s="2">
        <v>42941.708333333336</v>
      </c>
      <c r="J4" s="2">
        <v>42942.708333333336</v>
      </c>
      <c r="K4" s="2">
        <v>42943.666666666664</v>
      </c>
      <c r="L4" s="2">
        <v>42943.708333333336</v>
      </c>
      <c r="M4" s="2">
        <v>42943.75</v>
      </c>
      <c r="N4" s="2">
        <v>42944.625</v>
      </c>
      <c r="O4" s="2">
        <v>42944.666666666664</v>
      </c>
      <c r="P4" s="2">
        <v>42944.708333333336</v>
      </c>
      <c r="Q4" s="2">
        <v>42944.75</v>
      </c>
      <c r="R4" s="2">
        <v>42944.791666666664</v>
      </c>
      <c r="S4" s="2">
        <v>42945.708333333336</v>
      </c>
      <c r="T4" s="2">
        <v>42945.75</v>
      </c>
      <c r="U4" s="2">
        <v>42963.708333333336</v>
      </c>
    </row>
    <row r="5" spans="1:21" s="34" customFormat="1" x14ac:dyDescent="0.25">
      <c r="A5" s="33" t="s">
        <v>21</v>
      </c>
      <c r="B5" s="35">
        <v>67782.994970935804</v>
      </c>
      <c r="C5" s="35">
        <v>68516.690989933195</v>
      </c>
      <c r="D5" s="35">
        <v>68789.507883931903</v>
      </c>
      <c r="E5" s="35">
        <v>68571.698781930099</v>
      </c>
      <c r="F5" s="35">
        <v>68310.881534937595</v>
      </c>
      <c r="G5" s="35">
        <v>68421.950957940804</v>
      </c>
      <c r="H5" s="35">
        <v>67913.257856940996</v>
      </c>
      <c r="I5" s="35">
        <v>68019.446876937596</v>
      </c>
      <c r="J5" s="35">
        <v>67897.0040949377</v>
      </c>
      <c r="K5" s="35">
        <v>68506.982261931</v>
      </c>
      <c r="L5" s="35">
        <v>68648.085120933596</v>
      </c>
      <c r="M5" s="35">
        <v>68366.859025936006</v>
      </c>
      <c r="N5" s="35">
        <v>68304.719238932696</v>
      </c>
      <c r="O5" s="35">
        <v>69024.737879937296</v>
      </c>
      <c r="P5" s="35">
        <v>69512.154587935496</v>
      </c>
      <c r="Q5" s="35">
        <v>69453.552051926701</v>
      </c>
      <c r="R5" s="35">
        <v>68319.351825936305</v>
      </c>
      <c r="S5" s="35">
        <v>68379.412039937393</v>
      </c>
      <c r="T5" s="35">
        <v>67997.594147935306</v>
      </c>
      <c r="U5" s="35">
        <v>67889.139050931393</v>
      </c>
    </row>
    <row r="6" spans="1:21" x14ac:dyDescent="0.25">
      <c r="A6" s="3" t="s">
        <v>1</v>
      </c>
      <c r="B6" s="36">
        <v>763.39577561272506</v>
      </c>
      <c r="C6" s="36">
        <v>1214.0172262763981</v>
      </c>
      <c r="D6" s="36">
        <v>1458.4845954810241</v>
      </c>
      <c r="E6" s="36">
        <v>1505.8472515445294</v>
      </c>
      <c r="F6" s="36">
        <v>1464.2991250462007</v>
      </c>
      <c r="G6" s="36">
        <v>1550.4134829605941</v>
      </c>
      <c r="H6" s="36">
        <v>1576.1123162439151</v>
      </c>
      <c r="I6" s="36">
        <v>1813.5364360470228</v>
      </c>
      <c r="J6" s="36">
        <v>448.44420938758515</v>
      </c>
      <c r="K6" s="36">
        <v>1331.7581334686272</v>
      </c>
      <c r="L6" s="36">
        <v>1360.8760816425747</v>
      </c>
      <c r="M6" s="36">
        <v>1336.7929210090638</v>
      </c>
      <c r="N6" s="36">
        <v>829.26674546135791</v>
      </c>
      <c r="O6" s="36">
        <v>1126.903083237542</v>
      </c>
      <c r="P6" s="36">
        <v>1453.2043485111678</v>
      </c>
      <c r="Q6" s="36">
        <v>1605.8187167739873</v>
      </c>
      <c r="R6" s="36">
        <v>1627.2885644764372</v>
      </c>
      <c r="S6" s="36">
        <v>1321.4939720111424</v>
      </c>
      <c r="T6" s="36">
        <v>1433.7206720648862</v>
      </c>
      <c r="U6" s="36">
        <v>1894.4355753962207</v>
      </c>
    </row>
    <row r="7" spans="1:21" x14ac:dyDescent="0.25">
      <c r="A7" s="3" t="s">
        <v>2</v>
      </c>
      <c r="B7" s="36">
        <v>2136</v>
      </c>
      <c r="C7" s="36">
        <v>2136</v>
      </c>
      <c r="D7" s="36">
        <v>2136</v>
      </c>
      <c r="E7" s="36">
        <v>2136</v>
      </c>
      <c r="F7" s="36">
        <v>2136</v>
      </c>
      <c r="G7" s="36">
        <v>2136</v>
      </c>
      <c r="H7" s="36">
        <v>2136</v>
      </c>
      <c r="I7" s="36">
        <v>2136</v>
      </c>
      <c r="J7" s="36">
        <v>2136</v>
      </c>
      <c r="K7" s="36">
        <v>2136</v>
      </c>
      <c r="L7" s="36">
        <v>2136</v>
      </c>
      <c r="M7" s="36">
        <v>2136</v>
      </c>
      <c r="N7" s="36">
        <v>2136</v>
      </c>
      <c r="O7" s="36">
        <v>2136</v>
      </c>
      <c r="P7" s="36">
        <v>2136</v>
      </c>
      <c r="Q7" s="36">
        <v>2136</v>
      </c>
      <c r="R7" s="36">
        <v>2136</v>
      </c>
      <c r="S7" s="36">
        <v>2136</v>
      </c>
      <c r="T7" s="36">
        <v>2136</v>
      </c>
      <c r="U7" s="36">
        <v>2136</v>
      </c>
    </row>
    <row r="8" spans="1:21" x14ac:dyDescent="0.25">
      <c r="A8" s="5" t="s">
        <v>3</v>
      </c>
      <c r="B8" s="6">
        <f>B6/B7</f>
        <v>0.35739502603591999</v>
      </c>
      <c r="C8" s="6">
        <f t="shared" ref="C8:U8" si="0">C6/C7</f>
        <v>0.56836012466123509</v>
      </c>
      <c r="D8" s="6">
        <f t="shared" si="0"/>
        <v>0.68281114020647193</v>
      </c>
      <c r="E8" s="6">
        <f t="shared" si="0"/>
        <v>0.70498466832609052</v>
      </c>
      <c r="F8" s="6">
        <f t="shared" si="0"/>
        <v>0.68553329824260334</v>
      </c>
      <c r="G8" s="6">
        <f t="shared" si="0"/>
        <v>0.72584900887668269</v>
      </c>
      <c r="H8" s="6">
        <f t="shared" si="0"/>
        <v>0.73788029786700149</v>
      </c>
      <c r="I8" s="6">
        <f t="shared" si="0"/>
        <v>0.84903391200703315</v>
      </c>
      <c r="J8" s="6">
        <f t="shared" si="0"/>
        <v>0.2099457909117908</v>
      </c>
      <c r="K8" s="6">
        <f t="shared" si="0"/>
        <v>0.62348227222314012</v>
      </c>
      <c r="L8" s="6">
        <f t="shared" si="0"/>
        <v>0.63711427043191704</v>
      </c>
      <c r="M8" s="6">
        <f t="shared" si="0"/>
        <v>0.62583938249488003</v>
      </c>
      <c r="N8" s="6">
        <f t="shared" si="0"/>
        <v>0.38823349506617882</v>
      </c>
      <c r="O8" s="6">
        <f t="shared" si="0"/>
        <v>0.52757634983030988</v>
      </c>
      <c r="P8" s="6">
        <f t="shared" si="0"/>
        <v>0.68033911447152051</v>
      </c>
      <c r="Q8" s="6">
        <f t="shared" si="0"/>
        <v>0.75178778875186669</v>
      </c>
      <c r="R8" s="6">
        <f t="shared" si="0"/>
        <v>0.76183921557885637</v>
      </c>
      <c r="S8" s="6">
        <f t="shared" si="0"/>
        <v>0.61867695318873706</v>
      </c>
      <c r="T8" s="6">
        <f t="shared" si="0"/>
        <v>0.67121754310153847</v>
      </c>
      <c r="U8" s="6">
        <f t="shared" si="0"/>
        <v>0.88690804091583364</v>
      </c>
    </row>
    <row r="9" spans="1:21" x14ac:dyDescent="0.25">
      <c r="A9" s="5" t="s">
        <v>4</v>
      </c>
      <c r="B9" s="7">
        <f>AVERAGE(B8:U8)</f>
        <v>0.63474038465948046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1" spans="1:21" x14ac:dyDescent="0.25">
      <c r="A11" s="8" t="s">
        <v>6</v>
      </c>
    </row>
    <row r="12" spans="1:21" x14ac:dyDescent="0.25">
      <c r="A12" s="1" t="s">
        <v>0</v>
      </c>
      <c r="B12" s="2">
        <v>42936.625</v>
      </c>
      <c r="C12" s="2">
        <v>42936.666666666664</v>
      </c>
      <c r="D12" s="2">
        <v>42936.708333333336</v>
      </c>
      <c r="E12" s="2">
        <v>42936.75</v>
      </c>
      <c r="F12" s="2">
        <v>42937.666666666664</v>
      </c>
      <c r="G12" s="2">
        <v>42937.708333333336</v>
      </c>
      <c r="H12" s="2">
        <v>42937.75</v>
      </c>
      <c r="I12" s="2">
        <v>42941.708333333336</v>
      </c>
      <c r="J12" s="2">
        <v>42942.708333333336</v>
      </c>
      <c r="K12" s="2">
        <v>42943.666666666664</v>
      </c>
      <c r="L12" s="2">
        <v>42943.708333333336</v>
      </c>
      <c r="M12" s="2">
        <v>42943.75</v>
      </c>
      <c r="N12" s="2">
        <v>42944.625</v>
      </c>
      <c r="O12" s="2">
        <v>42944.666666666664</v>
      </c>
      <c r="P12" s="2">
        <v>42944.708333333336</v>
      </c>
      <c r="Q12" s="2">
        <v>42944.75</v>
      </c>
      <c r="R12" s="2">
        <v>42944.791666666664</v>
      </c>
      <c r="S12" s="2">
        <v>42945.708333333336</v>
      </c>
      <c r="T12" s="2">
        <v>42945.75</v>
      </c>
      <c r="U12" s="2">
        <v>42963.708333333336</v>
      </c>
    </row>
    <row r="13" spans="1:21" s="32" customFormat="1" x14ac:dyDescent="0.25">
      <c r="A13" s="31" t="s">
        <v>21</v>
      </c>
      <c r="B13" s="35">
        <v>67782.994970935804</v>
      </c>
      <c r="C13" s="35">
        <v>68516.690989933195</v>
      </c>
      <c r="D13" s="35">
        <v>68789.507883931903</v>
      </c>
      <c r="E13" s="35">
        <v>68571.698781930099</v>
      </c>
      <c r="F13" s="35">
        <v>68310.881534937595</v>
      </c>
      <c r="G13" s="35">
        <v>68421.950957940804</v>
      </c>
      <c r="H13" s="35">
        <v>67913.257856940996</v>
      </c>
      <c r="I13" s="35">
        <v>68019.446876937596</v>
      </c>
      <c r="J13" s="35">
        <v>67897.0040949377</v>
      </c>
      <c r="K13" s="35">
        <v>68506.982261931</v>
      </c>
      <c r="L13" s="35">
        <v>68648.085120933596</v>
      </c>
      <c r="M13" s="35">
        <v>68366.859025936006</v>
      </c>
      <c r="N13" s="35">
        <v>68304.719238932696</v>
      </c>
      <c r="O13" s="35">
        <v>69024.737879937296</v>
      </c>
      <c r="P13" s="35">
        <v>69512.154587935496</v>
      </c>
      <c r="Q13" s="35">
        <v>69453.552051926701</v>
      </c>
      <c r="R13" s="35">
        <v>68319.351825936305</v>
      </c>
      <c r="S13" s="35">
        <v>68379.412039937393</v>
      </c>
      <c r="T13" s="35">
        <v>67997.594147935306</v>
      </c>
      <c r="U13" s="35">
        <v>67889.139050931393</v>
      </c>
    </row>
    <row r="14" spans="1:21" x14ac:dyDescent="0.25">
      <c r="A14" s="3" t="s">
        <v>1</v>
      </c>
      <c r="B14" s="36">
        <v>1732.6906238407557</v>
      </c>
      <c r="C14" s="36">
        <v>1609.6221882692973</v>
      </c>
      <c r="D14" s="36">
        <v>1357.4777375666304</v>
      </c>
      <c r="E14" s="36">
        <v>1160.3767538240224</v>
      </c>
      <c r="F14" s="36">
        <v>1620.2363742023047</v>
      </c>
      <c r="G14" s="36">
        <v>1585.0988328414489</v>
      </c>
      <c r="H14" s="36">
        <v>1582.7280640284223</v>
      </c>
      <c r="I14" s="36">
        <v>2185.7900456269576</v>
      </c>
      <c r="J14" s="36">
        <v>1392.0727693785561</v>
      </c>
      <c r="K14" s="36">
        <v>107.59903533665302</v>
      </c>
      <c r="L14" s="36">
        <v>296.53162633859961</v>
      </c>
      <c r="M14" s="36">
        <v>462.82448018555868</v>
      </c>
      <c r="N14" s="36">
        <v>194.65950266254504</v>
      </c>
      <c r="O14" s="36">
        <v>218.32707172959067</v>
      </c>
      <c r="P14" s="36">
        <v>270.99308451106953</v>
      </c>
      <c r="Q14" s="36">
        <v>597.64713781136584</v>
      </c>
      <c r="R14" s="36">
        <v>694.61848096873371</v>
      </c>
      <c r="S14" s="36">
        <v>1200.973114000956</v>
      </c>
      <c r="T14" s="36">
        <v>1268.5306671380997</v>
      </c>
      <c r="U14" s="36">
        <v>176.61805926169779</v>
      </c>
    </row>
    <row r="15" spans="1:21" x14ac:dyDescent="0.25">
      <c r="A15" s="3" t="s">
        <v>2</v>
      </c>
      <c r="B15" s="36">
        <v>4022</v>
      </c>
      <c r="C15" s="36">
        <v>4022</v>
      </c>
      <c r="D15" s="36">
        <v>4022</v>
      </c>
      <c r="E15" s="36">
        <v>4022</v>
      </c>
      <c r="F15" s="36">
        <v>4022</v>
      </c>
      <c r="G15" s="36">
        <v>4022</v>
      </c>
      <c r="H15" s="36">
        <v>4022</v>
      </c>
      <c r="I15" s="36">
        <v>4022</v>
      </c>
      <c r="J15" s="36">
        <v>4022</v>
      </c>
      <c r="K15" s="36">
        <v>4022</v>
      </c>
      <c r="L15" s="36">
        <v>4022</v>
      </c>
      <c r="M15" s="36">
        <v>4022</v>
      </c>
      <c r="N15" s="36">
        <v>4022</v>
      </c>
      <c r="O15" s="36">
        <v>4022</v>
      </c>
      <c r="P15" s="36">
        <v>4022</v>
      </c>
      <c r="Q15" s="36">
        <v>4022</v>
      </c>
      <c r="R15" s="36">
        <v>4022</v>
      </c>
      <c r="S15" s="36">
        <v>4022</v>
      </c>
      <c r="T15" s="36">
        <v>4022</v>
      </c>
      <c r="U15" s="36">
        <v>4022</v>
      </c>
    </row>
    <row r="16" spans="1:21" x14ac:dyDescent="0.25">
      <c r="A16" s="5" t="s">
        <v>3</v>
      </c>
      <c r="B16" s="6">
        <f>B14/B15</f>
        <v>0.43080323815036192</v>
      </c>
      <c r="C16" s="6">
        <f t="shared" ref="C16:U16" si="1">C14/C15</f>
        <v>0.40020442274224199</v>
      </c>
      <c r="D16" s="6">
        <f t="shared" si="1"/>
        <v>0.33751311227414976</v>
      </c>
      <c r="E16" s="6">
        <f t="shared" si="1"/>
        <v>0.28850739776828005</v>
      </c>
      <c r="F16" s="6">
        <f t="shared" si="1"/>
        <v>0.40284345455054815</v>
      </c>
      <c r="G16" s="6">
        <f t="shared" si="1"/>
        <v>0.39410711905555668</v>
      </c>
      <c r="H16" s="6">
        <f t="shared" si="1"/>
        <v>0.39351766882854855</v>
      </c>
      <c r="I16" s="6">
        <f t="shared" si="1"/>
        <v>0.54345848971331612</v>
      </c>
      <c r="J16" s="6">
        <f t="shared" si="1"/>
        <v>0.34611456225225162</v>
      </c>
      <c r="K16" s="6">
        <f t="shared" si="1"/>
        <v>2.6752619427313034E-2</v>
      </c>
      <c r="L16" s="6">
        <f t="shared" si="1"/>
        <v>7.3727405852461361E-2</v>
      </c>
      <c r="M16" s="6">
        <f t="shared" si="1"/>
        <v>0.11507321735095939</v>
      </c>
      <c r="N16" s="6">
        <f t="shared" si="1"/>
        <v>4.8398682909633277E-2</v>
      </c>
      <c r="O16" s="6">
        <f t="shared" si="1"/>
        <v>5.4283210275880324E-2</v>
      </c>
      <c r="P16" s="6">
        <f t="shared" si="1"/>
        <v>6.7377693811802461E-2</v>
      </c>
      <c r="Q16" s="6">
        <f t="shared" si="1"/>
        <v>0.14859451462241816</v>
      </c>
      <c r="R16" s="6">
        <f t="shared" si="1"/>
        <v>0.17270474414936193</v>
      </c>
      <c r="S16" s="6">
        <f t="shared" si="1"/>
        <v>0.29860097314792539</v>
      </c>
      <c r="T16" s="6">
        <f t="shared" si="1"/>
        <v>0.31539797790604168</v>
      </c>
      <c r="U16" s="6">
        <f t="shared" si="1"/>
        <v>4.3912993351988512E-2</v>
      </c>
    </row>
    <row r="17" spans="1:21" x14ac:dyDescent="0.25">
      <c r="A17" s="5" t="s">
        <v>4</v>
      </c>
      <c r="B17" s="7">
        <f>AVERAGE(B16:U16)</f>
        <v>0.24509467490705203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9" spans="1:21" x14ac:dyDescent="0.25">
      <c r="A19" s="8" t="s">
        <v>7</v>
      </c>
    </row>
    <row r="20" spans="1:21" x14ac:dyDescent="0.25">
      <c r="A20" s="1" t="s">
        <v>0</v>
      </c>
      <c r="B20" s="2">
        <v>42936.625</v>
      </c>
      <c r="C20" s="2">
        <v>42936.666666666664</v>
      </c>
      <c r="D20" s="2">
        <v>42936.708333333336</v>
      </c>
      <c r="E20" s="2">
        <v>42936.75</v>
      </c>
      <c r="F20" s="2">
        <v>42937.666666666664</v>
      </c>
      <c r="G20" s="2">
        <v>42937.708333333336</v>
      </c>
      <c r="H20" s="2">
        <v>42937.75</v>
      </c>
      <c r="I20" s="2">
        <v>42941.708333333336</v>
      </c>
      <c r="J20" s="2">
        <v>42942.708333333336</v>
      </c>
      <c r="K20" s="2">
        <v>42943.666666666664</v>
      </c>
      <c r="L20" s="2">
        <v>42943.708333333336</v>
      </c>
      <c r="M20" s="2">
        <v>42943.75</v>
      </c>
      <c r="N20" s="2">
        <v>42944.625</v>
      </c>
      <c r="O20" s="2">
        <v>42944.666666666664</v>
      </c>
      <c r="P20" s="2">
        <v>42944.708333333336</v>
      </c>
      <c r="Q20" s="2">
        <v>42944.75</v>
      </c>
      <c r="R20" s="2">
        <v>42944.791666666664</v>
      </c>
      <c r="S20" s="2">
        <v>42945.708333333336</v>
      </c>
      <c r="T20" s="2">
        <v>42945.75</v>
      </c>
      <c r="U20" s="2">
        <v>42963.708333333336</v>
      </c>
    </row>
    <row r="21" spans="1:21" s="32" customFormat="1" x14ac:dyDescent="0.25">
      <c r="A21" s="31" t="s">
        <v>21</v>
      </c>
      <c r="B21" s="35">
        <v>67782.994970935804</v>
      </c>
      <c r="C21" s="35">
        <v>68516.690989933195</v>
      </c>
      <c r="D21" s="35">
        <v>68789.507883931903</v>
      </c>
      <c r="E21" s="35">
        <v>68571.698781930099</v>
      </c>
      <c r="F21" s="35">
        <v>68310.881534937595</v>
      </c>
      <c r="G21" s="35">
        <v>68421.950957940804</v>
      </c>
      <c r="H21" s="35">
        <v>67913.257856940996</v>
      </c>
      <c r="I21" s="35">
        <v>68019.446876937596</v>
      </c>
      <c r="J21" s="35">
        <v>67897.0040949377</v>
      </c>
      <c r="K21" s="35">
        <v>68506.982261931</v>
      </c>
      <c r="L21" s="35">
        <v>68648.085120933596</v>
      </c>
      <c r="M21" s="35">
        <v>68366.859025936006</v>
      </c>
      <c r="N21" s="35">
        <v>68304.719238932696</v>
      </c>
      <c r="O21" s="35">
        <v>69024.737879937296</v>
      </c>
      <c r="P21" s="35">
        <v>69512.154587935496</v>
      </c>
      <c r="Q21" s="35">
        <v>69453.552051926701</v>
      </c>
      <c r="R21" s="35">
        <v>68319.351825936305</v>
      </c>
      <c r="S21" s="35">
        <v>68379.412039937393</v>
      </c>
      <c r="T21" s="35">
        <v>67997.594147935306</v>
      </c>
      <c r="U21" s="35">
        <v>67889.139050931393</v>
      </c>
    </row>
    <row r="22" spans="1:21" x14ac:dyDescent="0.25">
      <c r="A22" s="3" t="s">
        <v>1</v>
      </c>
      <c r="B22" s="36">
        <v>2071.7148649133251</v>
      </c>
      <c r="C22" s="36">
        <v>2014.6567461377831</v>
      </c>
      <c r="D22" s="36">
        <v>2057.9984424056352</v>
      </c>
      <c r="E22" s="36">
        <v>2314.1664541470259</v>
      </c>
      <c r="F22" s="36">
        <v>3279.3562397334049</v>
      </c>
      <c r="G22" s="36">
        <v>3574.0356088256162</v>
      </c>
      <c r="H22" s="36">
        <v>3798.6957613214522</v>
      </c>
      <c r="I22" s="36">
        <v>3455.3375433135693</v>
      </c>
      <c r="J22" s="36">
        <v>3646.8686044862179</v>
      </c>
      <c r="K22" s="36">
        <v>1567.4350916504345</v>
      </c>
      <c r="L22" s="36">
        <v>1842.0992539159008</v>
      </c>
      <c r="M22" s="36">
        <v>2290.8264949751488</v>
      </c>
      <c r="N22" s="36">
        <v>1255.295124945708</v>
      </c>
      <c r="O22" s="36">
        <v>1183.7550844350847</v>
      </c>
      <c r="P22" s="36">
        <v>1147.1347260515365</v>
      </c>
      <c r="Q22" s="36">
        <v>1268.3193707008286</v>
      </c>
      <c r="R22" s="36">
        <v>1478.4662793231475</v>
      </c>
      <c r="S22" s="36">
        <v>1514.7648834262063</v>
      </c>
      <c r="T22" s="36">
        <v>1785.4360654663901</v>
      </c>
      <c r="U22" s="36">
        <v>2262.9589650637731</v>
      </c>
    </row>
    <row r="23" spans="1:21" x14ac:dyDescent="0.25">
      <c r="A23" s="3" t="s">
        <v>2</v>
      </c>
      <c r="B23" s="36">
        <v>10035</v>
      </c>
      <c r="C23" s="36">
        <v>10035</v>
      </c>
      <c r="D23" s="36">
        <v>10035</v>
      </c>
      <c r="E23" s="36">
        <v>10035</v>
      </c>
      <c r="F23" s="36">
        <v>10035</v>
      </c>
      <c r="G23" s="36">
        <v>10035</v>
      </c>
      <c r="H23" s="36">
        <v>10035</v>
      </c>
      <c r="I23" s="36">
        <v>10035</v>
      </c>
      <c r="J23" s="36">
        <v>10035</v>
      </c>
      <c r="K23" s="36">
        <v>10035</v>
      </c>
      <c r="L23" s="36">
        <v>10035</v>
      </c>
      <c r="M23" s="36">
        <v>10035</v>
      </c>
      <c r="N23" s="36">
        <v>10035</v>
      </c>
      <c r="O23" s="36">
        <v>10035</v>
      </c>
      <c r="P23" s="36">
        <v>10035</v>
      </c>
      <c r="Q23" s="36">
        <v>10035</v>
      </c>
      <c r="R23" s="36">
        <v>10035</v>
      </c>
      <c r="S23" s="36">
        <v>10035</v>
      </c>
      <c r="T23" s="36">
        <v>10035</v>
      </c>
      <c r="U23" s="36">
        <v>10035</v>
      </c>
    </row>
    <row r="24" spans="1:21" x14ac:dyDescent="0.25">
      <c r="A24" s="5" t="s">
        <v>3</v>
      </c>
      <c r="B24" s="6">
        <f>B22/B23</f>
        <v>0.20644891528782511</v>
      </c>
      <c r="C24" s="6">
        <f t="shared" ref="C24:U24" si="2">C22/C23</f>
        <v>0.20076300409943029</v>
      </c>
      <c r="D24" s="6">
        <f t="shared" si="2"/>
        <v>0.20508205704092031</v>
      </c>
      <c r="E24" s="6">
        <f t="shared" si="2"/>
        <v>0.23060951212227462</v>
      </c>
      <c r="F24" s="6">
        <f t="shared" si="2"/>
        <v>0.32679185248962678</v>
      </c>
      <c r="G24" s="6">
        <f t="shared" si="2"/>
        <v>0.3561570113428616</v>
      </c>
      <c r="H24" s="6">
        <f t="shared" si="2"/>
        <v>0.37854466978788759</v>
      </c>
      <c r="I24" s="6">
        <f t="shared" si="2"/>
        <v>0.34432860421659883</v>
      </c>
      <c r="J24" s="6">
        <f t="shared" si="2"/>
        <v>0.36341490826967793</v>
      </c>
      <c r="K24" s="6">
        <f t="shared" si="2"/>
        <v>0.15619682029401441</v>
      </c>
      <c r="L24" s="6">
        <f t="shared" si="2"/>
        <v>0.18356743935385161</v>
      </c>
      <c r="M24" s="6">
        <f t="shared" si="2"/>
        <v>0.22828365669906814</v>
      </c>
      <c r="N24" s="6">
        <f t="shared" si="2"/>
        <v>0.12509169157406158</v>
      </c>
      <c r="O24" s="6">
        <f t="shared" si="2"/>
        <v>0.11796263920628647</v>
      </c>
      <c r="P24" s="6">
        <f t="shared" si="2"/>
        <v>0.11431337578988904</v>
      </c>
      <c r="Q24" s="6">
        <f t="shared" si="2"/>
        <v>0.12638957356261371</v>
      </c>
      <c r="R24" s="6">
        <f t="shared" si="2"/>
        <v>0.14733096953892849</v>
      </c>
      <c r="S24" s="6">
        <f t="shared" si="2"/>
        <v>0.15094816974850087</v>
      </c>
      <c r="T24" s="6">
        <f t="shared" si="2"/>
        <v>0.1779208834545481</v>
      </c>
      <c r="U24" s="6">
        <f t="shared" si="2"/>
        <v>0.22550662332474072</v>
      </c>
    </row>
    <row r="25" spans="1:21" x14ac:dyDescent="0.25">
      <c r="A25" s="5" t="s">
        <v>4</v>
      </c>
      <c r="B25" s="7">
        <f>AVERAGE(B24:U24)</f>
        <v>0.2182826188601803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7" spans="1:21" x14ac:dyDescent="0.25">
      <c r="A27" s="8"/>
    </row>
    <row r="28" spans="1:21" x14ac:dyDescent="0.25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s="32" customFormat="1" x14ac:dyDescent="0.25">
      <c r="A29" s="31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</row>
    <row r="30" spans="1:21" x14ac:dyDescent="0.25">
      <c r="A30" s="3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</row>
    <row r="31" spans="1:21" x14ac:dyDescent="0.25">
      <c r="A31" s="3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</row>
    <row r="32" spans="1:21" x14ac:dyDescent="0.25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x14ac:dyDescent="0.25">
      <c r="A33" s="5"/>
      <c r="B33" s="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3:U33"/>
  <sheetViews>
    <sheetView workbookViewId="0">
      <selection activeCell="F33" sqref="F33"/>
    </sheetView>
  </sheetViews>
  <sheetFormatPr defaultColWidth="21.85546875" defaultRowHeight="15" x14ac:dyDescent="0.25"/>
  <cols>
    <col min="1" max="1" width="22" bestFit="1" customWidth="1"/>
    <col min="2" max="21" width="14.5703125" bestFit="1" customWidth="1"/>
  </cols>
  <sheetData>
    <row r="3" spans="1:21" x14ac:dyDescent="0.25">
      <c r="A3" s="8" t="s">
        <v>5</v>
      </c>
    </row>
    <row r="4" spans="1:21" x14ac:dyDescent="0.25">
      <c r="A4" s="1" t="s">
        <v>0</v>
      </c>
      <c r="B4" s="2">
        <v>42590.625</v>
      </c>
      <c r="C4" s="2">
        <v>42590.666666666664</v>
      </c>
      <c r="D4" s="2">
        <v>42590.708333333336</v>
      </c>
      <c r="E4" s="2">
        <v>42590.75</v>
      </c>
      <c r="F4" s="2">
        <v>42591.666666666664</v>
      </c>
      <c r="G4" s="2">
        <v>42591.708333333336</v>
      </c>
      <c r="H4" s="2">
        <v>42591.75</v>
      </c>
      <c r="I4" s="2">
        <v>42592.625</v>
      </c>
      <c r="J4" s="2">
        <v>42592.666666666664</v>
      </c>
      <c r="K4" s="2">
        <v>42592.708333333336</v>
      </c>
      <c r="L4" s="2">
        <v>42592.75</v>
      </c>
      <c r="M4" s="2">
        <v>42592.791666666664</v>
      </c>
      <c r="N4" s="2">
        <v>42593.625</v>
      </c>
      <c r="O4" s="2">
        <v>42593.666666666664</v>
      </c>
      <c r="P4" s="2">
        <v>42593.708333333336</v>
      </c>
      <c r="Q4" s="2">
        <v>42593.75</v>
      </c>
      <c r="R4" s="2">
        <v>42593.791666666664</v>
      </c>
      <c r="S4" s="2">
        <v>42594.625</v>
      </c>
      <c r="T4" s="2">
        <v>42594.666666666664</v>
      </c>
      <c r="U4" s="2">
        <v>42594.708333333336</v>
      </c>
    </row>
    <row r="5" spans="1:21" s="34" customFormat="1" x14ac:dyDescent="0.25">
      <c r="A5" s="33" t="s">
        <v>21</v>
      </c>
      <c r="B5" s="35">
        <v>69022.261217947802</v>
      </c>
      <c r="C5" s="35">
        <v>69983.987391946997</v>
      </c>
      <c r="D5" s="35">
        <v>70110.239453942806</v>
      </c>
      <c r="E5" s="35">
        <v>69650.410079938607</v>
      </c>
      <c r="F5" s="35">
        <v>69586.001163948604</v>
      </c>
      <c r="G5" s="35">
        <v>69866.005640950694</v>
      </c>
      <c r="H5" s="35">
        <v>69369.503324941703</v>
      </c>
      <c r="I5" s="35">
        <v>69755.575364937598</v>
      </c>
      <c r="J5" s="35">
        <v>70477.693914941105</v>
      </c>
      <c r="K5" s="35">
        <v>70530.032684945603</v>
      </c>
      <c r="L5" s="35">
        <v>70141.482710949203</v>
      </c>
      <c r="M5" s="35">
        <v>68927.550070946905</v>
      </c>
      <c r="N5" s="35">
        <v>70248.418118938396</v>
      </c>
      <c r="O5" s="35">
        <v>71009.430339940198</v>
      </c>
      <c r="P5" s="35">
        <v>71109.900155938594</v>
      </c>
      <c r="Q5" s="35">
        <v>70770.642183935299</v>
      </c>
      <c r="R5" s="35">
        <v>69429.730766944602</v>
      </c>
      <c r="S5" s="35">
        <v>69868.114068942697</v>
      </c>
      <c r="T5" s="35">
        <v>70292.139786943895</v>
      </c>
      <c r="U5" s="35">
        <v>69216.455088939198</v>
      </c>
    </row>
    <row r="6" spans="1:21" x14ac:dyDescent="0.25">
      <c r="A6" s="3" t="s">
        <v>1</v>
      </c>
      <c r="B6" s="36">
        <v>708.87823688413721</v>
      </c>
      <c r="C6" s="36">
        <v>1105.4623466823039</v>
      </c>
      <c r="D6" s="36">
        <v>1278.6063367525735</v>
      </c>
      <c r="E6" s="36">
        <v>1428.8630511940835</v>
      </c>
      <c r="F6" s="36">
        <v>989.67865207672105</v>
      </c>
      <c r="G6" s="36">
        <v>1285.1815715000546</v>
      </c>
      <c r="H6" s="36">
        <v>1532.5529583912819</v>
      </c>
      <c r="I6" s="36">
        <v>1334.8748733333596</v>
      </c>
      <c r="J6" s="36">
        <v>1529.2065767542515</v>
      </c>
      <c r="K6" s="36">
        <v>1569.6706184582413</v>
      </c>
      <c r="L6" s="36">
        <v>1514.0593904452867</v>
      </c>
      <c r="M6" s="36">
        <v>1443.5381398688423</v>
      </c>
      <c r="N6" s="36">
        <v>1198.3726611275451</v>
      </c>
      <c r="O6" s="36">
        <v>1420.8700317132461</v>
      </c>
      <c r="P6" s="36">
        <v>1608.2879498672485</v>
      </c>
      <c r="Q6" s="36">
        <v>1644.846861791558</v>
      </c>
      <c r="R6" s="36">
        <v>1643.6271115832869</v>
      </c>
      <c r="S6" s="36">
        <v>1020.7814494260138</v>
      </c>
      <c r="T6" s="36">
        <v>1312.6854196188201</v>
      </c>
      <c r="U6" s="36">
        <v>1513.0991587272861</v>
      </c>
    </row>
    <row r="7" spans="1:21" x14ac:dyDescent="0.25">
      <c r="A7" s="3" t="s">
        <v>2</v>
      </c>
      <c r="B7" s="36">
        <v>1839</v>
      </c>
      <c r="C7" s="36">
        <v>1839</v>
      </c>
      <c r="D7" s="36">
        <v>1839</v>
      </c>
      <c r="E7" s="36">
        <v>1839</v>
      </c>
      <c r="F7" s="36">
        <v>1839</v>
      </c>
      <c r="G7" s="36">
        <v>1839</v>
      </c>
      <c r="H7" s="36">
        <v>1839</v>
      </c>
      <c r="I7" s="36">
        <v>1839</v>
      </c>
      <c r="J7" s="36">
        <v>1839</v>
      </c>
      <c r="K7" s="36">
        <v>1839</v>
      </c>
      <c r="L7" s="36">
        <v>1839</v>
      </c>
      <c r="M7" s="36">
        <v>1839</v>
      </c>
      <c r="N7" s="36">
        <v>1839</v>
      </c>
      <c r="O7" s="36">
        <v>1839</v>
      </c>
      <c r="P7" s="36">
        <v>1839</v>
      </c>
      <c r="Q7" s="36">
        <v>1839</v>
      </c>
      <c r="R7" s="36">
        <v>1839</v>
      </c>
      <c r="S7" s="36">
        <v>1839</v>
      </c>
      <c r="T7" s="36">
        <v>1839</v>
      </c>
      <c r="U7" s="36">
        <v>1839</v>
      </c>
    </row>
    <row r="8" spans="1:21" x14ac:dyDescent="0.25">
      <c r="A8" s="5" t="s">
        <v>3</v>
      </c>
      <c r="B8" s="6">
        <f>B6/B7</f>
        <v>0.38546940559224424</v>
      </c>
      <c r="C8" s="6">
        <f t="shared" ref="C8:U8" si="0">C6/C7</f>
        <v>0.6011214500719434</v>
      </c>
      <c r="D8" s="6">
        <f t="shared" si="0"/>
        <v>0.69527261378606497</v>
      </c>
      <c r="E8" s="6">
        <f t="shared" si="0"/>
        <v>0.77697827688639665</v>
      </c>
      <c r="F8" s="6">
        <f t="shared" si="0"/>
        <v>0.53816131162410064</v>
      </c>
      <c r="G8" s="6">
        <f t="shared" si="0"/>
        <v>0.69884805410552175</v>
      </c>
      <c r="H8" s="6">
        <f t="shared" si="0"/>
        <v>0.83336213071847842</v>
      </c>
      <c r="I8" s="6">
        <f t="shared" si="0"/>
        <v>0.7258699691861662</v>
      </c>
      <c r="J8" s="6">
        <f t="shared" si="0"/>
        <v>0.83154245609257826</v>
      </c>
      <c r="K8" s="6">
        <f t="shared" si="0"/>
        <v>0.85354574141285555</v>
      </c>
      <c r="L8" s="6">
        <f t="shared" si="0"/>
        <v>0.82330581318395146</v>
      </c>
      <c r="M8" s="6">
        <f t="shared" si="0"/>
        <v>0.78495820547517259</v>
      </c>
      <c r="N8" s="6">
        <f t="shared" si="0"/>
        <v>0.65164364389752316</v>
      </c>
      <c r="O8" s="6">
        <f t="shared" si="0"/>
        <v>0.7726318823889321</v>
      </c>
      <c r="P8" s="6">
        <f t="shared" si="0"/>
        <v>0.87454483407680716</v>
      </c>
      <c r="Q8" s="6">
        <f t="shared" si="0"/>
        <v>0.89442461217594238</v>
      </c>
      <c r="R8" s="6">
        <f t="shared" si="0"/>
        <v>0.89376134398221152</v>
      </c>
      <c r="S8" s="6">
        <f t="shared" si="0"/>
        <v>0.55507419762154087</v>
      </c>
      <c r="T8" s="6">
        <f t="shared" si="0"/>
        <v>0.71380392583948893</v>
      </c>
      <c r="U8" s="6">
        <f t="shared" si="0"/>
        <v>0.82278366434327677</v>
      </c>
    </row>
    <row r="9" spans="1:21" x14ac:dyDescent="0.25">
      <c r="A9" s="5" t="s">
        <v>4</v>
      </c>
      <c r="B9" s="7">
        <f>AVERAGE(B8:U8)</f>
        <v>0.73635517662305994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1" spans="1:21" x14ac:dyDescent="0.25">
      <c r="A11" s="8" t="s">
        <v>6</v>
      </c>
    </row>
    <row r="12" spans="1:21" x14ac:dyDescent="0.25">
      <c r="A12" s="1" t="s">
        <v>0</v>
      </c>
      <c r="B12" s="2">
        <v>42590.625</v>
      </c>
      <c r="C12" s="2">
        <v>42590.666666666664</v>
      </c>
      <c r="D12" s="2">
        <v>42590.708333333336</v>
      </c>
      <c r="E12" s="2">
        <v>42590.75</v>
      </c>
      <c r="F12" s="2">
        <v>42591.666666666664</v>
      </c>
      <c r="G12" s="2">
        <v>42591.708333333336</v>
      </c>
      <c r="H12" s="2">
        <v>42591.75</v>
      </c>
      <c r="I12" s="2">
        <v>42592.625</v>
      </c>
      <c r="J12" s="2">
        <v>42592.666666666664</v>
      </c>
      <c r="K12" s="2">
        <v>42592.708333333336</v>
      </c>
      <c r="L12" s="2">
        <v>42592.75</v>
      </c>
      <c r="M12" s="2">
        <v>42592.791666666664</v>
      </c>
      <c r="N12" s="2">
        <v>42593.625</v>
      </c>
      <c r="O12" s="2">
        <v>42593.666666666664</v>
      </c>
      <c r="P12" s="2">
        <v>42593.708333333336</v>
      </c>
      <c r="Q12" s="2">
        <v>42593.75</v>
      </c>
      <c r="R12" s="2">
        <v>42593.791666666664</v>
      </c>
      <c r="S12" s="2">
        <v>42594.625</v>
      </c>
      <c r="T12" s="2">
        <v>42594.666666666664</v>
      </c>
      <c r="U12" s="2">
        <v>42594.708333333336</v>
      </c>
    </row>
    <row r="13" spans="1:21" s="32" customFormat="1" x14ac:dyDescent="0.25">
      <c r="A13" s="31" t="s">
        <v>21</v>
      </c>
      <c r="B13" s="35">
        <v>69022.261217947802</v>
      </c>
      <c r="C13" s="35">
        <v>69983.987391946997</v>
      </c>
      <c r="D13" s="35">
        <v>70110.239453942806</v>
      </c>
      <c r="E13" s="35">
        <v>69650.410079938607</v>
      </c>
      <c r="F13" s="35">
        <v>69586.001163948604</v>
      </c>
      <c r="G13" s="35">
        <v>69866.005640950694</v>
      </c>
      <c r="H13" s="35">
        <v>69369.503324941703</v>
      </c>
      <c r="I13" s="35">
        <v>69755.575364937598</v>
      </c>
      <c r="J13" s="35">
        <v>70477.693914941105</v>
      </c>
      <c r="K13" s="35">
        <v>70530.032684945603</v>
      </c>
      <c r="L13" s="35">
        <v>70141.482710949203</v>
      </c>
      <c r="M13" s="35">
        <v>68927.550070946905</v>
      </c>
      <c r="N13" s="35">
        <v>70248.418118938396</v>
      </c>
      <c r="O13" s="35">
        <v>71009.430339940198</v>
      </c>
      <c r="P13" s="35">
        <v>71109.900155938594</v>
      </c>
      <c r="Q13" s="35">
        <v>70770.642183935299</v>
      </c>
      <c r="R13" s="35">
        <v>69429.730766944602</v>
      </c>
      <c r="S13" s="35">
        <v>69868.114068942697</v>
      </c>
      <c r="T13" s="35">
        <v>70292.139786943895</v>
      </c>
      <c r="U13" s="35">
        <v>69216.455088939198</v>
      </c>
    </row>
    <row r="14" spans="1:21" x14ac:dyDescent="0.25">
      <c r="A14" s="3" t="s">
        <v>1</v>
      </c>
      <c r="B14" s="36">
        <v>1426.6951096553496</v>
      </c>
      <c r="C14" s="36">
        <v>1534.3244309519612</v>
      </c>
      <c r="D14" s="36">
        <v>1472.4583827593174</v>
      </c>
      <c r="E14" s="36">
        <v>2078.874076535968</v>
      </c>
      <c r="F14" s="36">
        <v>862.00316073748809</v>
      </c>
      <c r="G14" s="36">
        <v>732.85266356480145</v>
      </c>
      <c r="H14" s="36">
        <v>953.60640607729238</v>
      </c>
      <c r="I14" s="36">
        <v>1398.8750897433054</v>
      </c>
      <c r="J14" s="36">
        <v>1261.9743164951599</v>
      </c>
      <c r="K14" s="36">
        <v>1386.9469378334577</v>
      </c>
      <c r="L14" s="36">
        <v>1676.5240831167498</v>
      </c>
      <c r="M14" s="36">
        <v>1920.7369724399853</v>
      </c>
      <c r="N14" s="36">
        <v>1032.0716781459071</v>
      </c>
      <c r="O14" s="36">
        <v>1129.4702574714058</v>
      </c>
      <c r="P14" s="36">
        <v>1270.5932052213946</v>
      </c>
      <c r="Q14" s="36">
        <v>1457.4517128722744</v>
      </c>
      <c r="R14" s="36">
        <v>1413.3739695391716</v>
      </c>
      <c r="S14" s="36">
        <v>1698.8365594885092</v>
      </c>
      <c r="T14" s="36">
        <v>1598.3411901643544</v>
      </c>
      <c r="U14" s="36">
        <v>1497.2787235820126</v>
      </c>
    </row>
    <row r="15" spans="1:21" x14ac:dyDescent="0.25">
      <c r="A15" s="3" t="s">
        <v>2</v>
      </c>
      <c r="B15" s="36">
        <v>2870</v>
      </c>
      <c r="C15" s="36">
        <v>2870</v>
      </c>
      <c r="D15" s="36">
        <v>2870</v>
      </c>
      <c r="E15" s="36">
        <v>2870</v>
      </c>
      <c r="F15" s="36">
        <v>2870</v>
      </c>
      <c r="G15" s="36">
        <v>2870</v>
      </c>
      <c r="H15" s="36">
        <v>2870</v>
      </c>
      <c r="I15" s="36">
        <v>2870</v>
      </c>
      <c r="J15" s="36">
        <v>2870</v>
      </c>
      <c r="K15" s="36">
        <v>2870</v>
      </c>
      <c r="L15" s="36">
        <v>2870</v>
      </c>
      <c r="M15" s="36">
        <v>2870</v>
      </c>
      <c r="N15" s="36">
        <v>2870</v>
      </c>
      <c r="O15" s="36">
        <v>2870</v>
      </c>
      <c r="P15" s="36">
        <v>2870</v>
      </c>
      <c r="Q15" s="36">
        <v>2870</v>
      </c>
      <c r="R15" s="36">
        <v>2870</v>
      </c>
      <c r="S15" s="36">
        <v>2870</v>
      </c>
      <c r="T15" s="36">
        <v>2870</v>
      </c>
      <c r="U15" s="36">
        <v>2870</v>
      </c>
    </row>
    <row r="16" spans="1:21" x14ac:dyDescent="0.25">
      <c r="A16" s="5" t="s">
        <v>3</v>
      </c>
      <c r="B16" s="6">
        <f>B14/B15</f>
        <v>0.49710630998444238</v>
      </c>
      <c r="C16" s="6">
        <f t="shared" ref="C16:U16" si="1">C14/C15</f>
        <v>0.53460781566270421</v>
      </c>
      <c r="D16" s="6">
        <f t="shared" si="1"/>
        <v>0.51305170130986666</v>
      </c>
      <c r="E16" s="6">
        <f t="shared" si="1"/>
        <v>0.72434636813099929</v>
      </c>
      <c r="F16" s="6">
        <f t="shared" si="1"/>
        <v>0.30034953335800979</v>
      </c>
      <c r="G16" s="6">
        <f t="shared" si="1"/>
        <v>0.25534936012710852</v>
      </c>
      <c r="H16" s="6">
        <f t="shared" si="1"/>
        <v>0.33226704044504962</v>
      </c>
      <c r="I16" s="6">
        <f t="shared" si="1"/>
        <v>0.48741292325550711</v>
      </c>
      <c r="J16" s="6">
        <f t="shared" si="1"/>
        <v>0.43971230539901041</v>
      </c>
      <c r="K16" s="6">
        <f t="shared" si="1"/>
        <v>0.48325677276427098</v>
      </c>
      <c r="L16" s="6">
        <f t="shared" si="1"/>
        <v>0.58415473279329266</v>
      </c>
      <c r="M16" s="6">
        <f t="shared" si="1"/>
        <v>0.66924633186062199</v>
      </c>
      <c r="N16" s="6">
        <f t="shared" si="1"/>
        <v>0.35960685649683172</v>
      </c>
      <c r="O16" s="6">
        <f t="shared" si="1"/>
        <v>0.39354364371825989</v>
      </c>
      <c r="P16" s="6">
        <f t="shared" si="1"/>
        <v>0.44271540251616537</v>
      </c>
      <c r="Q16" s="6">
        <f t="shared" si="1"/>
        <v>0.50782289647117573</v>
      </c>
      <c r="R16" s="6">
        <f t="shared" si="1"/>
        <v>0.49246479774884028</v>
      </c>
      <c r="S16" s="6">
        <f t="shared" si="1"/>
        <v>0.59192911480435861</v>
      </c>
      <c r="T16" s="6">
        <f t="shared" si="1"/>
        <v>0.55691330667747541</v>
      </c>
      <c r="U16" s="6">
        <f t="shared" si="1"/>
        <v>0.52169990368711239</v>
      </c>
    </row>
    <row r="17" spans="1:21" x14ac:dyDescent="0.25">
      <c r="A17" s="5" t="s">
        <v>4</v>
      </c>
      <c r="B17" s="7">
        <f>AVERAGE(B16:U16)</f>
        <v>0.48437785586055515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9" spans="1:21" x14ac:dyDescent="0.25">
      <c r="A19" s="8" t="s">
        <v>7</v>
      </c>
    </row>
    <row r="20" spans="1:21" x14ac:dyDescent="0.25">
      <c r="A20" s="1" t="s">
        <v>0</v>
      </c>
      <c r="B20" s="2">
        <v>42590.625</v>
      </c>
      <c r="C20" s="2">
        <v>42590.666666666664</v>
      </c>
      <c r="D20" s="2">
        <v>42590.708333333336</v>
      </c>
      <c r="E20" s="2">
        <v>42590.75</v>
      </c>
      <c r="F20" s="2">
        <v>42591.666666666664</v>
      </c>
      <c r="G20" s="2">
        <v>42591.708333333336</v>
      </c>
      <c r="H20" s="2">
        <v>42591.75</v>
      </c>
      <c r="I20" s="2">
        <v>42592.625</v>
      </c>
      <c r="J20" s="2">
        <v>42592.666666666664</v>
      </c>
      <c r="K20" s="2">
        <v>42592.708333333336</v>
      </c>
      <c r="L20" s="2">
        <v>42592.75</v>
      </c>
      <c r="M20" s="2">
        <v>42592.791666666664</v>
      </c>
      <c r="N20" s="2">
        <v>42593.625</v>
      </c>
      <c r="O20" s="2">
        <v>42593.666666666664</v>
      </c>
      <c r="P20" s="2">
        <v>42593.708333333336</v>
      </c>
      <c r="Q20" s="2">
        <v>42593.75</v>
      </c>
      <c r="R20" s="2">
        <v>42593.791666666664</v>
      </c>
      <c r="S20" s="2">
        <v>42594.625</v>
      </c>
      <c r="T20" s="2">
        <v>42594.666666666664</v>
      </c>
      <c r="U20" s="2">
        <v>42594.708333333336</v>
      </c>
    </row>
    <row r="21" spans="1:21" s="32" customFormat="1" x14ac:dyDescent="0.25">
      <c r="A21" s="31" t="s">
        <v>21</v>
      </c>
      <c r="B21" s="35">
        <v>69022.261217947802</v>
      </c>
      <c r="C21" s="35">
        <v>69983.987391946997</v>
      </c>
      <c r="D21" s="35">
        <v>70110.239453942806</v>
      </c>
      <c r="E21" s="35">
        <v>69650.410079938607</v>
      </c>
      <c r="F21" s="35">
        <v>69586.001163948604</v>
      </c>
      <c r="G21" s="35">
        <v>69866.005640950694</v>
      </c>
      <c r="H21" s="35">
        <v>69369.503324941703</v>
      </c>
      <c r="I21" s="35">
        <v>69755.575364937598</v>
      </c>
      <c r="J21" s="35">
        <v>70477.693914941105</v>
      </c>
      <c r="K21" s="35">
        <v>70530.032684945603</v>
      </c>
      <c r="L21" s="35">
        <v>70141.482710949203</v>
      </c>
      <c r="M21" s="35">
        <v>68927.550070946905</v>
      </c>
      <c r="N21" s="35">
        <v>70248.418118938396</v>
      </c>
      <c r="O21" s="35">
        <v>71009.430339940198</v>
      </c>
      <c r="P21" s="35">
        <v>71109.900155938594</v>
      </c>
      <c r="Q21" s="35">
        <v>70770.642183935299</v>
      </c>
      <c r="R21" s="35">
        <v>69429.730766944602</v>
      </c>
      <c r="S21" s="35">
        <v>69868.114068942697</v>
      </c>
      <c r="T21" s="35">
        <v>70292.139786943895</v>
      </c>
      <c r="U21" s="35">
        <v>69216.455088939198</v>
      </c>
    </row>
    <row r="22" spans="1:21" x14ac:dyDescent="0.25">
      <c r="A22" s="3" t="s">
        <v>1</v>
      </c>
      <c r="B22" s="36">
        <v>1250.8118244521527</v>
      </c>
      <c r="C22" s="36">
        <v>1465.828581933187</v>
      </c>
      <c r="D22" s="36">
        <v>1742.9936650342288</v>
      </c>
      <c r="E22" s="36">
        <v>1764.6732975158138</v>
      </c>
      <c r="F22" s="36">
        <v>1778.9769699014225</v>
      </c>
      <c r="G22" s="36">
        <v>2053.746515361398</v>
      </c>
      <c r="H22" s="36">
        <v>2356.092765434275</v>
      </c>
      <c r="I22" s="36">
        <v>1290.1052138702553</v>
      </c>
      <c r="J22" s="36">
        <v>1992.5725987096266</v>
      </c>
      <c r="K22" s="36">
        <v>1956.4344195152057</v>
      </c>
      <c r="L22" s="36">
        <v>1496.6105053803274</v>
      </c>
      <c r="M22" s="36">
        <v>1550.3464055477364</v>
      </c>
      <c r="N22" s="36">
        <v>801.42011538326915</v>
      </c>
      <c r="O22" s="36">
        <v>1017.4860020547499</v>
      </c>
      <c r="P22" s="36">
        <v>1118.9470527870797</v>
      </c>
      <c r="Q22" s="36">
        <v>1612.2198610399141</v>
      </c>
      <c r="R22" s="36">
        <v>2252.9606608066897</v>
      </c>
      <c r="S22" s="36">
        <v>1869.6049622589096</v>
      </c>
      <c r="T22" s="36">
        <v>1890.8125100517079</v>
      </c>
      <c r="U22" s="36">
        <v>2000.4495340367835</v>
      </c>
    </row>
    <row r="23" spans="1:21" x14ac:dyDescent="0.25">
      <c r="A23" s="3" t="s">
        <v>2</v>
      </c>
      <c r="B23" s="36">
        <v>8562</v>
      </c>
      <c r="C23" s="36">
        <v>8562</v>
      </c>
      <c r="D23" s="36">
        <v>8562</v>
      </c>
      <c r="E23" s="36">
        <v>8562</v>
      </c>
      <c r="F23" s="36">
        <v>8562</v>
      </c>
      <c r="G23" s="36">
        <v>8562</v>
      </c>
      <c r="H23" s="36">
        <v>8562</v>
      </c>
      <c r="I23" s="36">
        <v>8562</v>
      </c>
      <c r="J23" s="36">
        <v>8562</v>
      </c>
      <c r="K23" s="36">
        <v>8562</v>
      </c>
      <c r="L23" s="36">
        <v>8562</v>
      </c>
      <c r="M23" s="36">
        <v>8562</v>
      </c>
      <c r="N23" s="36">
        <v>8562</v>
      </c>
      <c r="O23" s="36">
        <v>8562</v>
      </c>
      <c r="P23" s="36">
        <v>8562</v>
      </c>
      <c r="Q23" s="36">
        <v>8562</v>
      </c>
      <c r="R23" s="36">
        <v>8562</v>
      </c>
      <c r="S23" s="36">
        <v>8562</v>
      </c>
      <c r="T23" s="36">
        <v>8562</v>
      </c>
      <c r="U23" s="36">
        <v>8562</v>
      </c>
    </row>
    <row r="24" spans="1:21" x14ac:dyDescent="0.25">
      <c r="A24" s="5" t="s">
        <v>3</v>
      </c>
      <c r="B24" s="6">
        <f>B22/B23</f>
        <v>0.14608874380426917</v>
      </c>
      <c r="C24" s="6">
        <f t="shared" ref="C24:U24" si="2">C22/C23</f>
        <v>0.1712016563808908</v>
      </c>
      <c r="D24" s="6">
        <f t="shared" si="2"/>
        <v>0.2035731914312344</v>
      </c>
      <c r="E24" s="6">
        <f t="shared" si="2"/>
        <v>0.20610526717073274</v>
      </c>
      <c r="F24" s="6">
        <f t="shared" si="2"/>
        <v>0.20777586660843525</v>
      </c>
      <c r="G24" s="6">
        <f t="shared" si="2"/>
        <v>0.23986761450144803</v>
      </c>
      <c r="H24" s="6">
        <f t="shared" si="2"/>
        <v>0.27518018750692302</v>
      </c>
      <c r="I24" s="6">
        <f t="shared" si="2"/>
        <v>0.15067802077438161</v>
      </c>
      <c r="J24" s="6">
        <f t="shared" si="2"/>
        <v>0.23272279826087675</v>
      </c>
      <c r="K24" s="6">
        <f t="shared" si="2"/>
        <v>0.22850203451474022</v>
      </c>
      <c r="L24" s="6">
        <f t="shared" si="2"/>
        <v>0.17479683548006628</v>
      </c>
      <c r="M24" s="6">
        <f t="shared" si="2"/>
        <v>0.18107292753419019</v>
      </c>
      <c r="N24" s="6">
        <f t="shared" si="2"/>
        <v>9.3601975634579435E-2</v>
      </c>
      <c r="O24" s="6">
        <f t="shared" si="2"/>
        <v>0.11883742140326441</v>
      </c>
      <c r="P24" s="6">
        <f t="shared" si="2"/>
        <v>0.13068757916223775</v>
      </c>
      <c r="Q24" s="6">
        <f t="shared" si="2"/>
        <v>0.18829944651248706</v>
      </c>
      <c r="R24" s="6">
        <f t="shared" si="2"/>
        <v>0.26313485877209641</v>
      </c>
      <c r="S24" s="6">
        <f t="shared" si="2"/>
        <v>0.21836077578356805</v>
      </c>
      <c r="T24" s="6">
        <f t="shared" si="2"/>
        <v>0.22083771432512356</v>
      </c>
      <c r="U24" s="6">
        <f t="shared" si="2"/>
        <v>0.23364278603559724</v>
      </c>
    </row>
    <row r="25" spans="1:21" x14ac:dyDescent="0.25">
      <c r="A25" s="5" t="s">
        <v>4</v>
      </c>
      <c r="B25" s="7">
        <f>AVERAGE(B24:U24)</f>
        <v>0.19424838507985714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7" spans="1:21" x14ac:dyDescent="0.25">
      <c r="A27" s="8"/>
    </row>
    <row r="28" spans="1:21" x14ac:dyDescent="0.25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s="32" customFormat="1" x14ac:dyDescent="0.25">
      <c r="A29" s="31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</row>
    <row r="30" spans="1:21" x14ac:dyDescent="0.25">
      <c r="A30" s="3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</row>
    <row r="31" spans="1:21" x14ac:dyDescent="0.25">
      <c r="A31" s="3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</row>
    <row r="32" spans="1:21" x14ac:dyDescent="0.25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x14ac:dyDescent="0.25">
      <c r="A33" s="5"/>
      <c r="B33" s="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U33"/>
  <sheetViews>
    <sheetView workbookViewId="0">
      <selection activeCell="I36" sqref="I36"/>
    </sheetView>
  </sheetViews>
  <sheetFormatPr defaultColWidth="21.85546875" defaultRowHeight="15" x14ac:dyDescent="0.25"/>
  <cols>
    <col min="1" max="1" width="22" bestFit="1" customWidth="1"/>
    <col min="2" max="10" width="13.5703125" bestFit="1" customWidth="1"/>
    <col min="11" max="21" width="14.5703125" bestFit="1" customWidth="1"/>
  </cols>
  <sheetData>
    <row r="1" spans="1:21" x14ac:dyDescent="0.25"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</row>
    <row r="3" spans="1:21" x14ac:dyDescent="0.25">
      <c r="A3" s="8" t="s">
        <v>5</v>
      </c>
    </row>
    <row r="4" spans="1:21" x14ac:dyDescent="0.25">
      <c r="A4" s="1" t="s">
        <v>0</v>
      </c>
      <c r="B4" s="2">
        <v>42221.666666666664</v>
      </c>
      <c r="C4" s="2">
        <v>42221.708333333336</v>
      </c>
      <c r="D4" s="2">
        <v>42221.75</v>
      </c>
      <c r="E4" s="2">
        <v>42222.666666666664</v>
      </c>
      <c r="F4" s="2">
        <v>42222.708333333336</v>
      </c>
      <c r="G4" s="2">
        <v>42222.75</v>
      </c>
      <c r="H4" s="2">
        <v>42223.666666666664</v>
      </c>
      <c r="I4" s="2">
        <v>42223.708333333336</v>
      </c>
      <c r="J4" s="2">
        <v>42223.75</v>
      </c>
      <c r="K4" s="2">
        <v>42226.625</v>
      </c>
      <c r="L4" s="2">
        <v>42226.666666666664</v>
      </c>
      <c r="M4" s="2">
        <v>42226.708333333336</v>
      </c>
      <c r="N4" s="2">
        <v>42226.75</v>
      </c>
      <c r="O4" s="2">
        <v>42226.791666666664</v>
      </c>
      <c r="P4" s="2">
        <v>42227.625</v>
      </c>
      <c r="Q4" s="2">
        <v>42227.666666666664</v>
      </c>
      <c r="R4" s="2">
        <v>42227.708333333336</v>
      </c>
      <c r="S4" s="2">
        <v>42227.75</v>
      </c>
      <c r="T4" s="2">
        <v>42228.666666666664</v>
      </c>
      <c r="U4" s="2">
        <v>42228.708333333336</v>
      </c>
    </row>
    <row r="5" spans="1:21" s="34" customFormat="1" x14ac:dyDescent="0.25">
      <c r="A5" s="33" t="s">
        <v>21</v>
      </c>
      <c r="B5" s="35">
        <v>68302.465188932198</v>
      </c>
      <c r="C5" s="35">
        <v>68682.796547937498</v>
      </c>
      <c r="D5" s="35">
        <v>68178.326160945202</v>
      </c>
      <c r="E5" s="35">
        <v>68667.266761938707</v>
      </c>
      <c r="F5" s="35">
        <v>68978.156610938895</v>
      </c>
      <c r="G5" s="35">
        <v>68594.384419932307</v>
      </c>
      <c r="H5" s="35">
        <v>68332.381723939005</v>
      </c>
      <c r="I5" s="35">
        <v>68730.993450938593</v>
      </c>
      <c r="J5" s="35">
        <v>68154.225960940006</v>
      </c>
      <c r="K5" s="35">
        <v>68005.043096943904</v>
      </c>
      <c r="L5" s="35">
        <v>69421.377983937506</v>
      </c>
      <c r="M5" s="35">
        <v>69876.722191937399</v>
      </c>
      <c r="N5" s="35">
        <v>69593.195426939696</v>
      </c>
      <c r="O5" s="35">
        <v>68228.518241935803</v>
      </c>
      <c r="P5" s="35">
        <v>68570.9307279395</v>
      </c>
      <c r="Q5" s="35">
        <v>69775.0326179361</v>
      </c>
      <c r="R5" s="35">
        <v>69527.162958934001</v>
      </c>
      <c r="S5" s="35">
        <v>68092.785974935803</v>
      </c>
      <c r="T5" s="35">
        <v>68189.5234549327</v>
      </c>
      <c r="U5" s="35">
        <v>68421.994189935198</v>
      </c>
    </row>
    <row r="6" spans="1:21" x14ac:dyDescent="0.25">
      <c r="A6" s="3" t="s">
        <v>1</v>
      </c>
      <c r="B6" s="36">
        <v>1259.3585154554589</v>
      </c>
      <c r="C6" s="36">
        <v>1373.5116585667929</v>
      </c>
      <c r="D6" s="36">
        <v>1457.2326366890798</v>
      </c>
      <c r="E6" s="36">
        <v>1334.4017871051369</v>
      </c>
      <c r="F6" s="36">
        <v>1431.8136027018229</v>
      </c>
      <c r="G6" s="36">
        <v>1437.4760465452407</v>
      </c>
      <c r="H6" s="36">
        <v>1278.0876796934328</v>
      </c>
      <c r="I6" s="36">
        <v>1390.6422458648676</v>
      </c>
      <c r="J6" s="36">
        <v>1443.2197712792279</v>
      </c>
      <c r="K6" s="36">
        <v>453.88358556800381</v>
      </c>
      <c r="L6" s="36">
        <v>645.64454694853941</v>
      </c>
      <c r="M6" s="36">
        <v>746.77358281877218</v>
      </c>
      <c r="N6" s="36">
        <v>708.64255297236934</v>
      </c>
      <c r="O6" s="36">
        <v>687.94247275458497</v>
      </c>
      <c r="P6" s="36">
        <v>260.77515014277537</v>
      </c>
      <c r="Q6" s="36">
        <v>336.79635445144436</v>
      </c>
      <c r="R6" s="36">
        <v>419.08927455690178</v>
      </c>
      <c r="S6" s="36">
        <v>551.0258976999919</v>
      </c>
      <c r="T6" s="36">
        <v>253.32850934255879</v>
      </c>
      <c r="U6" s="36">
        <v>372.78997602250837</v>
      </c>
    </row>
    <row r="7" spans="1:21" x14ac:dyDescent="0.25">
      <c r="A7" s="3" t="s">
        <v>2</v>
      </c>
      <c r="B7" s="36">
        <v>1674</v>
      </c>
      <c r="C7" s="36">
        <v>1674</v>
      </c>
      <c r="D7" s="36">
        <v>1674</v>
      </c>
      <c r="E7" s="36">
        <v>1674</v>
      </c>
      <c r="F7" s="36">
        <v>1674</v>
      </c>
      <c r="G7" s="36">
        <v>1674</v>
      </c>
      <c r="H7" s="36">
        <v>1674</v>
      </c>
      <c r="I7" s="36">
        <v>1674</v>
      </c>
      <c r="J7" s="36">
        <v>1674</v>
      </c>
      <c r="K7" s="36">
        <v>1674</v>
      </c>
      <c r="L7" s="36">
        <v>1674</v>
      </c>
      <c r="M7" s="36">
        <v>1674</v>
      </c>
      <c r="N7" s="36">
        <v>1674</v>
      </c>
      <c r="O7" s="36">
        <v>1674</v>
      </c>
      <c r="P7" s="36">
        <v>1674</v>
      </c>
      <c r="Q7" s="36">
        <v>1674</v>
      </c>
      <c r="R7" s="36">
        <v>1674</v>
      </c>
      <c r="S7" s="36">
        <v>1674</v>
      </c>
      <c r="T7" s="36">
        <v>1674</v>
      </c>
      <c r="U7" s="36">
        <v>1674</v>
      </c>
    </row>
    <row r="8" spans="1:21" x14ac:dyDescent="0.25">
      <c r="A8" s="5" t="s">
        <v>3</v>
      </c>
      <c r="B8" s="6">
        <f>B6/B7</f>
        <v>0.7523049674166421</v>
      </c>
      <c r="C8" s="6">
        <f t="shared" ref="C8:U8" si="0">C6/C7</f>
        <v>0.82049680917968515</v>
      </c>
      <c r="D8" s="6">
        <f t="shared" si="0"/>
        <v>0.8705093409134288</v>
      </c>
      <c r="E8" s="6">
        <f t="shared" si="0"/>
        <v>0.79713368405324792</v>
      </c>
      <c r="F8" s="6">
        <f t="shared" si="0"/>
        <v>0.85532473279678789</v>
      </c>
      <c r="G8" s="6">
        <f t="shared" si="0"/>
        <v>0.85870731573789771</v>
      </c>
      <c r="H8" s="6">
        <f t="shared" si="0"/>
        <v>0.76349323757074838</v>
      </c>
      <c r="I8" s="6">
        <f t="shared" si="0"/>
        <v>0.8307301349252495</v>
      </c>
      <c r="J8" s="6">
        <f t="shared" si="0"/>
        <v>0.86213845357182073</v>
      </c>
      <c r="K8" s="6">
        <f t="shared" si="0"/>
        <v>0.27113714789008592</v>
      </c>
      <c r="L8" s="6">
        <f t="shared" si="0"/>
        <v>0.38568969351764598</v>
      </c>
      <c r="M8" s="6">
        <f t="shared" si="0"/>
        <v>0.44610130395386632</v>
      </c>
      <c r="N8" s="6">
        <f t="shared" si="0"/>
        <v>0.42332291097513103</v>
      </c>
      <c r="O8" s="6">
        <f t="shared" si="0"/>
        <v>0.41095727165745816</v>
      </c>
      <c r="P8" s="6">
        <f t="shared" si="0"/>
        <v>0.15577965958349782</v>
      </c>
      <c r="Q8" s="6">
        <f t="shared" si="0"/>
        <v>0.20119256538318062</v>
      </c>
      <c r="R8" s="6">
        <f t="shared" si="0"/>
        <v>0.25035201586433797</v>
      </c>
      <c r="S8" s="6">
        <f t="shared" si="0"/>
        <v>0.32916720292711582</v>
      </c>
      <c r="T8" s="6">
        <f t="shared" si="0"/>
        <v>0.15133124811383442</v>
      </c>
      <c r="U8" s="6">
        <f t="shared" si="0"/>
        <v>0.22269413143519018</v>
      </c>
    </row>
    <row r="9" spans="1:21" x14ac:dyDescent="0.25">
      <c r="A9" s="5" t="s">
        <v>4</v>
      </c>
      <c r="B9" s="7">
        <f>AVERAGE(B8:U8)</f>
        <v>0.5329281913733428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1" spans="1:21" x14ac:dyDescent="0.25">
      <c r="A11" s="8" t="s">
        <v>6</v>
      </c>
    </row>
    <row r="12" spans="1:21" x14ac:dyDescent="0.25">
      <c r="A12" s="1" t="s">
        <v>0</v>
      </c>
      <c r="B12" s="2">
        <v>42221.666666666664</v>
      </c>
      <c r="C12" s="2">
        <v>42221.708333333336</v>
      </c>
      <c r="D12" s="2">
        <v>42221.75</v>
      </c>
      <c r="E12" s="2">
        <v>42222.666666666664</v>
      </c>
      <c r="F12" s="2">
        <v>42222.708333333336</v>
      </c>
      <c r="G12" s="2">
        <v>42222.75</v>
      </c>
      <c r="H12" s="2">
        <v>42223.666666666664</v>
      </c>
      <c r="I12" s="2">
        <v>42223.708333333336</v>
      </c>
      <c r="J12" s="2">
        <v>42223.75</v>
      </c>
      <c r="K12" s="2">
        <v>42226.625</v>
      </c>
      <c r="L12" s="2">
        <v>42226.666666666664</v>
      </c>
      <c r="M12" s="2">
        <v>42226.708333333336</v>
      </c>
      <c r="N12" s="2">
        <v>42226.75</v>
      </c>
      <c r="O12" s="2">
        <v>42226.791666666664</v>
      </c>
      <c r="P12" s="2">
        <v>42227.625</v>
      </c>
      <c r="Q12" s="2">
        <v>42227.666666666664</v>
      </c>
      <c r="R12" s="2">
        <v>42227.708333333336</v>
      </c>
      <c r="S12" s="2">
        <v>42227.75</v>
      </c>
      <c r="T12" s="2">
        <v>42228.666666666664</v>
      </c>
      <c r="U12" s="2">
        <v>42228.708333333336</v>
      </c>
    </row>
    <row r="13" spans="1:21" s="32" customFormat="1" x14ac:dyDescent="0.25">
      <c r="A13" s="31" t="s">
        <v>21</v>
      </c>
      <c r="B13" s="35">
        <v>68302.465188932198</v>
      </c>
      <c r="C13" s="35">
        <v>68682.796547937498</v>
      </c>
      <c r="D13" s="35">
        <v>68178.326160945202</v>
      </c>
      <c r="E13" s="35">
        <v>68667.266761938707</v>
      </c>
      <c r="F13" s="35">
        <v>68978.156610938895</v>
      </c>
      <c r="G13" s="35">
        <v>68594.384419932307</v>
      </c>
      <c r="H13" s="35">
        <v>68332.381723939005</v>
      </c>
      <c r="I13" s="35">
        <v>68730.993450938593</v>
      </c>
      <c r="J13" s="35">
        <v>68154.225960940006</v>
      </c>
      <c r="K13" s="35">
        <v>68005.043096943904</v>
      </c>
      <c r="L13" s="35">
        <v>69421.377983937506</v>
      </c>
      <c r="M13" s="35">
        <v>69876.722191937399</v>
      </c>
      <c r="N13" s="35">
        <v>69593.195426939696</v>
      </c>
      <c r="O13" s="35">
        <v>68228.518241935803</v>
      </c>
      <c r="P13" s="35">
        <v>68570.9307279395</v>
      </c>
      <c r="Q13" s="35">
        <v>69775.0326179361</v>
      </c>
      <c r="R13" s="35">
        <v>69527.162958934001</v>
      </c>
      <c r="S13" s="35">
        <v>68092.785974935803</v>
      </c>
      <c r="T13" s="35">
        <v>68189.5234549327</v>
      </c>
      <c r="U13" s="35">
        <v>68421.994189935198</v>
      </c>
    </row>
    <row r="14" spans="1:21" x14ac:dyDescent="0.25">
      <c r="A14" s="3" t="s">
        <v>1</v>
      </c>
      <c r="B14" s="36">
        <v>83.197573255747614</v>
      </c>
      <c r="C14" s="36">
        <v>65.275676675987356</v>
      </c>
      <c r="D14" s="36">
        <v>51.400078634797609</v>
      </c>
      <c r="E14" s="36">
        <v>350.45211416870359</v>
      </c>
      <c r="F14" s="36">
        <v>288.50925455282129</v>
      </c>
      <c r="G14" s="36">
        <v>308.95966118636227</v>
      </c>
      <c r="H14" s="36">
        <v>554.74974572552594</v>
      </c>
      <c r="I14" s="36">
        <v>641.17487717999325</v>
      </c>
      <c r="J14" s="36">
        <v>830.78372730308081</v>
      </c>
      <c r="K14" s="36">
        <v>430.37739867816384</v>
      </c>
      <c r="L14" s="36">
        <v>490.64040256076368</v>
      </c>
      <c r="M14" s="36">
        <v>427.68602253172162</v>
      </c>
      <c r="N14" s="36">
        <v>345.0589500247109</v>
      </c>
      <c r="O14" s="36">
        <v>272.14226456006378</v>
      </c>
      <c r="P14" s="36">
        <v>150.71779883093291</v>
      </c>
      <c r="Q14" s="36">
        <v>132.17227489325739</v>
      </c>
      <c r="R14" s="36">
        <v>152.46101442403267</v>
      </c>
      <c r="S14" s="36">
        <v>170.66701200260044</v>
      </c>
      <c r="T14" s="36">
        <v>187.38446080874226</v>
      </c>
      <c r="U14" s="36">
        <v>205.22995906797553</v>
      </c>
    </row>
    <row r="15" spans="1:21" x14ac:dyDescent="0.25">
      <c r="A15" s="3" t="s">
        <v>2</v>
      </c>
      <c r="B15" s="36">
        <v>1776</v>
      </c>
      <c r="C15" s="36">
        <v>1776</v>
      </c>
      <c r="D15" s="36">
        <v>1776</v>
      </c>
      <c r="E15" s="36">
        <v>1776</v>
      </c>
      <c r="F15" s="36">
        <v>1776</v>
      </c>
      <c r="G15" s="36">
        <v>1776</v>
      </c>
      <c r="H15" s="36">
        <v>1776</v>
      </c>
      <c r="I15" s="36">
        <v>1776</v>
      </c>
      <c r="J15" s="36">
        <v>1776</v>
      </c>
      <c r="K15" s="36">
        <v>1776</v>
      </c>
      <c r="L15" s="36">
        <v>1776</v>
      </c>
      <c r="M15" s="36">
        <v>1776</v>
      </c>
      <c r="N15" s="36">
        <v>1776</v>
      </c>
      <c r="O15" s="36">
        <v>1776</v>
      </c>
      <c r="P15" s="36">
        <v>1776</v>
      </c>
      <c r="Q15" s="36">
        <v>1776</v>
      </c>
      <c r="R15" s="36">
        <v>1776</v>
      </c>
      <c r="S15" s="36">
        <v>1776</v>
      </c>
      <c r="T15" s="36">
        <v>1776</v>
      </c>
      <c r="U15" s="36">
        <v>1776</v>
      </c>
    </row>
    <row r="16" spans="1:21" x14ac:dyDescent="0.25">
      <c r="A16" s="5" t="s">
        <v>3</v>
      </c>
      <c r="B16" s="6">
        <f>B14/B15</f>
        <v>4.6845480436794824E-2</v>
      </c>
      <c r="C16" s="6">
        <f t="shared" ref="C16:U16" si="1">C14/C15</f>
        <v>3.6754322452695581E-2</v>
      </c>
      <c r="D16" s="6">
        <f t="shared" si="1"/>
        <v>2.8941485717791447E-2</v>
      </c>
      <c r="E16" s="6">
        <f t="shared" si="1"/>
        <v>0.19732664086075652</v>
      </c>
      <c r="F16" s="6">
        <f t="shared" si="1"/>
        <v>0.16244890459055253</v>
      </c>
      <c r="G16" s="6">
        <f t="shared" si="1"/>
        <v>0.17396377319051928</v>
      </c>
      <c r="H16" s="6">
        <f t="shared" si="1"/>
        <v>0.31235909106167004</v>
      </c>
      <c r="I16" s="6">
        <f t="shared" si="1"/>
        <v>0.36102189030405024</v>
      </c>
      <c r="J16" s="6">
        <f t="shared" si="1"/>
        <v>0.46778363023822117</v>
      </c>
      <c r="K16" s="6">
        <f t="shared" si="1"/>
        <v>0.24232961637284001</v>
      </c>
      <c r="L16" s="6">
        <f t="shared" si="1"/>
        <v>0.27626148792835792</v>
      </c>
      <c r="M16" s="6">
        <f t="shared" si="1"/>
        <v>0.24081420187596939</v>
      </c>
      <c r="N16" s="6">
        <f t="shared" si="1"/>
        <v>0.19428994933823812</v>
      </c>
      <c r="O16" s="6">
        <f t="shared" si="1"/>
        <v>0.15323325707210797</v>
      </c>
      <c r="P16" s="6">
        <f t="shared" si="1"/>
        <v>8.4863625467867632E-2</v>
      </c>
      <c r="Q16" s="6">
        <f t="shared" si="1"/>
        <v>7.4421325953410694E-2</v>
      </c>
      <c r="R16" s="6">
        <f t="shared" si="1"/>
        <v>8.5845165779297669E-2</v>
      </c>
      <c r="S16" s="6">
        <f t="shared" si="1"/>
        <v>9.6096290542004761E-2</v>
      </c>
      <c r="T16" s="6">
        <f t="shared" si="1"/>
        <v>0.10550926847339091</v>
      </c>
      <c r="U16" s="6">
        <f t="shared" si="1"/>
        <v>0.11555740938512135</v>
      </c>
    </row>
    <row r="17" spans="1:21" x14ac:dyDescent="0.25">
      <c r="A17" s="5" t="s">
        <v>4</v>
      </c>
      <c r="B17" s="7">
        <f>AVERAGE(B16:U16)</f>
        <v>0.17283334085208291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9" spans="1:21" x14ac:dyDescent="0.25">
      <c r="A19" s="8" t="s">
        <v>7</v>
      </c>
    </row>
    <row r="20" spans="1:21" x14ac:dyDescent="0.25">
      <c r="A20" s="1" t="s">
        <v>0</v>
      </c>
      <c r="B20" s="2">
        <v>42221.666666666664</v>
      </c>
      <c r="C20" s="2">
        <v>42221.708333333336</v>
      </c>
      <c r="D20" s="2">
        <v>42221.75</v>
      </c>
      <c r="E20" s="2">
        <v>42222.666666666664</v>
      </c>
      <c r="F20" s="2">
        <v>42222.708333333336</v>
      </c>
      <c r="G20" s="2">
        <v>42222.75</v>
      </c>
      <c r="H20" s="2">
        <v>42223.666666666664</v>
      </c>
      <c r="I20" s="2">
        <v>42223.708333333336</v>
      </c>
      <c r="J20" s="2">
        <v>42223.75</v>
      </c>
      <c r="K20" s="2">
        <v>42226.625</v>
      </c>
      <c r="L20" s="2">
        <v>42226.666666666664</v>
      </c>
      <c r="M20" s="2">
        <v>42226.708333333336</v>
      </c>
      <c r="N20" s="2">
        <v>42226.75</v>
      </c>
      <c r="O20" s="2">
        <v>42226.791666666664</v>
      </c>
      <c r="P20" s="2">
        <v>42227.625</v>
      </c>
      <c r="Q20" s="2">
        <v>42227.666666666664</v>
      </c>
      <c r="R20" s="2">
        <v>42227.708333333336</v>
      </c>
      <c r="S20" s="2">
        <v>42227.75</v>
      </c>
      <c r="T20" s="2">
        <v>42228.666666666664</v>
      </c>
      <c r="U20" s="2">
        <v>42228.708333333336</v>
      </c>
    </row>
    <row r="21" spans="1:21" s="32" customFormat="1" x14ac:dyDescent="0.25">
      <c r="A21" s="31" t="s">
        <v>21</v>
      </c>
      <c r="B21" s="35">
        <v>68302.465188932198</v>
      </c>
      <c r="C21" s="35">
        <v>68682.796547937498</v>
      </c>
      <c r="D21" s="35">
        <v>68178.326160945202</v>
      </c>
      <c r="E21" s="35">
        <v>68667.266761938707</v>
      </c>
      <c r="F21" s="35">
        <v>68978.156610938895</v>
      </c>
      <c r="G21" s="35">
        <v>68594.384419932307</v>
      </c>
      <c r="H21" s="35">
        <v>68332.381723939005</v>
      </c>
      <c r="I21" s="35">
        <v>68730.993450938593</v>
      </c>
      <c r="J21" s="35">
        <v>68154.225960940006</v>
      </c>
      <c r="K21" s="35">
        <v>68005.043096943904</v>
      </c>
      <c r="L21" s="35">
        <v>69421.377983937506</v>
      </c>
      <c r="M21" s="35">
        <v>69876.722191937399</v>
      </c>
      <c r="N21" s="35">
        <v>69593.195426939696</v>
      </c>
      <c r="O21" s="35">
        <v>68228.518241935803</v>
      </c>
      <c r="P21" s="35">
        <v>68570.9307279395</v>
      </c>
      <c r="Q21" s="35">
        <v>69775.0326179361</v>
      </c>
      <c r="R21" s="35">
        <v>69527.162958934001</v>
      </c>
      <c r="S21" s="35">
        <v>68092.785974935803</v>
      </c>
      <c r="T21" s="35">
        <v>68189.5234549327</v>
      </c>
      <c r="U21" s="35">
        <v>68421.994189935198</v>
      </c>
    </row>
    <row r="22" spans="1:21" x14ac:dyDescent="0.25">
      <c r="A22" s="3" t="s">
        <v>1</v>
      </c>
      <c r="B22" s="36">
        <v>583.84248013832917</v>
      </c>
      <c r="C22" s="36">
        <v>523.18307456535581</v>
      </c>
      <c r="D22" s="36">
        <v>605.70310995808541</v>
      </c>
      <c r="E22" s="36">
        <v>1011.4504273536736</v>
      </c>
      <c r="F22" s="36">
        <v>952.24410098522992</v>
      </c>
      <c r="G22" s="36">
        <v>900.62227555682819</v>
      </c>
      <c r="H22" s="36">
        <v>1297.7814675109405</v>
      </c>
      <c r="I22" s="36">
        <v>1456.3674241917333</v>
      </c>
      <c r="J22" s="36">
        <v>1638.2809850874214</v>
      </c>
      <c r="K22" s="36">
        <v>253.10726599895648</v>
      </c>
      <c r="L22" s="36">
        <v>464.75243574265596</v>
      </c>
      <c r="M22" s="36">
        <v>588.52131221867342</v>
      </c>
      <c r="N22" s="36">
        <v>758.49467609587225</v>
      </c>
      <c r="O22" s="36">
        <v>1013.0623016889784</v>
      </c>
      <c r="P22" s="36">
        <v>245.84239812111375</v>
      </c>
      <c r="Q22" s="36">
        <v>299.06874442255537</v>
      </c>
      <c r="R22" s="36">
        <v>390.36817483249592</v>
      </c>
      <c r="S22" s="36">
        <v>473.36405177270638</v>
      </c>
      <c r="T22" s="36">
        <v>477.86010832391065</v>
      </c>
      <c r="U22" s="36">
        <v>714.51133302326969</v>
      </c>
    </row>
    <row r="23" spans="1:21" x14ac:dyDescent="0.25">
      <c r="A23" s="3" t="s">
        <v>2</v>
      </c>
      <c r="B23" s="36">
        <v>7116</v>
      </c>
      <c r="C23" s="36">
        <v>7116</v>
      </c>
      <c r="D23" s="36">
        <v>7116</v>
      </c>
      <c r="E23" s="36">
        <v>7116</v>
      </c>
      <c r="F23" s="36">
        <v>7116</v>
      </c>
      <c r="G23" s="36">
        <v>7116</v>
      </c>
      <c r="H23" s="36">
        <v>7116</v>
      </c>
      <c r="I23" s="36">
        <v>7116</v>
      </c>
      <c r="J23" s="36">
        <v>7116</v>
      </c>
      <c r="K23" s="36">
        <v>7116</v>
      </c>
      <c r="L23" s="36">
        <v>7116</v>
      </c>
      <c r="M23" s="36">
        <v>7116</v>
      </c>
      <c r="N23" s="36">
        <v>7116</v>
      </c>
      <c r="O23" s="36">
        <v>7116</v>
      </c>
      <c r="P23" s="36">
        <v>7116</v>
      </c>
      <c r="Q23" s="36">
        <v>7116</v>
      </c>
      <c r="R23" s="36">
        <v>7116</v>
      </c>
      <c r="S23" s="36">
        <v>7116</v>
      </c>
      <c r="T23" s="36">
        <v>7116</v>
      </c>
      <c r="U23" s="36">
        <v>7116</v>
      </c>
    </row>
    <row r="24" spans="1:21" x14ac:dyDescent="0.25">
      <c r="A24" s="5" t="s">
        <v>3</v>
      </c>
      <c r="B24" s="6">
        <f>B22/B23</f>
        <v>8.2046441840687073E-2</v>
      </c>
      <c r="C24" s="6">
        <f t="shared" ref="C24:U24" si="2">C22/C23</f>
        <v>7.3522073435266413E-2</v>
      </c>
      <c r="D24" s="6">
        <f t="shared" si="2"/>
        <v>8.5118480882249214E-2</v>
      </c>
      <c r="E24" s="6">
        <f t="shared" si="2"/>
        <v>0.14213749681754828</v>
      </c>
      <c r="F24" s="6">
        <f t="shared" si="2"/>
        <v>0.1338173272885371</v>
      </c>
      <c r="G24" s="6">
        <f t="shared" si="2"/>
        <v>0.1265629954408134</v>
      </c>
      <c r="H24" s="6">
        <f t="shared" si="2"/>
        <v>0.18237513596275162</v>
      </c>
      <c r="I24" s="6">
        <f t="shared" si="2"/>
        <v>0.20466096461379052</v>
      </c>
      <c r="J24" s="6">
        <f t="shared" si="2"/>
        <v>0.23022498385152071</v>
      </c>
      <c r="K24" s="6">
        <f t="shared" si="2"/>
        <v>3.5568755761517211E-2</v>
      </c>
      <c r="L24" s="6">
        <f t="shared" si="2"/>
        <v>6.5310910025668342E-2</v>
      </c>
      <c r="M24" s="6">
        <f t="shared" si="2"/>
        <v>8.2703950564737685E-2</v>
      </c>
      <c r="N24" s="6">
        <f t="shared" si="2"/>
        <v>0.10659003317817205</v>
      </c>
      <c r="O24" s="6">
        <f t="shared" si="2"/>
        <v>0.14236401091750681</v>
      </c>
      <c r="P24" s="6">
        <f t="shared" si="2"/>
        <v>3.454783559880744E-2</v>
      </c>
      <c r="Q24" s="6">
        <f t="shared" si="2"/>
        <v>4.2027648176300642E-2</v>
      </c>
      <c r="R24" s="6">
        <f t="shared" si="2"/>
        <v>5.4857809841553674E-2</v>
      </c>
      <c r="S24" s="6">
        <f t="shared" si="2"/>
        <v>6.6521086533545021E-2</v>
      </c>
      <c r="T24" s="6">
        <f t="shared" si="2"/>
        <v>6.7152910107351138E-2</v>
      </c>
      <c r="U24" s="6">
        <f t="shared" si="2"/>
        <v>0.10040912493300586</v>
      </c>
    </row>
    <row r="25" spans="1:21" x14ac:dyDescent="0.25">
      <c r="A25" s="5" t="s">
        <v>4</v>
      </c>
      <c r="B25" s="7">
        <f>AVERAGE(B24:U24)</f>
        <v>0.10292599878856649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7" spans="1:21" x14ac:dyDescent="0.25">
      <c r="A27" s="8"/>
    </row>
    <row r="28" spans="1:21" x14ac:dyDescent="0.25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s="32" customFormat="1" x14ac:dyDescent="0.25">
      <c r="A29" s="31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</row>
    <row r="30" spans="1:21" x14ac:dyDescent="0.25">
      <c r="A30" s="3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</row>
    <row r="31" spans="1:21" x14ac:dyDescent="0.25">
      <c r="A31" s="3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</row>
    <row r="32" spans="1:21" x14ac:dyDescent="0.25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x14ac:dyDescent="0.25">
      <c r="A33" s="5"/>
      <c r="B33" s="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Summary</vt:lpstr>
      <vt:lpstr>S2022</vt:lpstr>
      <vt:lpstr>S2021</vt:lpstr>
      <vt:lpstr>S2020</vt:lpstr>
      <vt:lpstr>S2019</vt:lpstr>
      <vt:lpstr>S2018</vt:lpstr>
      <vt:lpstr>S2017</vt:lpstr>
      <vt:lpstr>S2016</vt:lpstr>
      <vt:lpstr>S2015</vt:lpstr>
      <vt:lpstr>S2014</vt:lpstr>
      <vt:lpstr>S2013</vt:lpstr>
    </vt:vector>
  </TitlesOfParts>
  <Company>The Electric Reliability Council of Texas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Anderson, Connor</dc:creator>
  <cp:lastModifiedBy>Neel, Evan</cp:lastModifiedBy>
  <dcterms:created xsi:type="dcterms:W3CDTF">2021-04-26T17:46:52Z</dcterms:created>
  <dcterms:modified xsi:type="dcterms:W3CDTF">2022-11-18T18:54:53Z</dcterms:modified>
</cp:coreProperties>
</file>