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kt Advocacy\ERCOT Working Groups\TDTMS\MT Subtype Data 6mth intervals\"/>
    </mc:Choice>
  </mc:AlternateContent>
  <bookViews>
    <workbookView xWindow="0" yWindow="0" windowWidth="28800" windowHeight="12710" activeTab="1"/>
  </bookViews>
  <sheets>
    <sheet name="Raw Data" sheetId="2" r:id="rId1"/>
    <sheet name="Comparison Summary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3" i="3" l="1"/>
  <c r="CP4" i="3"/>
  <c r="CP5" i="3"/>
  <c r="CP6" i="3"/>
  <c r="CP7" i="3"/>
  <c r="CP8" i="3"/>
  <c r="CP9" i="3"/>
  <c r="CP10" i="3"/>
  <c r="CP11" i="3"/>
  <c r="CP12" i="3"/>
  <c r="CP13" i="3"/>
  <c r="CP14" i="3"/>
  <c r="CP15" i="3"/>
  <c r="CP16" i="3"/>
  <c r="CP17" i="3"/>
  <c r="CP18" i="3"/>
  <c r="CP19" i="3"/>
  <c r="CP20" i="3"/>
  <c r="CP21" i="3"/>
  <c r="CP22" i="3"/>
  <c r="CP23" i="3"/>
  <c r="CP2" i="3"/>
  <c r="CO3" i="3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O18" i="3"/>
  <c r="CO19" i="3"/>
  <c r="CO20" i="3"/>
  <c r="CO21" i="3"/>
  <c r="CO22" i="3"/>
  <c r="CO23" i="3"/>
  <c r="CO2" i="3"/>
  <c r="CN3" i="3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N18" i="3"/>
  <c r="CN19" i="3"/>
  <c r="CN20" i="3"/>
  <c r="CN21" i="3"/>
  <c r="CN22" i="3"/>
  <c r="CN23" i="3"/>
  <c r="CN2" i="3"/>
  <c r="CM3" i="3"/>
  <c r="CM4" i="3"/>
  <c r="CM5" i="3"/>
  <c r="CM6" i="3"/>
  <c r="CM7" i="3"/>
  <c r="CM8" i="3"/>
  <c r="CM9" i="3"/>
  <c r="CM10" i="3"/>
  <c r="CM11" i="3"/>
  <c r="CM12" i="3"/>
  <c r="CM13" i="3"/>
  <c r="CM14" i="3"/>
  <c r="CM15" i="3"/>
  <c r="CM16" i="3"/>
  <c r="CM17" i="3"/>
  <c r="CM18" i="3"/>
  <c r="CM19" i="3"/>
  <c r="CM20" i="3"/>
  <c r="CM21" i="3"/>
  <c r="CM22" i="3"/>
  <c r="CM23" i="3"/>
  <c r="CM2" i="3"/>
  <c r="CL3" i="3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" i="3"/>
  <c r="CK3" i="3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K18" i="3"/>
  <c r="CK19" i="3"/>
  <c r="CK20" i="3"/>
  <c r="CK21" i="3"/>
  <c r="CK22" i="3"/>
  <c r="CK23" i="3"/>
  <c r="CK2" i="3"/>
  <c r="CJ3" i="3"/>
  <c r="CJ4" i="3"/>
  <c r="CJ5" i="3"/>
  <c r="CJ6" i="3"/>
  <c r="CJ7" i="3"/>
  <c r="CJ8" i="3"/>
  <c r="CJ9" i="3"/>
  <c r="CJ10" i="3"/>
  <c r="CJ11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" i="3"/>
  <c r="CI3" i="3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" i="3"/>
  <c r="CH3" i="3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" i="3"/>
  <c r="CG3" i="3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23" i="3"/>
  <c r="CG2" i="3"/>
  <c r="CF3" i="3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" i="3"/>
  <c r="CE3" i="3"/>
  <c r="CE4" i="3"/>
  <c r="CE5" i="3"/>
  <c r="CE6" i="3"/>
  <c r="CE7" i="3"/>
  <c r="CE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" i="3"/>
  <c r="CP1" i="3"/>
  <c r="CO1" i="3"/>
  <c r="CN1" i="3"/>
  <c r="CM1" i="3"/>
  <c r="CL1" i="3"/>
  <c r="CK1" i="3"/>
  <c r="CJ1" i="3"/>
  <c r="CI1" i="3"/>
  <c r="CH1" i="3"/>
  <c r="CG1" i="3"/>
  <c r="CF1" i="3"/>
  <c r="CE1" i="3"/>
  <c r="AX24" i="3"/>
  <c r="BB24" i="3" s="1"/>
  <c r="AQ24" i="3"/>
  <c r="AU24" i="3" s="1"/>
  <c r="AJ24" i="3"/>
  <c r="AN24" i="3" s="1"/>
  <c r="AC24" i="3"/>
  <c r="AG24" i="3" s="1"/>
  <c r="V24" i="3"/>
  <c r="Z24" i="3" s="1"/>
  <c r="O24" i="3"/>
  <c r="S24" i="3" s="1"/>
  <c r="H24" i="3"/>
  <c r="L24" i="3" s="1"/>
  <c r="BE24" i="3"/>
  <c r="BI24" i="3" s="1"/>
  <c r="BL24" i="3"/>
  <c r="BP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Q2" i="3"/>
  <c r="R2" i="3" s="1"/>
  <c r="X23" i="3"/>
  <c r="Y23" i="3" s="1"/>
  <c r="X22" i="3"/>
  <c r="Y22" i="3" s="1"/>
  <c r="X21" i="3"/>
  <c r="Y21" i="3" s="1"/>
  <c r="X20" i="3"/>
  <c r="Y20" i="3" s="1"/>
  <c r="X19" i="3"/>
  <c r="Y19" i="3" s="1"/>
  <c r="X18" i="3"/>
  <c r="Y18" i="3" s="1"/>
  <c r="X17" i="3"/>
  <c r="Y17" i="3" s="1"/>
  <c r="X16" i="3"/>
  <c r="Y16" i="3" s="1"/>
  <c r="X15" i="3"/>
  <c r="Y15" i="3" s="1"/>
  <c r="X14" i="3"/>
  <c r="Y14" i="3" s="1"/>
  <c r="X13" i="3"/>
  <c r="Y13" i="3" s="1"/>
  <c r="X12" i="3"/>
  <c r="Y12" i="3" s="1"/>
  <c r="X11" i="3"/>
  <c r="Y11" i="3" s="1"/>
  <c r="X10" i="3"/>
  <c r="Y10" i="3" s="1"/>
  <c r="X9" i="3"/>
  <c r="Y9" i="3" s="1"/>
  <c r="X8" i="3"/>
  <c r="Y8" i="3" s="1"/>
  <c r="X7" i="3"/>
  <c r="Y7" i="3" s="1"/>
  <c r="X6" i="3"/>
  <c r="Y6" i="3" s="1"/>
  <c r="X5" i="3"/>
  <c r="Y5" i="3" s="1"/>
  <c r="X4" i="3"/>
  <c r="Y4" i="3" s="1"/>
  <c r="X3" i="3"/>
  <c r="Y3" i="3" s="1"/>
  <c r="X2" i="3"/>
  <c r="Y2" i="3" s="1"/>
  <c r="AE23" i="3"/>
  <c r="AF23" i="3" s="1"/>
  <c r="AE22" i="3"/>
  <c r="AF22" i="3" s="1"/>
  <c r="AE21" i="3"/>
  <c r="AF21" i="3" s="1"/>
  <c r="AE20" i="3"/>
  <c r="AF20" i="3" s="1"/>
  <c r="AE19" i="3"/>
  <c r="AF19" i="3" s="1"/>
  <c r="AE18" i="3"/>
  <c r="AF18" i="3" s="1"/>
  <c r="AE17" i="3"/>
  <c r="AF17" i="3" s="1"/>
  <c r="AE16" i="3"/>
  <c r="AF16" i="3" s="1"/>
  <c r="AE15" i="3"/>
  <c r="AF15" i="3" s="1"/>
  <c r="AE14" i="3"/>
  <c r="AF14" i="3" s="1"/>
  <c r="AE13" i="3"/>
  <c r="AF13" i="3" s="1"/>
  <c r="AE12" i="3"/>
  <c r="AF12" i="3" s="1"/>
  <c r="AE11" i="3"/>
  <c r="AF11" i="3" s="1"/>
  <c r="AE10" i="3"/>
  <c r="AF10" i="3" s="1"/>
  <c r="AE9" i="3"/>
  <c r="AF9" i="3" s="1"/>
  <c r="AE8" i="3"/>
  <c r="AF8" i="3" s="1"/>
  <c r="AE7" i="3"/>
  <c r="AF7" i="3" s="1"/>
  <c r="AE6" i="3"/>
  <c r="AF6" i="3" s="1"/>
  <c r="AE5" i="3"/>
  <c r="AF5" i="3" s="1"/>
  <c r="AE4" i="3"/>
  <c r="AF4" i="3" s="1"/>
  <c r="AE3" i="3"/>
  <c r="AF3" i="3" s="1"/>
  <c r="AE2" i="3"/>
  <c r="AF2" i="3" s="1"/>
  <c r="AL3" i="3"/>
  <c r="AM3" i="3" s="1"/>
  <c r="AL4" i="3"/>
  <c r="AM4" i="3" s="1"/>
  <c r="AL5" i="3"/>
  <c r="AM5" i="3" s="1"/>
  <c r="AL6" i="3"/>
  <c r="AM6" i="3" s="1"/>
  <c r="AL7" i="3"/>
  <c r="AM7" i="3" s="1"/>
  <c r="AL8" i="3"/>
  <c r="AM8" i="3" s="1"/>
  <c r="AL9" i="3"/>
  <c r="AM9" i="3" s="1"/>
  <c r="AL10" i="3"/>
  <c r="AM10" i="3" s="1"/>
  <c r="AL11" i="3"/>
  <c r="AM11" i="3" s="1"/>
  <c r="AL12" i="3"/>
  <c r="AM12" i="3" s="1"/>
  <c r="AL13" i="3"/>
  <c r="AM13" i="3" s="1"/>
  <c r="AL14" i="3"/>
  <c r="AM14" i="3" s="1"/>
  <c r="AL15" i="3"/>
  <c r="AM15" i="3" s="1"/>
  <c r="AL16" i="3"/>
  <c r="AM16" i="3" s="1"/>
  <c r="AL17" i="3"/>
  <c r="AM17" i="3" s="1"/>
  <c r="AL18" i="3"/>
  <c r="AM18" i="3" s="1"/>
  <c r="AL19" i="3"/>
  <c r="AM19" i="3" s="1"/>
  <c r="AL20" i="3"/>
  <c r="AM20" i="3" s="1"/>
  <c r="AL21" i="3"/>
  <c r="AM21" i="3" s="1"/>
  <c r="AL22" i="3"/>
  <c r="AM22" i="3" s="1"/>
  <c r="AL23" i="3"/>
  <c r="AM23" i="3" s="1"/>
  <c r="AL2" i="3"/>
  <c r="AM2" i="3" s="1"/>
  <c r="AS3" i="3"/>
  <c r="AT3" i="3" s="1"/>
  <c r="AS4" i="3"/>
  <c r="AT4" i="3" s="1"/>
  <c r="AS5" i="3"/>
  <c r="AT5" i="3" s="1"/>
  <c r="AS6" i="3"/>
  <c r="AT6" i="3" s="1"/>
  <c r="AS7" i="3"/>
  <c r="AT7" i="3" s="1"/>
  <c r="AS8" i="3"/>
  <c r="AT8" i="3" s="1"/>
  <c r="AS9" i="3"/>
  <c r="AT9" i="3" s="1"/>
  <c r="AS10" i="3"/>
  <c r="AT10" i="3" s="1"/>
  <c r="AS11" i="3"/>
  <c r="AT11" i="3" s="1"/>
  <c r="AS12" i="3"/>
  <c r="AT12" i="3" s="1"/>
  <c r="AS13" i="3"/>
  <c r="AT13" i="3" s="1"/>
  <c r="AS14" i="3"/>
  <c r="AT14" i="3" s="1"/>
  <c r="AS15" i="3"/>
  <c r="AT15" i="3" s="1"/>
  <c r="AS16" i="3"/>
  <c r="AT16" i="3" s="1"/>
  <c r="AS17" i="3"/>
  <c r="AT17" i="3" s="1"/>
  <c r="AS18" i="3"/>
  <c r="AT18" i="3" s="1"/>
  <c r="AS19" i="3"/>
  <c r="AT19" i="3" s="1"/>
  <c r="AS20" i="3"/>
  <c r="AT20" i="3" s="1"/>
  <c r="AS21" i="3"/>
  <c r="AT21" i="3" s="1"/>
  <c r="AS22" i="3"/>
  <c r="AT22" i="3" s="1"/>
  <c r="AS23" i="3"/>
  <c r="AT23" i="3" s="1"/>
  <c r="AS2" i="3"/>
  <c r="AT2" i="3" s="1"/>
  <c r="AZ3" i="3"/>
  <c r="BA3" i="3" s="1"/>
  <c r="AZ4" i="3"/>
  <c r="BA4" i="3" s="1"/>
  <c r="AZ5" i="3"/>
  <c r="BA5" i="3" s="1"/>
  <c r="AZ6" i="3"/>
  <c r="BA6" i="3" s="1"/>
  <c r="AZ7" i="3"/>
  <c r="BA7" i="3" s="1"/>
  <c r="AZ8" i="3"/>
  <c r="BA8" i="3" s="1"/>
  <c r="AZ9" i="3"/>
  <c r="BA9" i="3" s="1"/>
  <c r="AZ10" i="3"/>
  <c r="BA10" i="3" s="1"/>
  <c r="AZ11" i="3"/>
  <c r="BA11" i="3" s="1"/>
  <c r="AZ12" i="3"/>
  <c r="BA12" i="3" s="1"/>
  <c r="AZ13" i="3"/>
  <c r="BA13" i="3" s="1"/>
  <c r="AZ14" i="3"/>
  <c r="BA14" i="3" s="1"/>
  <c r="AZ15" i="3"/>
  <c r="BA15" i="3" s="1"/>
  <c r="AZ16" i="3"/>
  <c r="BA16" i="3" s="1"/>
  <c r="AZ17" i="3"/>
  <c r="BA17" i="3" s="1"/>
  <c r="AZ18" i="3"/>
  <c r="BA18" i="3" s="1"/>
  <c r="AZ19" i="3"/>
  <c r="BA19" i="3" s="1"/>
  <c r="AZ20" i="3"/>
  <c r="BA20" i="3" s="1"/>
  <c r="AZ21" i="3"/>
  <c r="BA21" i="3" s="1"/>
  <c r="AZ22" i="3"/>
  <c r="BA22" i="3" s="1"/>
  <c r="AZ23" i="3"/>
  <c r="BA23" i="3" s="1"/>
  <c r="AZ2" i="3"/>
  <c r="BA2" i="3" s="1"/>
  <c r="BG3" i="3"/>
  <c r="BH3" i="3" s="1"/>
  <c r="BG4" i="3"/>
  <c r="BH4" i="3" s="1"/>
  <c r="BG5" i="3"/>
  <c r="BH5" i="3" s="1"/>
  <c r="BG6" i="3"/>
  <c r="BH6" i="3" s="1"/>
  <c r="BG7" i="3"/>
  <c r="BH7" i="3" s="1"/>
  <c r="BG8" i="3"/>
  <c r="BH8" i="3" s="1"/>
  <c r="BG9" i="3"/>
  <c r="BH9" i="3" s="1"/>
  <c r="BG10" i="3"/>
  <c r="BH10" i="3" s="1"/>
  <c r="BG11" i="3"/>
  <c r="BH11" i="3" s="1"/>
  <c r="BG12" i="3"/>
  <c r="BH12" i="3" s="1"/>
  <c r="BG13" i="3"/>
  <c r="BH13" i="3" s="1"/>
  <c r="BG14" i="3"/>
  <c r="BH14" i="3" s="1"/>
  <c r="BG15" i="3"/>
  <c r="BH15" i="3" s="1"/>
  <c r="BG16" i="3"/>
  <c r="BH16" i="3" s="1"/>
  <c r="BG17" i="3"/>
  <c r="BH17" i="3" s="1"/>
  <c r="BG18" i="3"/>
  <c r="BH18" i="3" s="1"/>
  <c r="BG19" i="3"/>
  <c r="BH19" i="3" s="1"/>
  <c r="BG20" i="3"/>
  <c r="BH20" i="3" s="1"/>
  <c r="BG21" i="3"/>
  <c r="BH21" i="3" s="1"/>
  <c r="BG22" i="3"/>
  <c r="BH22" i="3" s="1"/>
  <c r="BG23" i="3"/>
  <c r="BH23" i="3" s="1"/>
  <c r="BG2" i="3"/>
  <c r="BH2" i="3" s="1"/>
  <c r="BN3" i="3"/>
  <c r="BO3" i="3" s="1"/>
  <c r="BN4" i="3"/>
  <c r="BO4" i="3" s="1"/>
  <c r="BN5" i="3"/>
  <c r="BO5" i="3" s="1"/>
  <c r="BN6" i="3"/>
  <c r="BO6" i="3" s="1"/>
  <c r="BN7" i="3"/>
  <c r="BO7" i="3" s="1"/>
  <c r="BN8" i="3"/>
  <c r="BO8" i="3" s="1"/>
  <c r="BN9" i="3"/>
  <c r="BO9" i="3" s="1"/>
  <c r="BN10" i="3"/>
  <c r="BO10" i="3" s="1"/>
  <c r="BN11" i="3"/>
  <c r="BO11" i="3" s="1"/>
  <c r="BN12" i="3"/>
  <c r="BO12" i="3" s="1"/>
  <c r="BN13" i="3"/>
  <c r="BO13" i="3" s="1"/>
  <c r="BN14" i="3"/>
  <c r="BO14" i="3" s="1"/>
  <c r="BN15" i="3"/>
  <c r="BO15" i="3" s="1"/>
  <c r="BN16" i="3"/>
  <c r="BO16" i="3" s="1"/>
  <c r="BN17" i="3"/>
  <c r="BO17" i="3" s="1"/>
  <c r="BN18" i="3"/>
  <c r="BO18" i="3" s="1"/>
  <c r="BN19" i="3"/>
  <c r="BO19" i="3" s="1"/>
  <c r="BN20" i="3"/>
  <c r="BO20" i="3" s="1"/>
  <c r="BN21" i="3"/>
  <c r="BO21" i="3" s="1"/>
  <c r="BN22" i="3"/>
  <c r="BO22" i="3" s="1"/>
  <c r="BN23" i="3"/>
  <c r="BO23" i="3" s="1"/>
  <c r="CB3" i="3"/>
  <c r="CC3" i="3" s="1"/>
  <c r="CB4" i="3"/>
  <c r="CC4" i="3" s="1"/>
  <c r="CB5" i="3"/>
  <c r="CC5" i="3" s="1"/>
  <c r="CB6" i="3"/>
  <c r="CC6" i="3" s="1"/>
  <c r="CB7" i="3"/>
  <c r="CC7" i="3" s="1"/>
  <c r="CB8" i="3"/>
  <c r="CC8" i="3" s="1"/>
  <c r="CB9" i="3"/>
  <c r="CC9" i="3" s="1"/>
  <c r="CB10" i="3"/>
  <c r="CC10" i="3" s="1"/>
  <c r="CB11" i="3"/>
  <c r="CC11" i="3" s="1"/>
  <c r="CB12" i="3"/>
  <c r="CC12" i="3" s="1"/>
  <c r="CB13" i="3"/>
  <c r="CC13" i="3" s="1"/>
  <c r="CB14" i="3"/>
  <c r="CC14" i="3" s="1"/>
  <c r="CB15" i="3"/>
  <c r="CC15" i="3" s="1"/>
  <c r="CB16" i="3"/>
  <c r="CC16" i="3" s="1"/>
  <c r="CB17" i="3"/>
  <c r="CC17" i="3" s="1"/>
  <c r="CB18" i="3"/>
  <c r="CC18" i="3" s="1"/>
  <c r="CB19" i="3"/>
  <c r="CC19" i="3" s="1"/>
  <c r="CB20" i="3"/>
  <c r="CC20" i="3" s="1"/>
  <c r="CB21" i="3"/>
  <c r="CC21" i="3" s="1"/>
  <c r="CB22" i="3"/>
  <c r="CC22" i="3" s="1"/>
  <c r="CB23" i="3"/>
  <c r="CC23" i="3" s="1"/>
  <c r="CB2" i="3"/>
  <c r="CC2" i="3" s="1"/>
  <c r="BU5" i="3" l="1"/>
  <c r="BV5" i="3" s="1"/>
  <c r="BU23" i="3"/>
  <c r="BV23" i="3" s="1"/>
  <c r="BU19" i="3"/>
  <c r="BV19" i="3" s="1"/>
  <c r="BU22" i="3"/>
  <c r="BV22" i="3" s="1"/>
  <c r="BU3" i="3"/>
  <c r="BV3" i="3" s="1"/>
  <c r="BU10" i="3"/>
  <c r="BV10" i="3" s="1"/>
  <c r="BU15" i="3"/>
  <c r="BV15" i="3" s="1"/>
  <c r="BU18" i="3"/>
  <c r="BV18" i="3" s="1"/>
  <c r="BU11" i="3"/>
  <c r="BV11" i="3" s="1"/>
  <c r="BU14" i="3"/>
  <c r="BV14" i="3" s="1"/>
  <c r="BU9" i="3"/>
  <c r="BV9" i="3" s="1"/>
  <c r="BU2" i="3"/>
  <c r="BV2" i="3" s="1"/>
  <c r="BU6" i="3"/>
  <c r="BV6" i="3" s="1"/>
  <c r="BU8" i="3"/>
  <c r="BV8" i="3" s="1"/>
  <c r="BU13" i="3"/>
  <c r="BV13" i="3" s="1"/>
  <c r="BU4" i="3"/>
  <c r="BV4" i="3" s="1"/>
  <c r="BU7" i="3"/>
  <c r="BV7" i="3" s="1"/>
  <c r="BU12" i="3"/>
  <c r="BV12" i="3" s="1"/>
  <c r="BU17" i="3"/>
  <c r="BV17" i="3" s="1"/>
  <c r="BU20" i="3"/>
  <c r="BV20" i="3" s="1"/>
  <c r="BU16" i="3"/>
  <c r="BV16" i="3" s="1"/>
  <c r="BU21" i="3"/>
  <c r="BV21" i="3" s="1"/>
  <c r="BN2" i="3"/>
  <c r="BO2" i="3" s="1"/>
  <c r="BZ24" i="3" l="1"/>
  <c r="CD24" i="3" s="1"/>
  <c r="BS24" i="3"/>
  <c r="C24" i="3"/>
  <c r="E24" i="3" s="1"/>
  <c r="B24" i="2"/>
  <c r="C24" i="2"/>
  <c r="D24" i="2"/>
  <c r="E24" i="2"/>
  <c r="F24" i="2"/>
  <c r="G24" i="2"/>
  <c r="H24" i="2"/>
  <c r="J24" i="2"/>
  <c r="K24" i="2"/>
  <c r="L24" i="2"/>
  <c r="M24" i="2"/>
  <c r="I24" i="2"/>
  <c r="BW24" i="3" l="1"/>
  <c r="BF4" i="3"/>
  <c r="BI4" i="3" s="1"/>
  <c r="BF8" i="3"/>
  <c r="BI8" i="3" s="1"/>
  <c r="BF12" i="3"/>
  <c r="BI12" i="3" s="1"/>
  <c r="BF16" i="3"/>
  <c r="BI16" i="3" s="1"/>
  <c r="BF20" i="3"/>
  <c r="BI20" i="3" s="1"/>
  <c r="BF2" i="3"/>
  <c r="BI2" i="3" s="1"/>
  <c r="BF14" i="3"/>
  <c r="BI14" i="3" s="1"/>
  <c r="BF6" i="3"/>
  <c r="BI6" i="3" s="1"/>
  <c r="BF18" i="3"/>
  <c r="BI18" i="3" s="1"/>
  <c r="BF5" i="3"/>
  <c r="BI5" i="3" s="1"/>
  <c r="BF9" i="3"/>
  <c r="BI9" i="3" s="1"/>
  <c r="BF13" i="3"/>
  <c r="BI13" i="3" s="1"/>
  <c r="BF17" i="3"/>
  <c r="BI17" i="3" s="1"/>
  <c r="BF21" i="3"/>
  <c r="BI21" i="3" s="1"/>
  <c r="BF3" i="3"/>
  <c r="BI3" i="3" s="1"/>
  <c r="BF7" i="3"/>
  <c r="BI7" i="3" s="1"/>
  <c r="BF11" i="3"/>
  <c r="BI11" i="3" s="1"/>
  <c r="BF15" i="3"/>
  <c r="BI15" i="3" s="1"/>
  <c r="BF19" i="3"/>
  <c r="BI19" i="3" s="1"/>
  <c r="BF23" i="3"/>
  <c r="BI23" i="3" s="1"/>
  <c r="BF10" i="3"/>
  <c r="BI10" i="3" s="1"/>
  <c r="BF22" i="3"/>
  <c r="BI22" i="3" s="1"/>
  <c r="BT9" i="3"/>
  <c r="BW9" i="3" s="1"/>
  <c r="BT4" i="3"/>
  <c r="BW4" i="3" s="1"/>
  <c r="BT8" i="3"/>
  <c r="BW8" i="3" s="1"/>
  <c r="BT16" i="3"/>
  <c r="BW16" i="3" s="1"/>
  <c r="BT2" i="3"/>
  <c r="BW2" i="3" s="1"/>
  <c r="BT3" i="3"/>
  <c r="BW3" i="3" s="1"/>
  <c r="BT11" i="3"/>
  <c r="BW11" i="3" s="1"/>
  <c r="BT19" i="3"/>
  <c r="BW19" i="3" s="1"/>
  <c r="BT12" i="3"/>
  <c r="BW12" i="3" s="1"/>
  <c r="BT20" i="3"/>
  <c r="BW20" i="3" s="1"/>
  <c r="BT10" i="3"/>
  <c r="BW10" i="3" s="1"/>
  <c r="BT18" i="3"/>
  <c r="BW18" i="3" s="1"/>
  <c r="BT5" i="3"/>
  <c r="BW5" i="3" s="1"/>
  <c r="BT13" i="3"/>
  <c r="BW13" i="3" s="1"/>
  <c r="BT21" i="3"/>
  <c r="BW21" i="3" s="1"/>
  <c r="BT6" i="3"/>
  <c r="BW6" i="3" s="1"/>
  <c r="BT14" i="3"/>
  <c r="BW14" i="3" s="1"/>
  <c r="BT22" i="3"/>
  <c r="BW22" i="3" s="1"/>
  <c r="BT7" i="3"/>
  <c r="BW7" i="3" s="1"/>
  <c r="BT15" i="3"/>
  <c r="BW15" i="3" s="1"/>
  <c r="BT23" i="3"/>
  <c r="BW23" i="3" s="1"/>
  <c r="BT17" i="3"/>
  <c r="BW17" i="3" s="1"/>
  <c r="D23" i="3"/>
  <c r="E23" i="3" s="1"/>
  <c r="D15" i="3"/>
  <c r="E15" i="3" s="1"/>
  <c r="D7" i="3"/>
  <c r="E7" i="3" s="1"/>
  <c r="D18" i="3"/>
  <c r="E18" i="3" s="1"/>
  <c r="D22" i="3"/>
  <c r="E22" i="3" s="1"/>
  <c r="D14" i="3"/>
  <c r="E14" i="3" s="1"/>
  <c r="D6" i="3"/>
  <c r="E6" i="3" s="1"/>
  <c r="D21" i="3"/>
  <c r="E21" i="3" s="1"/>
  <c r="D13" i="3"/>
  <c r="E13" i="3" s="1"/>
  <c r="D5" i="3"/>
  <c r="E5" i="3" s="1"/>
  <c r="D20" i="3"/>
  <c r="E20" i="3" s="1"/>
  <c r="D12" i="3"/>
  <c r="E12" i="3" s="1"/>
  <c r="D4" i="3"/>
  <c r="E4" i="3" s="1"/>
  <c r="D19" i="3"/>
  <c r="E19" i="3" s="1"/>
  <c r="D11" i="3"/>
  <c r="E11" i="3" s="1"/>
  <c r="D3" i="3"/>
  <c r="E3" i="3" s="1"/>
  <c r="D10" i="3"/>
  <c r="E10" i="3" s="1"/>
  <c r="D17" i="3"/>
  <c r="E17" i="3" s="1"/>
  <c r="D9" i="3"/>
  <c r="E9" i="3" s="1"/>
  <c r="D16" i="3"/>
  <c r="E16" i="3" s="1"/>
  <c r="D8" i="3"/>
  <c r="E8" i="3" s="1"/>
  <c r="D2" i="3"/>
  <c r="E2" i="3" s="1"/>
  <c r="I12" i="3"/>
  <c r="L12" i="3" s="1"/>
  <c r="I22" i="3"/>
  <c r="L22" i="3" s="1"/>
  <c r="I18" i="3"/>
  <c r="L18" i="3" s="1"/>
  <c r="I14" i="3"/>
  <c r="L14" i="3" s="1"/>
  <c r="I10" i="3"/>
  <c r="L10" i="3" s="1"/>
  <c r="I6" i="3"/>
  <c r="L6" i="3" s="1"/>
  <c r="I2" i="3"/>
  <c r="L2" i="3" s="1"/>
  <c r="I16" i="3"/>
  <c r="L16" i="3" s="1"/>
  <c r="I20" i="3"/>
  <c r="L20" i="3" s="1"/>
  <c r="I21" i="3"/>
  <c r="L21" i="3" s="1"/>
  <c r="I17" i="3"/>
  <c r="L17" i="3" s="1"/>
  <c r="I13" i="3"/>
  <c r="L13" i="3" s="1"/>
  <c r="I9" i="3"/>
  <c r="L9" i="3" s="1"/>
  <c r="I5" i="3"/>
  <c r="L5" i="3" s="1"/>
  <c r="I8" i="3"/>
  <c r="L8" i="3" s="1"/>
  <c r="I4" i="3"/>
  <c r="L4" i="3" s="1"/>
  <c r="I23" i="3"/>
  <c r="L23" i="3" s="1"/>
  <c r="I19" i="3"/>
  <c r="L19" i="3" s="1"/>
  <c r="I15" i="3"/>
  <c r="L15" i="3" s="1"/>
  <c r="I11" i="3"/>
  <c r="L11" i="3" s="1"/>
  <c r="I7" i="3"/>
  <c r="L7" i="3" s="1"/>
  <c r="I3" i="3"/>
  <c r="L3" i="3" s="1"/>
  <c r="CA17" i="3"/>
  <c r="CD17" i="3" s="1"/>
  <c r="CA3" i="3"/>
  <c r="CD3" i="3" s="1"/>
  <c r="CA19" i="3"/>
  <c r="CA10" i="3"/>
  <c r="CA18" i="3"/>
  <c r="CD18" i="3" s="1"/>
  <c r="CA11" i="3"/>
  <c r="CD11" i="3" s="1"/>
  <c r="CA5" i="3"/>
  <c r="CD5" i="3" s="1"/>
  <c r="CA13" i="3"/>
  <c r="CD13" i="3" s="1"/>
  <c r="CA21" i="3"/>
  <c r="CA6" i="3"/>
  <c r="CD6" i="3" s="1"/>
  <c r="CA14" i="3"/>
  <c r="CA22" i="3"/>
  <c r="CD22" i="3" s="1"/>
  <c r="CA4" i="3"/>
  <c r="CD4" i="3" s="1"/>
  <c r="CA12" i="3"/>
  <c r="CA20" i="3"/>
  <c r="CD20" i="3" s="1"/>
  <c r="CA7" i="3"/>
  <c r="CD7" i="3" s="1"/>
  <c r="CA15" i="3"/>
  <c r="CD15" i="3" s="1"/>
  <c r="CA23" i="3"/>
  <c r="CD23" i="3" s="1"/>
  <c r="CA8" i="3"/>
  <c r="CA16" i="3"/>
  <c r="CA2" i="3"/>
  <c r="CD2" i="3" s="1"/>
  <c r="CA9" i="3"/>
  <c r="CD9" i="3" s="1"/>
  <c r="AD20" i="3"/>
  <c r="AG20" i="3" s="1"/>
  <c r="AD16" i="3"/>
  <c r="AG16" i="3" s="1"/>
  <c r="AD12" i="3"/>
  <c r="AG12" i="3" s="1"/>
  <c r="AD8" i="3"/>
  <c r="AG8" i="3" s="1"/>
  <c r="AD4" i="3"/>
  <c r="AG4" i="3" s="1"/>
  <c r="AD23" i="3"/>
  <c r="AG23" i="3" s="1"/>
  <c r="AD19" i="3"/>
  <c r="AG19" i="3" s="1"/>
  <c r="AD15" i="3"/>
  <c r="AG15" i="3" s="1"/>
  <c r="AD11" i="3"/>
  <c r="AG11" i="3" s="1"/>
  <c r="AD7" i="3"/>
  <c r="AG7" i="3" s="1"/>
  <c r="AD3" i="3"/>
  <c r="AG3" i="3" s="1"/>
  <c r="AD22" i="3"/>
  <c r="AG22" i="3" s="1"/>
  <c r="AD18" i="3"/>
  <c r="AG18" i="3" s="1"/>
  <c r="AD14" i="3"/>
  <c r="AG14" i="3" s="1"/>
  <c r="AD10" i="3"/>
  <c r="AG10" i="3" s="1"/>
  <c r="AD6" i="3"/>
  <c r="AG6" i="3" s="1"/>
  <c r="AD2" i="3"/>
  <c r="AG2" i="3" s="1"/>
  <c r="AD21" i="3"/>
  <c r="AG21" i="3" s="1"/>
  <c r="AD17" i="3"/>
  <c r="AG17" i="3" s="1"/>
  <c r="AD13" i="3"/>
  <c r="AG13" i="3" s="1"/>
  <c r="AD9" i="3"/>
  <c r="AG9" i="3" s="1"/>
  <c r="AD5" i="3"/>
  <c r="AG5" i="3" s="1"/>
  <c r="AK19" i="3"/>
  <c r="AN19" i="3" s="1"/>
  <c r="AK4" i="3"/>
  <c r="AN4" i="3" s="1"/>
  <c r="AK7" i="3"/>
  <c r="AN7" i="3" s="1"/>
  <c r="AK12" i="3"/>
  <c r="AN12" i="3" s="1"/>
  <c r="AK15" i="3"/>
  <c r="AN15" i="3" s="1"/>
  <c r="AK20" i="3"/>
  <c r="AN20" i="3" s="1"/>
  <c r="AK23" i="3"/>
  <c r="AN23" i="3" s="1"/>
  <c r="AK3" i="3"/>
  <c r="AN3" i="3" s="1"/>
  <c r="AK8" i="3"/>
  <c r="AN8" i="3" s="1"/>
  <c r="AK16" i="3"/>
  <c r="AN16" i="3" s="1"/>
  <c r="AK5" i="3"/>
  <c r="AN5" i="3" s="1"/>
  <c r="AK10" i="3"/>
  <c r="AN10" i="3" s="1"/>
  <c r="AK13" i="3"/>
  <c r="AN13" i="3" s="1"/>
  <c r="AK18" i="3"/>
  <c r="AN18" i="3" s="1"/>
  <c r="AK21" i="3"/>
  <c r="AN21" i="3" s="1"/>
  <c r="AK2" i="3"/>
  <c r="AN2" i="3" s="1"/>
  <c r="AK6" i="3"/>
  <c r="AN6" i="3" s="1"/>
  <c r="AK9" i="3"/>
  <c r="AN9" i="3" s="1"/>
  <c r="AK14" i="3"/>
  <c r="AN14" i="3" s="1"/>
  <c r="AK17" i="3"/>
  <c r="AN17" i="3" s="1"/>
  <c r="AK22" i="3"/>
  <c r="AN22" i="3" s="1"/>
  <c r="AK11" i="3"/>
  <c r="AN11" i="3" s="1"/>
  <c r="AY6" i="3"/>
  <c r="BB6" i="3" s="1"/>
  <c r="AY10" i="3"/>
  <c r="BB10" i="3" s="1"/>
  <c r="AY14" i="3"/>
  <c r="BB14" i="3" s="1"/>
  <c r="AY18" i="3"/>
  <c r="BB18" i="3" s="1"/>
  <c r="AY22" i="3"/>
  <c r="BB22" i="3" s="1"/>
  <c r="AY4" i="3"/>
  <c r="BB4" i="3" s="1"/>
  <c r="AY20" i="3"/>
  <c r="BB20" i="3" s="1"/>
  <c r="AY8" i="3"/>
  <c r="BB8" i="3" s="1"/>
  <c r="AY16" i="3"/>
  <c r="BB16" i="3" s="1"/>
  <c r="AY3" i="3"/>
  <c r="BB3" i="3" s="1"/>
  <c r="AY7" i="3"/>
  <c r="BB7" i="3" s="1"/>
  <c r="AY11" i="3"/>
  <c r="BB11" i="3" s="1"/>
  <c r="AY15" i="3"/>
  <c r="BB15" i="3" s="1"/>
  <c r="AY19" i="3"/>
  <c r="BB19" i="3" s="1"/>
  <c r="AY23" i="3"/>
  <c r="BB23" i="3" s="1"/>
  <c r="AY2" i="3"/>
  <c r="BB2" i="3" s="1"/>
  <c r="AY5" i="3"/>
  <c r="BB5" i="3" s="1"/>
  <c r="AY9" i="3"/>
  <c r="BB9" i="3" s="1"/>
  <c r="AY13" i="3"/>
  <c r="BB13" i="3" s="1"/>
  <c r="AY17" i="3"/>
  <c r="BB17" i="3" s="1"/>
  <c r="AY21" i="3"/>
  <c r="BB21" i="3" s="1"/>
  <c r="AY12" i="3"/>
  <c r="BB12" i="3" s="1"/>
  <c r="BM23" i="3"/>
  <c r="BP23" i="3" s="1"/>
  <c r="BM10" i="3"/>
  <c r="BP10" i="3" s="1"/>
  <c r="BM9" i="3"/>
  <c r="BP9" i="3" s="1"/>
  <c r="BM16" i="3"/>
  <c r="BP16" i="3" s="1"/>
  <c r="BM7" i="3"/>
  <c r="BP7" i="3" s="1"/>
  <c r="BM14" i="3"/>
  <c r="BP14" i="3" s="1"/>
  <c r="BM19" i="3"/>
  <c r="BP19" i="3" s="1"/>
  <c r="BM2" i="3"/>
  <c r="BP2" i="3" s="1"/>
  <c r="BM5" i="3"/>
  <c r="BP5" i="3" s="1"/>
  <c r="BM12" i="3"/>
  <c r="BP12" i="3" s="1"/>
  <c r="BM21" i="3"/>
  <c r="BP21" i="3" s="1"/>
  <c r="BM3" i="3"/>
  <c r="BP3" i="3" s="1"/>
  <c r="BM17" i="3"/>
  <c r="BP17" i="3" s="1"/>
  <c r="BM6" i="3"/>
  <c r="BP6" i="3" s="1"/>
  <c r="BM15" i="3"/>
  <c r="BP15" i="3" s="1"/>
  <c r="BM22" i="3"/>
  <c r="BP22" i="3" s="1"/>
  <c r="BM4" i="3"/>
  <c r="BP4" i="3" s="1"/>
  <c r="BM13" i="3"/>
  <c r="BP13" i="3" s="1"/>
  <c r="BM20" i="3"/>
  <c r="BP20" i="3" s="1"/>
  <c r="BM11" i="3"/>
  <c r="BP11" i="3" s="1"/>
  <c r="BM18" i="3"/>
  <c r="BP18" i="3" s="1"/>
  <c r="BM8" i="3"/>
  <c r="BP8" i="3" s="1"/>
  <c r="P21" i="3"/>
  <c r="S21" i="3" s="1"/>
  <c r="P17" i="3"/>
  <c r="S17" i="3" s="1"/>
  <c r="P13" i="3"/>
  <c r="S13" i="3" s="1"/>
  <c r="P9" i="3"/>
  <c r="S9" i="3" s="1"/>
  <c r="P5" i="3"/>
  <c r="S5" i="3" s="1"/>
  <c r="P20" i="3"/>
  <c r="S20" i="3" s="1"/>
  <c r="P16" i="3"/>
  <c r="S16" i="3" s="1"/>
  <c r="P12" i="3"/>
  <c r="S12" i="3" s="1"/>
  <c r="P8" i="3"/>
  <c r="S8" i="3" s="1"/>
  <c r="P4" i="3"/>
  <c r="S4" i="3" s="1"/>
  <c r="P23" i="3"/>
  <c r="S23" i="3" s="1"/>
  <c r="P19" i="3"/>
  <c r="S19" i="3" s="1"/>
  <c r="P15" i="3"/>
  <c r="S15" i="3" s="1"/>
  <c r="P11" i="3"/>
  <c r="S11" i="3" s="1"/>
  <c r="P7" i="3"/>
  <c r="S7" i="3" s="1"/>
  <c r="P3" i="3"/>
  <c r="S3" i="3" s="1"/>
  <c r="P22" i="3"/>
  <c r="S22" i="3" s="1"/>
  <c r="P18" i="3"/>
  <c r="S18" i="3" s="1"/>
  <c r="P14" i="3"/>
  <c r="S14" i="3" s="1"/>
  <c r="P10" i="3"/>
  <c r="S10" i="3" s="1"/>
  <c r="P6" i="3"/>
  <c r="S6" i="3" s="1"/>
  <c r="P2" i="3"/>
  <c r="S2" i="3" s="1"/>
  <c r="W18" i="3"/>
  <c r="Z18" i="3" s="1"/>
  <c r="W10" i="3"/>
  <c r="Z10" i="3" s="1"/>
  <c r="W2" i="3"/>
  <c r="Z2" i="3" s="1"/>
  <c r="W11" i="3"/>
  <c r="Z11" i="3" s="1"/>
  <c r="W23" i="3"/>
  <c r="Z23" i="3" s="1"/>
  <c r="W15" i="3"/>
  <c r="Z15" i="3" s="1"/>
  <c r="W7" i="3"/>
  <c r="Z7" i="3" s="1"/>
  <c r="W19" i="3"/>
  <c r="Z19" i="3" s="1"/>
  <c r="W3" i="3"/>
  <c r="Z3" i="3" s="1"/>
  <c r="W20" i="3"/>
  <c r="Z20" i="3" s="1"/>
  <c r="W12" i="3"/>
  <c r="Z12" i="3" s="1"/>
  <c r="W4" i="3"/>
  <c r="Z4" i="3" s="1"/>
  <c r="W17" i="3"/>
  <c r="Z17" i="3" s="1"/>
  <c r="W9" i="3"/>
  <c r="Z9" i="3" s="1"/>
  <c r="W22" i="3"/>
  <c r="Z22" i="3" s="1"/>
  <c r="W14" i="3"/>
  <c r="Z14" i="3" s="1"/>
  <c r="W6" i="3"/>
  <c r="Z6" i="3" s="1"/>
  <c r="W16" i="3"/>
  <c r="Z16" i="3" s="1"/>
  <c r="W8" i="3"/>
  <c r="Z8" i="3" s="1"/>
  <c r="W21" i="3"/>
  <c r="Z21" i="3" s="1"/>
  <c r="W13" i="3"/>
  <c r="Z13" i="3" s="1"/>
  <c r="W5" i="3"/>
  <c r="Z5" i="3" s="1"/>
  <c r="AR4" i="3"/>
  <c r="AU4" i="3" s="1"/>
  <c r="AR8" i="3"/>
  <c r="AU8" i="3" s="1"/>
  <c r="AR12" i="3"/>
  <c r="AU12" i="3" s="1"/>
  <c r="AR16" i="3"/>
  <c r="AU16" i="3" s="1"/>
  <c r="AR20" i="3"/>
  <c r="AU20" i="3" s="1"/>
  <c r="AR10" i="3"/>
  <c r="AU10" i="3" s="1"/>
  <c r="AR2" i="3"/>
  <c r="AU2" i="3" s="1"/>
  <c r="AR6" i="3"/>
  <c r="AU6" i="3" s="1"/>
  <c r="AR18" i="3"/>
  <c r="AU18" i="3" s="1"/>
  <c r="AR22" i="3"/>
  <c r="AU22" i="3" s="1"/>
  <c r="AR5" i="3"/>
  <c r="AU5" i="3" s="1"/>
  <c r="AR9" i="3"/>
  <c r="AU9" i="3" s="1"/>
  <c r="AR13" i="3"/>
  <c r="AU13" i="3" s="1"/>
  <c r="AR17" i="3"/>
  <c r="AU17" i="3" s="1"/>
  <c r="AR21" i="3"/>
  <c r="AU21" i="3" s="1"/>
  <c r="AR3" i="3"/>
  <c r="AU3" i="3" s="1"/>
  <c r="AR7" i="3"/>
  <c r="AU7" i="3" s="1"/>
  <c r="AR11" i="3"/>
  <c r="AU11" i="3" s="1"/>
  <c r="AR15" i="3"/>
  <c r="AU15" i="3" s="1"/>
  <c r="AR19" i="3"/>
  <c r="AU19" i="3" s="1"/>
  <c r="AR23" i="3"/>
  <c r="AU23" i="3" s="1"/>
  <c r="AR14" i="3"/>
  <c r="AU14" i="3" s="1"/>
  <c r="CD21" i="3"/>
  <c r="CD14" i="3"/>
  <c r="CD8" i="3"/>
  <c r="CD16" i="3"/>
  <c r="CD10" i="3"/>
  <c r="CD19" i="3"/>
  <c r="CD12" i="3" l="1"/>
</calcChain>
</file>

<file path=xl/sharedStrings.xml><?xml version="1.0" encoding="utf-8"?>
<sst xmlns="http://schemas.openxmlformats.org/spreadsheetml/2006/main" count="668" uniqueCount="62">
  <si>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</si>
  <si>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</si>
  <si>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</si>
  <si>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</si>
  <si>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</si>
  <si>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</si>
  <si>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</si>
  <si>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</si>
  <si>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</si>
  <si>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</si>
  <si>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</si>
  <si>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</si>
  <si>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</si>
  <si>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</si>
  <si>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</si>
  <si>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</si>
  <si>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</si>
  <si>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</si>
  <si>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</si>
  <si>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</si>
  <si>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</si>
  <si>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</si>
  <si>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</si>
  <si>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</si>
  <si>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</si>
  <si>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</si>
  <si>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</si>
  <si>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</si>
  <si>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</si>
  <si>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</si>
  <si>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</si>
  <si>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</si>
  <si>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</si>
  <si>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</si>
  <si>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</si>
  <si>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</si>
  <si>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</si>
  <si>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</si>
  <si>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</si>
  <si>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</si>
  <si>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</si>
  <si>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</si>
  <si>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</si>
  <si>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</si>
  <si>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7/1/19 - 12/31/19</t>
  </si>
  <si>
    <t>1/1/20 - 6/30/20</t>
  </si>
  <si>
    <t>7/1/20 - 12/31/20</t>
  </si>
  <si>
    <t>1/1/21 - 6/30/21</t>
  </si>
  <si>
    <t xml:space="preserve">TOTALS </t>
  </si>
  <si>
    <t>7/1/21 - 12/31/21</t>
  </si>
  <si>
    <t>1/1/22 - 6/30/22</t>
  </si>
  <si>
    <t>7/1/17-12/31/17</t>
  </si>
  <si>
    <t>1/1/18 - 6/30/18</t>
  </si>
  <si>
    <t>7/1/18 - 12/31/18</t>
  </si>
  <si>
    <t>Background Report</t>
  </si>
  <si>
    <t>22</t>
  </si>
  <si>
    <t>7/1/15 - 12/31/15</t>
  </si>
  <si>
    <t>7/1/16 - 12/31/16</t>
  </si>
  <si>
    <t>%</t>
  </si>
  <si>
    <t>vs prior 6mths</t>
  </si>
  <si>
    <t>Prior 6mths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</si>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</sst>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5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9" borderId="1" xfId="0" applyNumberFormat="1" applyFont="1" applyFill="1" applyBorder="1"/>
    <xf numFmtId="49" fontId="0" fillId="0" borderId="1" xfId="0" applyNumberFormat="1" applyBorder="1" applyAlignment="1">
      <alignment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2" fontId="0" fillId="0" borderId="0" xfId="0" applyNumberFormat="1"/>
    <xf numFmtId="49" fontId="1" fillId="8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49" fontId="1" fillId="15" borderId="0" xfId="0" applyNumberFormat="1" applyFont="1" applyFill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wrapText="1"/>
    </xf>
    <xf numFmtId="14" fontId="1" fillId="17" borderId="1" xfId="0" applyNumberFormat="1" applyFont="1" applyFill="1" applyBorder="1" applyAlignment="1">
      <alignment horizontal="center" wrapText="1"/>
    </xf>
    <xf numFmtId="14" fontId="1" fillId="18" borderId="1" xfId="0" applyNumberFormat="1" applyFont="1" applyFill="1" applyBorder="1" applyAlignment="1">
      <alignment horizontal="center" wrapText="1"/>
    </xf>
    <xf numFmtId="165" fontId="5" fillId="19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0" fillId="20" borderId="1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165" fontId="0" fillId="7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5" fontId="0" fillId="10" borderId="1" xfId="1" applyNumberFormat="1" applyFont="1" applyFill="1" applyBorder="1" applyAlignment="1">
      <alignment horizontal="center" vertical="center"/>
    </xf>
    <xf numFmtId="165" fontId="0" fillId="1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16" borderId="1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165" fontId="0" fillId="16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49" fontId="0" fillId="21" borderId="1" xfId="0" applyNumberFormat="1" applyFill="1" applyBorder="1"/>
    <xf numFmtId="165" fontId="0" fillId="21" borderId="1" xfId="1" applyNumberFormat="1" applyFont="1" applyFill="1" applyBorder="1" applyAlignment="1">
      <alignment horizontal="center"/>
    </xf>
    <xf numFmtId="49" fontId="0" fillId="21" borderId="1" xfId="0" applyNumberFormat="1" applyFill="1" applyBorder="1" applyAlignment="1">
      <alignment wrapText="1"/>
    </xf>
    <xf numFmtId="165" fontId="1" fillId="21" borderId="1" xfId="1" applyNumberFormat="1" applyFont="1" applyFill="1" applyBorder="1" applyAlignment="1">
      <alignment horizontal="center"/>
    </xf>
    <xf numFmtId="49" fontId="0" fillId="12" borderId="1" xfId="0" applyNumberFormat="1" applyFill="1" applyBorder="1"/>
    <xf numFmtId="49" fontId="0" fillId="12" borderId="1" xfId="0" applyNumberFormat="1" applyFill="1" applyBorder="1" applyAlignment="1">
      <alignment wrapText="1"/>
    </xf>
    <xf numFmtId="165" fontId="1" fillId="12" borderId="1" xfId="1" applyNumberFormat="1" applyFont="1" applyFill="1" applyBorder="1" applyAlignment="1">
      <alignment horizontal="center"/>
    </xf>
    <xf numFmtId="49" fontId="0" fillId="22" borderId="1" xfId="0" applyNumberFormat="1" applyFill="1" applyBorder="1"/>
    <xf numFmtId="165" fontId="5" fillId="22" borderId="1" xfId="1" applyNumberFormat="1" applyFont="1" applyFill="1" applyBorder="1" applyAlignment="1">
      <alignment horizontal="center" vertical="center"/>
    </xf>
    <xf numFmtId="49" fontId="0" fillId="22" borderId="1" xfId="0" applyNumberFormat="1" applyFill="1" applyBorder="1" applyAlignment="1">
      <alignment wrapText="1"/>
    </xf>
    <xf numFmtId="165" fontId="1" fillId="22" borderId="1" xfId="1" applyNumberFormat="1" applyFont="1" applyFill="1" applyBorder="1" applyAlignment="1">
      <alignment horizontal="center"/>
    </xf>
    <xf numFmtId="49" fontId="0" fillId="4" borderId="1" xfId="0" applyNumberFormat="1" applyFill="1" applyBorder="1"/>
    <xf numFmtId="165" fontId="5" fillId="4" borderId="1" xfId="1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wrapText="1"/>
    </xf>
    <xf numFmtId="165" fontId="1" fillId="4" borderId="1" xfId="1" applyNumberFormat="1" applyFont="1" applyFill="1" applyBorder="1" applyAlignment="1">
      <alignment horizontal="center"/>
    </xf>
    <xf numFmtId="49" fontId="1" fillId="21" borderId="1" xfId="0" applyNumberFormat="1" applyFont="1" applyFill="1" applyBorder="1"/>
    <xf numFmtId="49" fontId="1" fillId="22" borderId="1" xfId="0" applyNumberFormat="1" applyFont="1" applyFill="1" applyBorder="1"/>
    <xf numFmtId="49" fontId="1" fillId="4" borderId="1" xfId="0" applyNumberFormat="1" applyFont="1" applyFill="1" applyBorder="1"/>
    <xf numFmtId="49" fontId="6" fillId="21" borderId="1" xfId="0" applyNumberFormat="1" applyFont="1" applyFill="1" applyBorder="1"/>
    <xf numFmtId="14" fontId="6" fillId="21" borderId="1" xfId="0" applyNumberFormat="1" applyFont="1" applyFill="1" applyBorder="1" applyAlignment="1">
      <alignment horizontal="center" wrapText="1"/>
    </xf>
    <xf numFmtId="49" fontId="6" fillId="22" borderId="1" xfId="0" applyNumberFormat="1" applyFont="1" applyFill="1" applyBorder="1"/>
    <xf numFmtId="14" fontId="6" fillId="22" borderId="1" xfId="0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/>
    <xf numFmtId="14" fontId="6" fillId="4" borderId="1" xfId="0" applyNumberFormat="1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6" fillId="3" borderId="1" xfId="0" applyNumberFormat="1" applyFont="1" applyFill="1" applyBorder="1"/>
    <xf numFmtId="49" fontId="0" fillId="3" borderId="1" xfId="0" applyNumberFormat="1" applyFill="1" applyBorder="1"/>
    <xf numFmtId="165" fontId="0" fillId="3" borderId="1" xfId="1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wrapText="1"/>
    </xf>
    <xf numFmtId="165" fontId="1" fillId="3" borderId="1" xfId="1" applyNumberFormat="1" applyFont="1" applyFill="1" applyBorder="1" applyAlignment="1">
      <alignment horizontal="center"/>
    </xf>
    <xf numFmtId="49" fontId="6" fillId="21" borderId="1" xfId="0" applyNumberFormat="1" applyFont="1" applyFill="1" applyBorder="1" applyAlignment="1">
      <alignment horizontal="center" vertical="center" wrapText="1"/>
    </xf>
    <xf numFmtId="165" fontId="0" fillId="21" borderId="1" xfId="1" applyNumberFormat="1" applyFont="1" applyFill="1" applyBorder="1" applyAlignment="1">
      <alignment horizontal="center" vertical="center"/>
    </xf>
    <xf numFmtId="49" fontId="6" fillId="23" borderId="1" xfId="0" applyNumberFormat="1" applyFont="1" applyFill="1" applyBorder="1"/>
    <xf numFmtId="49" fontId="6" fillId="23" borderId="1" xfId="0" applyNumberFormat="1" applyFont="1" applyFill="1" applyBorder="1" applyAlignment="1">
      <alignment horizontal="center" vertical="center" wrapText="1"/>
    </xf>
    <xf numFmtId="49" fontId="0" fillId="23" borderId="1" xfId="0" applyNumberFormat="1" applyFill="1" applyBorder="1"/>
    <xf numFmtId="165" fontId="0" fillId="23" borderId="1" xfId="1" applyNumberFormat="1" applyFont="1" applyFill="1" applyBorder="1" applyAlignment="1">
      <alignment horizontal="center"/>
    </xf>
    <xf numFmtId="49" fontId="0" fillId="23" borderId="1" xfId="0" applyNumberFormat="1" applyFill="1" applyBorder="1" applyAlignment="1">
      <alignment wrapText="1"/>
    </xf>
    <xf numFmtId="165" fontId="0" fillId="23" borderId="1" xfId="1" applyNumberFormat="1" applyFont="1" applyFill="1" applyBorder="1" applyAlignment="1">
      <alignment horizontal="center" vertical="center"/>
    </xf>
    <xf numFmtId="165" fontId="1" fillId="23" borderId="1" xfId="1" applyNumberFormat="1" applyFont="1" applyFill="1" applyBorder="1" applyAlignment="1">
      <alignment horizontal="center"/>
    </xf>
    <xf numFmtId="49" fontId="6" fillId="13" borderId="1" xfId="0" applyNumberFormat="1" applyFont="1" applyFill="1" applyBorder="1"/>
    <xf numFmtId="49" fontId="0" fillId="13" borderId="1" xfId="0" applyNumberFormat="1" applyFill="1" applyBorder="1"/>
    <xf numFmtId="165" fontId="0" fillId="13" borderId="1" xfId="1" applyNumberFormat="1" applyFont="1" applyFill="1" applyBorder="1" applyAlignment="1">
      <alignment horizontal="center"/>
    </xf>
    <xf numFmtId="49" fontId="0" fillId="13" borderId="1" xfId="0" applyNumberFormat="1" applyFill="1" applyBorder="1" applyAlignment="1">
      <alignment wrapText="1"/>
    </xf>
    <xf numFmtId="165" fontId="0" fillId="13" borderId="1" xfId="1" applyNumberFormat="1" applyFont="1" applyFill="1" applyBorder="1" applyAlignment="1">
      <alignment horizontal="center" vertical="center"/>
    </xf>
    <xf numFmtId="165" fontId="1" fillId="13" borderId="1" xfId="1" applyNumberFormat="1" applyFont="1" applyFill="1" applyBorder="1" applyAlignment="1">
      <alignment horizontal="center"/>
    </xf>
    <xf numFmtId="49" fontId="6" fillId="12" borderId="1" xfId="0" applyNumberFormat="1" applyFont="1" applyFill="1" applyBorder="1"/>
    <xf numFmtId="49" fontId="6" fillId="12" borderId="1" xfId="0" applyNumberFormat="1" applyFont="1" applyFill="1" applyBorder="1" applyAlignment="1">
      <alignment horizontal="center" vertical="center" wrapText="1"/>
    </xf>
    <xf numFmtId="165" fontId="0" fillId="12" borderId="1" xfId="1" applyNumberFormat="1" applyFont="1" applyFill="1" applyBorder="1" applyAlignment="1">
      <alignment horizontal="center"/>
    </xf>
    <xf numFmtId="49" fontId="6" fillId="24" borderId="1" xfId="0" applyNumberFormat="1" applyFont="1" applyFill="1" applyBorder="1"/>
    <xf numFmtId="49" fontId="6" fillId="24" borderId="1" xfId="0" applyNumberFormat="1" applyFont="1" applyFill="1" applyBorder="1" applyAlignment="1">
      <alignment horizontal="center" vertical="center" wrapText="1"/>
    </xf>
    <xf numFmtId="49" fontId="0" fillId="24" borderId="1" xfId="0" applyNumberFormat="1" applyFill="1" applyBorder="1"/>
    <xf numFmtId="165" fontId="0" fillId="24" borderId="1" xfId="1" applyNumberFormat="1" applyFont="1" applyFill="1" applyBorder="1" applyAlignment="1">
      <alignment horizontal="center"/>
    </xf>
    <xf numFmtId="49" fontId="0" fillId="24" borderId="1" xfId="0" applyNumberFormat="1" applyFill="1" applyBorder="1" applyAlignment="1">
      <alignment wrapText="1"/>
    </xf>
    <xf numFmtId="165" fontId="0" fillId="24" borderId="1" xfId="1" applyNumberFormat="1" applyFont="1" applyFill="1" applyBorder="1" applyAlignment="1">
      <alignment horizontal="center" vertical="center"/>
    </xf>
    <xf numFmtId="165" fontId="1" fillId="24" borderId="1" xfId="1" applyNumberFormat="1" applyFont="1" applyFill="1" applyBorder="1" applyAlignment="1">
      <alignment horizontal="center"/>
    </xf>
    <xf numFmtId="49" fontId="6" fillId="25" borderId="1" xfId="0" applyNumberFormat="1" applyFont="1" applyFill="1" applyBorder="1"/>
    <xf numFmtId="49" fontId="0" fillId="25" borderId="1" xfId="0" applyNumberFormat="1" applyFill="1" applyBorder="1"/>
    <xf numFmtId="165" fontId="0" fillId="25" borderId="1" xfId="1" applyNumberFormat="1" applyFont="1" applyFill="1" applyBorder="1" applyAlignment="1">
      <alignment horizontal="center"/>
    </xf>
    <xf numFmtId="49" fontId="0" fillId="25" borderId="1" xfId="0" applyNumberFormat="1" applyFill="1" applyBorder="1" applyAlignment="1">
      <alignment wrapText="1"/>
    </xf>
    <xf numFmtId="165" fontId="0" fillId="25" borderId="1" xfId="1" applyNumberFormat="1" applyFont="1" applyFill="1" applyBorder="1" applyAlignment="1">
      <alignment horizontal="center" vertical="center"/>
    </xf>
    <xf numFmtId="165" fontId="1" fillId="25" borderId="1" xfId="1" applyNumberFormat="1" applyFont="1" applyFill="1" applyBorder="1" applyAlignment="1">
      <alignment horizontal="center"/>
    </xf>
    <xf numFmtId="0" fontId="0" fillId="0" borderId="0" xfId="0" applyNumberFormat="1"/>
    <xf numFmtId="165" fontId="0" fillId="25" borderId="2" xfId="1" applyNumberFormat="1" applyFont="1" applyFill="1" applyBorder="1" applyAlignment="1">
      <alignment horizontal="left"/>
    </xf>
    <xf numFmtId="9" fontId="0" fillId="21" borderId="1" xfId="2" applyFont="1" applyFill="1" applyBorder="1" applyAlignment="1">
      <alignment horizontal="center"/>
    </xf>
    <xf numFmtId="3" fontId="0" fillId="21" borderId="1" xfId="2" applyNumberFormat="1" applyFont="1" applyFill="1" applyBorder="1" applyAlignment="1">
      <alignment horizontal="center"/>
    </xf>
    <xf numFmtId="165" fontId="0" fillId="21" borderId="1" xfId="1" applyNumberFormat="1" applyFont="1" applyFill="1" applyBorder="1" applyAlignment="1">
      <alignment horizontal="left"/>
    </xf>
    <xf numFmtId="9" fontId="0" fillId="25" borderId="1" xfId="2" applyFont="1" applyFill="1" applyBorder="1" applyAlignment="1">
      <alignment horizontal="center"/>
    </xf>
    <xf numFmtId="3" fontId="0" fillId="25" borderId="1" xfId="2" applyNumberFormat="1" applyFont="1" applyFill="1" applyBorder="1" applyAlignment="1">
      <alignment horizontal="center"/>
    </xf>
    <xf numFmtId="49" fontId="6" fillId="25" borderId="1" xfId="0" applyNumberFormat="1" applyFont="1" applyFill="1" applyBorder="1" applyAlignment="1">
      <alignment horizontal="center" vertical="center" wrapText="1"/>
    </xf>
    <xf numFmtId="165" fontId="3" fillId="25" borderId="1" xfId="1" applyNumberFormat="1" applyFont="1" applyFill="1" applyBorder="1" applyAlignment="1">
      <alignment horizontal="center"/>
    </xf>
    <xf numFmtId="9" fontId="0" fillId="12" borderId="1" xfId="2" applyFont="1" applyFill="1" applyBorder="1" applyAlignment="1">
      <alignment horizontal="center"/>
    </xf>
    <xf numFmtId="3" fontId="0" fillId="12" borderId="1" xfId="2" applyNumberFormat="1" applyFont="1" applyFill="1" applyBorder="1" applyAlignment="1">
      <alignment horizontal="center"/>
    </xf>
    <xf numFmtId="165" fontId="0" fillId="12" borderId="1" xfId="1" applyNumberFormat="1" applyFont="1" applyFill="1" applyBorder="1" applyAlignment="1">
      <alignment horizontal="left"/>
    </xf>
    <xf numFmtId="49" fontId="6" fillId="26" borderId="1" xfId="0" applyNumberFormat="1" applyFont="1" applyFill="1" applyBorder="1"/>
    <xf numFmtId="49" fontId="6" fillId="26" borderId="1" xfId="0" applyNumberFormat="1" applyFont="1" applyFill="1" applyBorder="1" applyAlignment="1">
      <alignment horizontal="center" vertical="center" wrapText="1"/>
    </xf>
    <xf numFmtId="49" fontId="0" fillId="26" borderId="1" xfId="0" applyNumberFormat="1" applyFill="1" applyBorder="1"/>
    <xf numFmtId="165" fontId="0" fillId="26" borderId="1" xfId="1" applyNumberFormat="1" applyFont="1" applyFill="1" applyBorder="1" applyAlignment="1">
      <alignment horizontal="center" vertical="center"/>
    </xf>
    <xf numFmtId="9" fontId="0" fillId="26" borderId="1" xfId="2" applyFont="1" applyFill="1" applyBorder="1" applyAlignment="1">
      <alignment horizontal="center"/>
    </xf>
    <xf numFmtId="3" fontId="0" fillId="26" borderId="1" xfId="2" applyNumberFormat="1" applyFont="1" applyFill="1" applyBorder="1" applyAlignment="1">
      <alignment horizontal="center"/>
    </xf>
    <xf numFmtId="165" fontId="0" fillId="26" borderId="1" xfId="1" applyNumberFormat="1" applyFont="1" applyFill="1" applyBorder="1" applyAlignment="1">
      <alignment horizontal="center"/>
    </xf>
    <xf numFmtId="165" fontId="0" fillId="26" borderId="1" xfId="1" applyNumberFormat="1" applyFont="1" applyFill="1" applyBorder="1" applyAlignment="1">
      <alignment horizontal="left"/>
    </xf>
    <xf numFmtId="49" fontId="0" fillId="26" borderId="1" xfId="0" applyNumberFormat="1" applyFill="1" applyBorder="1" applyAlignment="1">
      <alignment wrapText="1"/>
    </xf>
    <xf numFmtId="165" fontId="1" fillId="26" borderId="1" xfId="1" applyNumberFormat="1" applyFont="1" applyFill="1" applyBorder="1" applyAlignment="1">
      <alignment horizontal="center"/>
    </xf>
    <xf numFmtId="9" fontId="0" fillId="13" borderId="1" xfId="2" applyFont="1" applyFill="1" applyBorder="1" applyAlignment="1">
      <alignment horizontal="center"/>
    </xf>
    <xf numFmtId="3" fontId="0" fillId="13" borderId="1" xfId="2" applyNumberFormat="1" applyFont="1" applyFill="1" applyBorder="1" applyAlignment="1">
      <alignment horizontal="center"/>
    </xf>
    <xf numFmtId="165" fontId="0" fillId="13" borderId="1" xfId="1" applyNumberFormat="1" applyFont="1" applyFill="1" applyBorder="1" applyAlignment="1">
      <alignment horizontal="left"/>
    </xf>
    <xf numFmtId="9" fontId="0" fillId="24" borderId="1" xfId="2" applyFont="1" applyFill="1" applyBorder="1" applyAlignment="1">
      <alignment horizontal="center"/>
    </xf>
    <xf numFmtId="3" fontId="0" fillId="24" borderId="1" xfId="2" applyNumberFormat="1" applyFont="1" applyFill="1" applyBorder="1" applyAlignment="1">
      <alignment horizontal="center"/>
    </xf>
    <xf numFmtId="165" fontId="0" fillId="24" borderId="1" xfId="1" applyNumberFormat="1" applyFont="1" applyFill="1" applyBorder="1" applyAlignment="1">
      <alignment horizontal="left"/>
    </xf>
    <xf numFmtId="49" fontId="6" fillId="22" borderId="1" xfId="0" applyNumberFormat="1" applyFont="1" applyFill="1" applyBorder="1" applyAlignment="1">
      <alignment horizontal="center" vertical="center" wrapText="1"/>
    </xf>
    <xf numFmtId="165" fontId="0" fillId="22" borderId="1" xfId="1" applyNumberFormat="1" applyFont="1" applyFill="1" applyBorder="1" applyAlignment="1">
      <alignment horizontal="center"/>
    </xf>
    <xf numFmtId="9" fontId="0" fillId="22" borderId="1" xfId="2" applyFont="1" applyFill="1" applyBorder="1" applyAlignment="1">
      <alignment horizontal="center"/>
    </xf>
    <xf numFmtId="165" fontId="0" fillId="22" borderId="1" xfId="1" applyNumberFormat="1" applyFont="1" applyFill="1" applyBorder="1" applyAlignment="1">
      <alignment horizontal="left"/>
    </xf>
    <xf numFmtId="49" fontId="6" fillId="6" borderId="1" xfId="0" applyNumberFormat="1" applyFont="1" applyFill="1" applyBorder="1"/>
    <xf numFmtId="14" fontId="6" fillId="6" borderId="1" xfId="0" applyNumberFormat="1" applyFont="1" applyFill="1" applyBorder="1" applyAlignment="1">
      <alignment horizontal="center" wrapText="1"/>
    </xf>
    <xf numFmtId="49" fontId="0" fillId="6" borderId="1" xfId="0" applyNumberFormat="1" applyFill="1" applyBorder="1"/>
    <xf numFmtId="165" fontId="0" fillId="6" borderId="1" xfId="1" applyNumberFormat="1" applyFont="1" applyFill="1" applyBorder="1" applyAlignment="1">
      <alignment horizontal="center"/>
    </xf>
    <xf numFmtId="9" fontId="0" fillId="6" borderId="1" xfId="2" applyFont="1" applyFill="1" applyBorder="1" applyAlignment="1">
      <alignment horizontal="center"/>
    </xf>
    <xf numFmtId="165" fontId="0" fillId="6" borderId="1" xfId="1" applyNumberFormat="1" applyFont="1" applyFill="1" applyBorder="1" applyAlignment="1">
      <alignment horizontal="left"/>
    </xf>
    <xf numFmtId="49" fontId="0" fillId="6" borderId="1" xfId="0" applyNumberFormat="1" applyFill="1" applyBorder="1" applyAlignment="1">
      <alignment wrapText="1"/>
    </xf>
    <xf numFmtId="49" fontId="1" fillId="6" borderId="1" xfId="0" applyNumberFormat="1" applyFont="1" applyFill="1" applyBorder="1"/>
    <xf numFmtId="165" fontId="1" fillId="6" borderId="1" xfId="1" applyNumberFormat="1" applyFont="1" applyFill="1" applyBorder="1" applyAlignment="1">
      <alignment horizontal="center"/>
    </xf>
    <xf numFmtId="3" fontId="0" fillId="22" borderId="1" xfId="2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3" fontId="0" fillId="4" borderId="1" xfId="2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center" vertical="center" wrapText="1"/>
    </xf>
    <xf numFmtId="9" fontId="0" fillId="3" borderId="1" xfId="2" applyFont="1" applyFill="1" applyBorder="1" applyAlignment="1">
      <alignment horizontal="center"/>
    </xf>
    <xf numFmtId="3" fontId="0" fillId="3" borderId="1" xfId="2" applyNumberFormat="1" applyFon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left"/>
    </xf>
    <xf numFmtId="9" fontId="0" fillId="23" borderId="1" xfId="2" applyFont="1" applyFill="1" applyBorder="1" applyAlignment="1">
      <alignment horizontal="center"/>
    </xf>
    <xf numFmtId="3" fontId="0" fillId="23" borderId="1" xfId="2" applyNumberFormat="1" applyFont="1" applyFill="1" applyBorder="1" applyAlignment="1">
      <alignment horizontal="center"/>
    </xf>
    <xf numFmtId="165" fontId="0" fillId="23" borderId="1" xfId="1" applyNumberFormat="1" applyFont="1" applyFill="1" applyBorder="1" applyAlignment="1">
      <alignment horizontal="left"/>
    </xf>
    <xf numFmtId="165" fontId="1" fillId="21" borderId="1" xfId="1" applyNumberFormat="1" applyFont="1" applyFill="1" applyBorder="1" applyAlignment="1">
      <alignment horizontal="center" vertical="center"/>
    </xf>
    <xf numFmtId="9" fontId="1" fillId="21" borderId="1" xfId="2" applyFont="1" applyFill="1" applyBorder="1" applyAlignment="1">
      <alignment horizontal="center"/>
    </xf>
    <xf numFmtId="3" fontId="1" fillId="21" borderId="1" xfId="2" applyNumberFormat="1" applyFont="1" applyFill="1" applyBorder="1" applyAlignment="1">
      <alignment horizontal="center"/>
    </xf>
    <xf numFmtId="165" fontId="1" fillId="21" borderId="1" xfId="1" applyNumberFormat="1" applyFont="1" applyFill="1" applyBorder="1" applyAlignment="1">
      <alignment horizontal="left"/>
    </xf>
    <xf numFmtId="49" fontId="1" fillId="0" borderId="0" xfId="0" applyNumberFormat="1" applyFont="1"/>
    <xf numFmtId="165" fontId="7" fillId="22" borderId="1" xfId="1" applyNumberFormat="1" applyFont="1" applyFill="1" applyBorder="1" applyAlignment="1">
      <alignment horizontal="center" vertical="center"/>
    </xf>
    <xf numFmtId="9" fontId="1" fillId="22" borderId="1" xfId="2" applyFont="1" applyFill="1" applyBorder="1" applyAlignment="1">
      <alignment horizontal="center"/>
    </xf>
    <xf numFmtId="3" fontId="1" fillId="22" borderId="1" xfId="2" applyNumberFormat="1" applyFont="1" applyFill="1" applyBorder="1" applyAlignment="1">
      <alignment horizontal="center"/>
    </xf>
    <xf numFmtId="165" fontId="1" fillId="22" borderId="1" xfId="1" applyNumberFormat="1" applyFont="1" applyFill="1" applyBorder="1" applyAlignment="1">
      <alignment horizontal="left"/>
    </xf>
    <xf numFmtId="165" fontId="7" fillId="4" borderId="1" xfId="1" applyNumberFormat="1" applyFont="1" applyFill="1" applyBorder="1" applyAlignment="1">
      <alignment horizontal="center" vertical="center"/>
    </xf>
    <xf numFmtId="9" fontId="1" fillId="4" borderId="1" xfId="2" applyFont="1" applyFill="1" applyBorder="1" applyAlignment="1">
      <alignment horizontal="center"/>
    </xf>
    <xf numFmtId="3" fontId="1" fillId="4" borderId="1" xfId="2" applyNumberFormat="1" applyFont="1" applyFill="1" applyBorder="1" applyAlignment="1">
      <alignment horizontal="center"/>
    </xf>
    <xf numFmtId="165" fontId="1" fillId="4" borderId="1" xfId="1" applyNumberFormat="1" applyFont="1" applyFill="1" applyBorder="1" applyAlignment="1">
      <alignment horizontal="left"/>
    </xf>
    <xf numFmtId="49" fontId="1" fillId="3" borderId="1" xfId="0" applyNumberFormat="1" applyFont="1" applyFill="1" applyBorder="1"/>
    <xf numFmtId="9" fontId="1" fillId="3" borderId="1" xfId="2" applyFont="1" applyFill="1" applyBorder="1" applyAlignment="1">
      <alignment horizontal="center"/>
    </xf>
    <xf numFmtId="3" fontId="1" fillId="3" borderId="1" xfId="2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left"/>
    </xf>
    <xf numFmtId="49" fontId="1" fillId="13" borderId="1" xfId="0" applyNumberFormat="1" applyFont="1" applyFill="1" applyBorder="1"/>
    <xf numFmtId="9" fontId="1" fillId="13" borderId="1" xfId="2" applyFont="1" applyFill="1" applyBorder="1" applyAlignment="1">
      <alignment horizontal="center"/>
    </xf>
    <xf numFmtId="3" fontId="1" fillId="13" borderId="1" xfId="2" applyNumberFormat="1" applyFont="1" applyFill="1" applyBorder="1" applyAlignment="1">
      <alignment horizontal="center"/>
    </xf>
    <xf numFmtId="165" fontId="1" fillId="13" borderId="1" xfId="1" applyNumberFormat="1" applyFont="1" applyFill="1" applyBorder="1" applyAlignment="1">
      <alignment horizontal="left"/>
    </xf>
    <xf numFmtId="49" fontId="1" fillId="23" borderId="1" xfId="0" applyNumberFormat="1" applyFont="1" applyFill="1" applyBorder="1"/>
    <xf numFmtId="9" fontId="1" fillId="23" borderId="1" xfId="2" applyFont="1" applyFill="1" applyBorder="1" applyAlignment="1">
      <alignment horizontal="center"/>
    </xf>
    <xf numFmtId="3" fontId="1" fillId="23" borderId="1" xfId="2" applyNumberFormat="1" applyFont="1" applyFill="1" applyBorder="1" applyAlignment="1">
      <alignment horizontal="center"/>
    </xf>
    <xf numFmtId="165" fontId="1" fillId="23" borderId="1" xfId="1" applyNumberFormat="1" applyFont="1" applyFill="1" applyBorder="1" applyAlignment="1">
      <alignment horizontal="left"/>
    </xf>
    <xf numFmtId="49" fontId="1" fillId="24" borderId="1" xfId="0" applyNumberFormat="1" applyFont="1" applyFill="1" applyBorder="1"/>
    <xf numFmtId="9" fontId="1" fillId="24" borderId="1" xfId="2" applyFont="1" applyFill="1" applyBorder="1" applyAlignment="1">
      <alignment horizontal="center"/>
    </xf>
    <xf numFmtId="3" fontId="1" fillId="24" borderId="1" xfId="2" applyNumberFormat="1" applyFont="1" applyFill="1" applyBorder="1" applyAlignment="1">
      <alignment horizontal="center"/>
    </xf>
    <xf numFmtId="165" fontId="1" fillId="24" borderId="1" xfId="1" applyNumberFormat="1" applyFont="1" applyFill="1" applyBorder="1" applyAlignment="1">
      <alignment horizontal="left"/>
    </xf>
    <xf numFmtId="49" fontId="1" fillId="26" borderId="1" xfId="0" applyNumberFormat="1" applyFont="1" applyFill="1" applyBorder="1"/>
    <xf numFmtId="165" fontId="1" fillId="26" borderId="1" xfId="1" applyNumberFormat="1" applyFont="1" applyFill="1" applyBorder="1" applyAlignment="1">
      <alignment horizontal="center" vertical="center"/>
    </xf>
    <xf numFmtId="9" fontId="1" fillId="26" borderId="1" xfId="2" applyFont="1" applyFill="1" applyBorder="1" applyAlignment="1">
      <alignment horizontal="center"/>
    </xf>
    <xf numFmtId="3" fontId="1" fillId="26" borderId="1" xfId="2" applyNumberFormat="1" applyFont="1" applyFill="1" applyBorder="1" applyAlignment="1">
      <alignment horizontal="center"/>
    </xf>
    <xf numFmtId="165" fontId="1" fillId="26" borderId="1" xfId="1" applyNumberFormat="1" applyFont="1" applyFill="1" applyBorder="1" applyAlignment="1">
      <alignment horizontal="left"/>
    </xf>
    <xf numFmtId="49" fontId="1" fillId="12" borderId="1" xfId="0" applyNumberFormat="1" applyFont="1" applyFill="1" applyBorder="1"/>
    <xf numFmtId="165" fontId="1" fillId="12" borderId="1" xfId="1" applyNumberFormat="1" applyFont="1" applyFill="1" applyBorder="1" applyAlignment="1">
      <alignment horizontal="center" vertical="center"/>
    </xf>
    <xf numFmtId="9" fontId="1" fillId="12" borderId="1" xfId="2" applyFont="1" applyFill="1" applyBorder="1" applyAlignment="1">
      <alignment horizontal="center"/>
    </xf>
    <xf numFmtId="3" fontId="1" fillId="12" borderId="1" xfId="2" applyNumberFormat="1" applyFont="1" applyFill="1" applyBorder="1" applyAlignment="1">
      <alignment horizontal="center"/>
    </xf>
    <xf numFmtId="165" fontId="1" fillId="12" borderId="1" xfId="1" applyNumberFormat="1" applyFont="1" applyFill="1" applyBorder="1" applyAlignment="1">
      <alignment horizontal="left"/>
    </xf>
    <xf numFmtId="14" fontId="4" fillId="0" borderId="0" xfId="0" applyNumberFormat="1" applyFont="1"/>
    <xf numFmtId="49" fontId="6" fillId="25" borderId="2" xfId="0" applyNumberFormat="1" applyFont="1" applyFill="1" applyBorder="1" applyAlignment="1">
      <alignment horizontal="left" vertical="center" wrapText="1"/>
    </xf>
    <xf numFmtId="14" fontId="4" fillId="16" borderId="3" xfId="0" applyNumberFormat="1" applyFont="1" applyFill="1" applyBorder="1" applyAlignment="1">
      <alignment wrapText="1"/>
    </xf>
    <xf numFmtId="49" fontId="4" fillId="16" borderId="3" xfId="0" applyNumberFormat="1" applyFont="1" applyFill="1" applyBorder="1" applyAlignment="1">
      <alignment wrapText="1"/>
    </xf>
    <xf numFmtId="0" fontId="0" fillId="16" borderId="3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CC33"/>
      <color rgb="FFD1FFA3"/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C9" sqref="C9"/>
    </sheetView>
  </sheetViews>
  <sheetFormatPr defaultColWidth="8.81640625" defaultRowHeight="14.5" x14ac:dyDescent="0.35"/>
  <cols>
    <col min="1" max="1" width="30.90625" style="2" customWidth="1"/>
    <col min="2" max="2" width="9.26953125" style="3" customWidth="1"/>
    <col min="3" max="3" width="9.453125" style="3" customWidth="1"/>
    <col min="4" max="6" width="9.26953125" style="3" customWidth="1"/>
    <col min="7" max="8" width="10.54296875" style="3" customWidth="1"/>
    <col min="9" max="13" width="10.54296875" style="2" customWidth="1"/>
    <col min="14" max="16384" width="8.81640625" style="2"/>
  </cols>
  <sheetData>
    <row r="1" spans="1:16" ht="47.15" customHeight="1" x14ac:dyDescent="0.35">
      <c r="A1" s="4" t="s">
        <v>21</v>
      </c>
      <c r="B1" s="17" t="s">
        <v>56</v>
      </c>
      <c r="C1" s="17" t="s">
        <v>57</v>
      </c>
      <c r="D1" s="16" t="s">
        <v>51</v>
      </c>
      <c r="E1" s="17" t="s">
        <v>52</v>
      </c>
      <c r="F1" s="15" t="s">
        <v>53</v>
      </c>
      <c r="G1" s="6" t="s">
        <v>43</v>
      </c>
      <c r="H1" s="7" t="s">
        <v>44</v>
      </c>
      <c r="I1" s="10" t="s">
        <v>45</v>
      </c>
      <c r="J1" s="11" t="s">
        <v>46</v>
      </c>
      <c r="K1" s="12" t="s">
        <v>47</v>
      </c>
      <c r="L1" s="13" t="s">
        <v>49</v>
      </c>
      <c r="M1" s="14" t="s">
        <v>50</v>
      </c>
    </row>
    <row r="2" spans="1:16" x14ac:dyDescent="0.35">
      <c r="A2" s="1" t="s">
        <v>0</v>
      </c>
      <c r="B2" s="20">
        <v>14191</v>
      </c>
      <c r="C2" s="32">
        <v>14466</v>
      </c>
      <c r="D2" s="18">
        <v>15477</v>
      </c>
      <c r="E2" s="19">
        <v>17215</v>
      </c>
      <c r="F2" s="20">
        <v>19422</v>
      </c>
      <c r="G2" s="21">
        <v>24408</v>
      </c>
      <c r="H2" s="22">
        <v>22969</v>
      </c>
      <c r="I2" s="23">
        <v>18013</v>
      </c>
      <c r="J2" s="24">
        <v>20933</v>
      </c>
      <c r="K2" s="25">
        <v>24670</v>
      </c>
      <c r="L2" s="26">
        <v>20083</v>
      </c>
      <c r="M2" s="27">
        <v>19974</v>
      </c>
      <c r="O2" s="9"/>
      <c r="P2" s="9"/>
    </row>
    <row r="3" spans="1:16" x14ac:dyDescent="0.35">
      <c r="A3" s="1" t="s">
        <v>1</v>
      </c>
      <c r="B3" s="20">
        <v>13563</v>
      </c>
      <c r="C3" s="32">
        <v>15131</v>
      </c>
      <c r="D3" s="18">
        <v>12810</v>
      </c>
      <c r="E3" s="19">
        <v>13262</v>
      </c>
      <c r="F3" s="20">
        <v>14270</v>
      </c>
      <c r="G3" s="21">
        <v>16636</v>
      </c>
      <c r="H3" s="22">
        <v>15447</v>
      </c>
      <c r="I3" s="23">
        <v>13096</v>
      </c>
      <c r="J3" s="24">
        <v>13063</v>
      </c>
      <c r="K3" s="25">
        <v>11732</v>
      </c>
      <c r="L3" s="26">
        <v>13652</v>
      </c>
      <c r="M3" s="27">
        <v>14376</v>
      </c>
      <c r="O3" s="9"/>
      <c r="P3" s="9"/>
    </row>
    <row r="4" spans="1:16" x14ac:dyDescent="0.35">
      <c r="A4" s="1" t="s">
        <v>2</v>
      </c>
      <c r="B4" s="20">
        <v>6962</v>
      </c>
      <c r="C4" s="32">
        <v>5349</v>
      </c>
      <c r="D4" s="18">
        <v>6472</v>
      </c>
      <c r="E4" s="19">
        <v>5955</v>
      </c>
      <c r="F4" s="20">
        <v>8188</v>
      </c>
      <c r="G4" s="21">
        <v>5463</v>
      </c>
      <c r="H4" s="22">
        <v>10062</v>
      </c>
      <c r="I4" s="23">
        <v>6345</v>
      </c>
      <c r="J4" s="24">
        <v>12258</v>
      </c>
      <c r="K4" s="25">
        <v>5852</v>
      </c>
      <c r="L4" s="26">
        <v>10147</v>
      </c>
      <c r="M4" s="27">
        <v>7194</v>
      </c>
      <c r="O4" s="9"/>
      <c r="P4" s="9"/>
    </row>
    <row r="5" spans="1:16" x14ac:dyDescent="0.35">
      <c r="A5" s="1" t="s">
        <v>3</v>
      </c>
      <c r="B5" s="20">
        <v>3017</v>
      </c>
      <c r="C5" s="32">
        <v>3655</v>
      </c>
      <c r="D5" s="18">
        <v>4178</v>
      </c>
      <c r="E5" s="19">
        <v>8641</v>
      </c>
      <c r="F5" s="20">
        <v>5907</v>
      </c>
      <c r="G5" s="21">
        <v>5119</v>
      </c>
      <c r="H5" s="22">
        <v>4550</v>
      </c>
      <c r="I5" s="23">
        <v>3779</v>
      </c>
      <c r="J5" s="24">
        <v>5439</v>
      </c>
      <c r="K5" s="25">
        <v>9641</v>
      </c>
      <c r="L5" s="26">
        <v>5744</v>
      </c>
      <c r="M5" s="27">
        <v>10454</v>
      </c>
      <c r="O5" s="9"/>
      <c r="P5" s="9"/>
    </row>
    <row r="6" spans="1:16" x14ac:dyDescent="0.35">
      <c r="A6" s="1" t="s">
        <v>4</v>
      </c>
      <c r="B6" s="20">
        <v>6354</v>
      </c>
      <c r="C6" s="32">
        <v>5990</v>
      </c>
      <c r="D6" s="18">
        <v>4794</v>
      </c>
      <c r="E6" s="19">
        <v>5606</v>
      </c>
      <c r="F6" s="20">
        <v>5514</v>
      </c>
      <c r="G6" s="21">
        <v>5198</v>
      </c>
      <c r="H6" s="22">
        <v>3596</v>
      </c>
      <c r="I6" s="23">
        <v>3100</v>
      </c>
      <c r="J6" s="24">
        <v>2787</v>
      </c>
      <c r="K6" s="25">
        <v>2638</v>
      </c>
      <c r="L6" s="26">
        <v>1944</v>
      </c>
      <c r="M6" s="27">
        <v>3021</v>
      </c>
      <c r="O6" s="9"/>
      <c r="P6" s="9"/>
    </row>
    <row r="7" spans="1:16" x14ac:dyDescent="0.35">
      <c r="A7" s="1" t="s">
        <v>5</v>
      </c>
      <c r="B7" s="20">
        <v>5124</v>
      </c>
      <c r="C7" s="32">
        <v>4347</v>
      </c>
      <c r="D7" s="18">
        <v>3449</v>
      </c>
      <c r="E7" s="19">
        <v>7093</v>
      </c>
      <c r="F7" s="20">
        <v>5464</v>
      </c>
      <c r="G7" s="21">
        <v>2836</v>
      </c>
      <c r="H7" s="22">
        <v>3262</v>
      </c>
      <c r="I7" s="23">
        <v>9857</v>
      </c>
      <c r="J7" s="24">
        <v>10853</v>
      </c>
      <c r="K7" s="25">
        <v>6796</v>
      </c>
      <c r="L7" s="26">
        <v>3389</v>
      </c>
      <c r="M7" s="27">
        <v>9531</v>
      </c>
      <c r="O7" s="9"/>
      <c r="P7" s="9"/>
    </row>
    <row r="8" spans="1:16" x14ac:dyDescent="0.35">
      <c r="A8" s="1" t="s">
        <v>6</v>
      </c>
      <c r="B8" s="20">
        <v>3210</v>
      </c>
      <c r="C8" s="32">
        <v>3935</v>
      </c>
      <c r="D8" s="18">
        <v>4615</v>
      </c>
      <c r="E8" s="19">
        <v>2864</v>
      </c>
      <c r="F8" s="20">
        <v>4252</v>
      </c>
      <c r="G8" s="21">
        <v>2104</v>
      </c>
      <c r="H8" s="22">
        <v>4991</v>
      </c>
      <c r="I8" s="23">
        <v>261</v>
      </c>
      <c r="J8" s="24">
        <v>94</v>
      </c>
      <c r="K8" s="25">
        <v>14333</v>
      </c>
      <c r="L8" s="26">
        <v>25</v>
      </c>
      <c r="M8" s="27">
        <v>5</v>
      </c>
      <c r="O8" s="9"/>
      <c r="P8" s="9"/>
    </row>
    <row r="9" spans="1:16" x14ac:dyDescent="0.35">
      <c r="A9" s="1" t="s">
        <v>7</v>
      </c>
      <c r="B9" s="20">
        <v>1417</v>
      </c>
      <c r="C9" s="32">
        <v>1091</v>
      </c>
      <c r="D9" s="18">
        <v>1454</v>
      </c>
      <c r="E9" s="19">
        <v>2543</v>
      </c>
      <c r="F9" s="20">
        <v>2871</v>
      </c>
      <c r="G9" s="21">
        <v>2118</v>
      </c>
      <c r="H9" s="22">
        <v>2504</v>
      </c>
      <c r="I9" s="23">
        <v>4227</v>
      </c>
      <c r="J9" s="24">
        <v>3094</v>
      </c>
      <c r="K9" s="25">
        <v>8552</v>
      </c>
      <c r="L9" s="26">
        <v>9888</v>
      </c>
      <c r="M9" s="27">
        <v>4940</v>
      </c>
      <c r="O9" s="9"/>
      <c r="P9" s="9"/>
    </row>
    <row r="10" spans="1:16" x14ac:dyDescent="0.35">
      <c r="A10" s="1" t="s">
        <v>8</v>
      </c>
      <c r="B10" s="20">
        <v>18612</v>
      </c>
      <c r="C10" s="32">
        <v>17792</v>
      </c>
      <c r="D10" s="18">
        <v>16374</v>
      </c>
      <c r="E10" s="19">
        <v>2593</v>
      </c>
      <c r="F10" s="20">
        <v>1612</v>
      </c>
      <c r="G10" s="21">
        <v>1328</v>
      </c>
      <c r="H10" s="22">
        <v>1180</v>
      </c>
      <c r="I10" s="23">
        <v>1204</v>
      </c>
      <c r="J10" s="24">
        <v>955</v>
      </c>
      <c r="K10" s="25">
        <v>949</v>
      </c>
      <c r="L10" s="26">
        <v>763</v>
      </c>
      <c r="M10" s="27">
        <v>803</v>
      </c>
      <c r="O10" s="9"/>
      <c r="P10" s="9"/>
    </row>
    <row r="11" spans="1:16" x14ac:dyDescent="0.35">
      <c r="A11" s="1" t="s">
        <v>9</v>
      </c>
      <c r="B11" s="20">
        <v>4712</v>
      </c>
      <c r="C11" s="32">
        <v>3423</v>
      </c>
      <c r="D11" s="18">
        <v>805</v>
      </c>
      <c r="E11" s="19">
        <v>1498</v>
      </c>
      <c r="F11" s="20">
        <v>1125</v>
      </c>
      <c r="G11" s="21">
        <v>936</v>
      </c>
      <c r="H11" s="22">
        <v>1079</v>
      </c>
      <c r="I11" s="23">
        <v>1607</v>
      </c>
      <c r="J11" s="24">
        <v>1181</v>
      </c>
      <c r="K11" s="25">
        <v>678</v>
      </c>
      <c r="L11" s="26">
        <v>587</v>
      </c>
      <c r="M11" s="27">
        <v>703</v>
      </c>
      <c r="O11" s="9"/>
      <c r="P11" s="9"/>
    </row>
    <row r="12" spans="1:16" x14ac:dyDescent="0.35">
      <c r="A12" s="1" t="s">
        <v>10</v>
      </c>
      <c r="B12" s="20">
        <v>270</v>
      </c>
      <c r="C12" s="32">
        <v>220</v>
      </c>
      <c r="D12" s="18">
        <v>2307</v>
      </c>
      <c r="E12" s="19">
        <v>888</v>
      </c>
      <c r="F12" s="20">
        <v>767</v>
      </c>
      <c r="G12" s="21">
        <v>735</v>
      </c>
      <c r="H12" s="22">
        <v>346</v>
      </c>
      <c r="I12" s="23">
        <v>312</v>
      </c>
      <c r="J12" s="24">
        <v>174</v>
      </c>
      <c r="K12" s="25">
        <v>26</v>
      </c>
      <c r="L12" s="26">
        <v>798</v>
      </c>
      <c r="M12" s="27">
        <v>137</v>
      </c>
      <c r="O12" s="9"/>
      <c r="P12" s="9"/>
    </row>
    <row r="13" spans="1:16" x14ac:dyDescent="0.35">
      <c r="A13" s="1" t="s">
        <v>11</v>
      </c>
      <c r="B13" s="20">
        <v>712</v>
      </c>
      <c r="C13" s="32">
        <v>658</v>
      </c>
      <c r="D13" s="18">
        <v>771</v>
      </c>
      <c r="E13" s="19">
        <v>969</v>
      </c>
      <c r="F13" s="20">
        <v>687</v>
      </c>
      <c r="G13" s="21">
        <v>702</v>
      </c>
      <c r="H13" s="22">
        <v>685</v>
      </c>
      <c r="I13" s="23">
        <v>586</v>
      </c>
      <c r="J13" s="24">
        <v>1281</v>
      </c>
      <c r="K13" s="25">
        <v>463</v>
      </c>
      <c r="L13" s="26">
        <v>502</v>
      </c>
      <c r="M13" s="27">
        <v>1387</v>
      </c>
      <c r="O13" s="9"/>
      <c r="P13" s="9"/>
    </row>
    <row r="14" spans="1:16" x14ac:dyDescent="0.35">
      <c r="A14" s="1" t="s">
        <v>12</v>
      </c>
      <c r="B14" s="20">
        <v>692</v>
      </c>
      <c r="C14" s="32">
        <v>644</v>
      </c>
      <c r="D14" s="18">
        <v>505</v>
      </c>
      <c r="E14" s="19">
        <v>730</v>
      </c>
      <c r="F14" s="20">
        <v>559</v>
      </c>
      <c r="G14" s="21">
        <v>441</v>
      </c>
      <c r="H14" s="22">
        <v>254</v>
      </c>
      <c r="I14" s="23">
        <v>464</v>
      </c>
      <c r="J14" s="24">
        <v>258</v>
      </c>
      <c r="K14" s="25">
        <v>283</v>
      </c>
      <c r="L14" s="26">
        <v>177</v>
      </c>
      <c r="M14" s="27">
        <v>331</v>
      </c>
      <c r="O14" s="9"/>
      <c r="P14" s="9"/>
    </row>
    <row r="15" spans="1:16" ht="29" x14ac:dyDescent="0.35">
      <c r="A15" s="5" t="s">
        <v>13</v>
      </c>
      <c r="B15" s="20">
        <v>140</v>
      </c>
      <c r="C15" s="32">
        <v>125</v>
      </c>
      <c r="D15" s="18">
        <v>93</v>
      </c>
      <c r="E15" s="19">
        <v>2119</v>
      </c>
      <c r="F15" s="20">
        <v>600</v>
      </c>
      <c r="G15" s="28">
        <v>477</v>
      </c>
      <c r="H15" s="29">
        <v>498</v>
      </c>
      <c r="I15" s="30">
        <v>247</v>
      </c>
      <c r="J15" s="24">
        <v>419</v>
      </c>
      <c r="K15" s="25">
        <v>282</v>
      </c>
      <c r="L15" s="26">
        <v>411</v>
      </c>
      <c r="M15" s="31">
        <v>314</v>
      </c>
      <c r="O15" s="9"/>
      <c r="P15" s="9"/>
    </row>
    <row r="16" spans="1:16" x14ac:dyDescent="0.35">
      <c r="A16" s="1" t="s">
        <v>14</v>
      </c>
      <c r="B16" s="20"/>
      <c r="C16" s="32">
        <v>966</v>
      </c>
      <c r="D16" s="18">
        <v>201</v>
      </c>
      <c r="E16" s="19">
        <v>393</v>
      </c>
      <c r="F16" s="20">
        <v>453</v>
      </c>
      <c r="G16" s="21">
        <v>296</v>
      </c>
      <c r="H16" s="22">
        <v>461</v>
      </c>
      <c r="I16" s="23">
        <v>1012</v>
      </c>
      <c r="J16" s="24">
        <v>263</v>
      </c>
      <c r="K16" s="25">
        <v>181</v>
      </c>
      <c r="L16" s="26">
        <v>193</v>
      </c>
      <c r="M16" s="27">
        <v>150</v>
      </c>
      <c r="O16" s="9"/>
      <c r="P16" s="9"/>
    </row>
    <row r="17" spans="1:16" x14ac:dyDescent="0.35">
      <c r="A17" s="1" t="s">
        <v>15</v>
      </c>
      <c r="B17" s="20">
        <v>164</v>
      </c>
      <c r="C17" s="32">
        <v>414</v>
      </c>
      <c r="D17" s="18">
        <v>235</v>
      </c>
      <c r="E17" s="19">
        <v>408</v>
      </c>
      <c r="F17" s="20">
        <v>353</v>
      </c>
      <c r="G17" s="21">
        <v>164</v>
      </c>
      <c r="H17" s="22">
        <v>114</v>
      </c>
      <c r="I17" s="23">
        <v>127</v>
      </c>
      <c r="J17" s="24">
        <v>91</v>
      </c>
      <c r="K17" s="25">
        <v>71</v>
      </c>
      <c r="L17" s="26">
        <v>61</v>
      </c>
      <c r="M17" s="27">
        <v>49</v>
      </c>
      <c r="O17" s="9"/>
      <c r="P17" s="9"/>
    </row>
    <row r="18" spans="1:16" x14ac:dyDescent="0.35">
      <c r="A18" s="1" t="s">
        <v>16</v>
      </c>
      <c r="B18" s="20">
        <v>341</v>
      </c>
      <c r="C18" s="32">
        <v>419</v>
      </c>
      <c r="D18" s="18">
        <v>448</v>
      </c>
      <c r="E18" s="19">
        <v>356</v>
      </c>
      <c r="F18" s="20">
        <v>294</v>
      </c>
      <c r="G18" s="21">
        <v>186</v>
      </c>
      <c r="H18" s="22">
        <v>297</v>
      </c>
      <c r="I18" s="23">
        <v>248</v>
      </c>
      <c r="J18" s="24">
        <v>302</v>
      </c>
      <c r="K18" s="25">
        <v>417</v>
      </c>
      <c r="L18" s="26">
        <v>228</v>
      </c>
      <c r="M18" s="27">
        <v>263</v>
      </c>
      <c r="O18" s="9"/>
      <c r="P18" s="9"/>
    </row>
    <row r="19" spans="1:16" x14ac:dyDescent="0.35">
      <c r="A19" s="1" t="s">
        <v>17</v>
      </c>
      <c r="B19" s="20">
        <v>341</v>
      </c>
      <c r="C19" s="32">
        <v>230</v>
      </c>
      <c r="D19" s="18">
        <v>350</v>
      </c>
      <c r="E19" s="19">
        <v>677</v>
      </c>
      <c r="F19" s="20">
        <v>235</v>
      </c>
      <c r="G19" s="21">
        <v>246</v>
      </c>
      <c r="H19" s="22">
        <v>327</v>
      </c>
      <c r="I19" s="23">
        <v>159</v>
      </c>
      <c r="J19" s="24">
        <v>211</v>
      </c>
      <c r="K19" s="25">
        <v>128</v>
      </c>
      <c r="L19" s="26">
        <v>260</v>
      </c>
      <c r="M19" s="27">
        <v>142</v>
      </c>
      <c r="O19" s="9"/>
      <c r="P19" s="9"/>
    </row>
    <row r="20" spans="1:16" x14ac:dyDescent="0.35">
      <c r="A20" s="1" t="s">
        <v>18</v>
      </c>
      <c r="B20" s="20">
        <v>856</v>
      </c>
      <c r="C20" s="32">
        <v>695</v>
      </c>
      <c r="D20" s="18">
        <v>143</v>
      </c>
      <c r="E20" s="19">
        <v>254</v>
      </c>
      <c r="F20" s="20">
        <v>160</v>
      </c>
      <c r="G20" s="21">
        <v>187</v>
      </c>
      <c r="H20" s="22">
        <v>32</v>
      </c>
      <c r="I20" s="23">
        <v>141</v>
      </c>
      <c r="J20" s="24">
        <v>6</v>
      </c>
      <c r="K20" s="25">
        <v>63</v>
      </c>
      <c r="L20" s="26">
        <v>200</v>
      </c>
      <c r="M20" s="27">
        <v>102</v>
      </c>
      <c r="O20" s="9"/>
      <c r="P20" s="9"/>
    </row>
    <row r="21" spans="1:16" x14ac:dyDescent="0.35">
      <c r="A21" s="1" t="s">
        <v>19</v>
      </c>
      <c r="B21" s="20">
        <v>257</v>
      </c>
      <c r="C21" s="32">
        <v>252</v>
      </c>
      <c r="D21" s="18">
        <v>184</v>
      </c>
      <c r="E21" s="19">
        <v>176</v>
      </c>
      <c r="F21" s="20">
        <v>112</v>
      </c>
      <c r="G21" s="21">
        <v>217</v>
      </c>
      <c r="H21" s="22">
        <v>157</v>
      </c>
      <c r="I21" s="23">
        <v>22</v>
      </c>
      <c r="J21" s="24">
        <v>34</v>
      </c>
      <c r="K21" s="25">
        <v>23</v>
      </c>
      <c r="L21" s="26">
        <v>76</v>
      </c>
      <c r="M21" s="27">
        <v>96</v>
      </c>
      <c r="O21" s="9"/>
      <c r="P21" s="9"/>
    </row>
    <row r="22" spans="1:16" x14ac:dyDescent="0.35">
      <c r="A22" s="1" t="s">
        <v>20</v>
      </c>
      <c r="B22" s="20">
        <v>98</v>
      </c>
      <c r="C22" s="32"/>
      <c r="D22" s="18">
        <v>60</v>
      </c>
      <c r="E22" s="19">
        <v>118</v>
      </c>
      <c r="F22" s="20">
        <v>98</v>
      </c>
      <c r="G22" s="21">
        <v>163</v>
      </c>
      <c r="H22" s="22">
        <v>76</v>
      </c>
      <c r="I22" s="23">
        <v>27412</v>
      </c>
      <c r="J22" s="24">
        <v>7317</v>
      </c>
      <c r="K22" s="25">
        <v>61</v>
      </c>
      <c r="L22" s="26">
        <v>60</v>
      </c>
      <c r="M22" s="27">
        <v>53</v>
      </c>
      <c r="O22" s="9"/>
      <c r="P22" s="9"/>
    </row>
    <row r="23" spans="1:16" x14ac:dyDescent="0.35">
      <c r="A23" s="1" t="s">
        <v>54</v>
      </c>
      <c r="B23" s="20">
        <v>1133</v>
      </c>
      <c r="C23" s="32">
        <v>2109</v>
      </c>
      <c r="D23" s="18"/>
      <c r="E23" s="19"/>
      <c r="F23" s="20"/>
      <c r="G23" s="21"/>
      <c r="H23" s="22"/>
      <c r="I23" s="23"/>
      <c r="J23" s="24"/>
      <c r="K23" s="25"/>
      <c r="L23" s="26"/>
      <c r="M23" s="27"/>
      <c r="O23" s="9"/>
      <c r="P23" s="9"/>
    </row>
    <row r="24" spans="1:16" x14ac:dyDescent="0.35">
      <c r="A24" s="8" t="s">
        <v>48</v>
      </c>
      <c r="B24" s="33">
        <f t="shared" ref="B24:H24" si="0">SUM(B2:B23)</f>
        <v>82166</v>
      </c>
      <c r="C24" s="33">
        <f t="shared" si="0"/>
        <v>81911</v>
      </c>
      <c r="D24" s="33">
        <f t="shared" si="0"/>
        <v>75725</v>
      </c>
      <c r="E24" s="33">
        <f t="shared" si="0"/>
        <v>74358</v>
      </c>
      <c r="F24" s="33">
        <f t="shared" si="0"/>
        <v>72943</v>
      </c>
      <c r="G24" s="33">
        <f t="shared" si="0"/>
        <v>69960</v>
      </c>
      <c r="H24" s="33">
        <f t="shared" si="0"/>
        <v>72887</v>
      </c>
      <c r="I24" s="33">
        <f>SUM(I2:I23)</f>
        <v>92219</v>
      </c>
      <c r="J24" s="33">
        <f t="shared" ref="J24:M24" si="1">SUM(J2:J23)</f>
        <v>81013</v>
      </c>
      <c r="K24" s="33">
        <f t="shared" si="1"/>
        <v>87839</v>
      </c>
      <c r="L24" s="33">
        <f t="shared" si="1"/>
        <v>69188</v>
      </c>
      <c r="M24" s="33">
        <f t="shared" si="1"/>
        <v>74025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Y24"/>
  <sheetViews>
    <sheetView tabSelected="1" topLeftCell="BW1" zoomScaleNormal="100" workbookViewId="0">
      <selection activeCell="CQ1" sqref="CQ1"/>
    </sheetView>
  </sheetViews>
  <sheetFormatPr defaultColWidth="8.81640625" defaultRowHeight="14.5" outlineLevelCol="1" x14ac:dyDescent="0.35"/>
  <cols>
    <col min="1" max="1" width="23" style="2" customWidth="1"/>
    <col min="2" max="2" width="2.81640625" style="2" hidden="1" customWidth="1" outlineLevel="1"/>
    <col min="3" max="4" width="9.26953125" style="3" hidden="1" customWidth="1" outlineLevel="1"/>
    <col min="5" max="5" width="12.36328125" style="3" bestFit="1" customWidth="1" collapsed="1"/>
    <col min="6" max="6" width="22.54296875" style="3" customWidth="1"/>
    <col min="7" max="7" width="2.81640625" style="3" hidden="1" customWidth="1" outlineLevel="1"/>
    <col min="8" max="11" width="9.453125" style="3" hidden="1" customWidth="1" outlineLevel="1"/>
    <col min="12" max="12" width="17.90625" style="3" bestFit="1" customWidth="1" collapsed="1"/>
    <col min="13" max="13" width="24.54296875" style="3" customWidth="1"/>
    <col min="14" max="14" width="2.81640625" style="3" hidden="1" customWidth="1" outlineLevel="1"/>
    <col min="15" max="18" width="9.26953125" style="3" hidden="1" customWidth="1" outlineLevel="1"/>
    <col min="19" max="19" width="18.54296875" style="3" bestFit="1" customWidth="1" collapsed="1"/>
    <col min="20" max="20" width="28.81640625" style="3" customWidth="1"/>
    <col min="21" max="21" width="2.81640625" style="3" hidden="1" customWidth="1" outlineLevel="1"/>
    <col min="22" max="25" width="9.26953125" style="3" hidden="1" customWidth="1" outlineLevel="1"/>
    <col min="26" max="26" width="17.90625" style="3" bestFit="1" customWidth="1" collapsed="1"/>
    <col min="27" max="27" width="32.90625" style="3" customWidth="1"/>
    <col min="28" max="28" width="2.81640625" style="3" hidden="1" customWidth="1" outlineLevel="1"/>
    <col min="29" max="32" width="9.26953125" style="3" hidden="1" customWidth="1" outlineLevel="1"/>
    <col min="33" max="33" width="17.90625" style="3" bestFit="1" customWidth="1" collapsed="1"/>
    <col min="34" max="34" width="29.08984375" style="3" customWidth="1"/>
    <col min="35" max="35" width="2.81640625" style="3" hidden="1" customWidth="1" outlineLevel="1"/>
    <col min="36" max="39" width="10.54296875" style="3" hidden="1" customWidth="1" outlineLevel="1"/>
    <col min="40" max="40" width="17.90625" style="3" bestFit="1" customWidth="1" collapsed="1"/>
    <col min="41" max="41" width="29.453125" style="3" customWidth="1"/>
    <col min="42" max="42" width="2.81640625" style="3" hidden="1" customWidth="1" outlineLevel="1"/>
    <col min="43" max="46" width="10.54296875" style="3" hidden="1" customWidth="1" outlineLevel="1"/>
    <col min="47" max="47" width="18.54296875" style="3" bestFit="1" customWidth="1" collapsed="1"/>
    <col min="48" max="48" width="33.7265625" style="3" customWidth="1"/>
    <col min="49" max="49" width="2.81640625" style="3" hidden="1" customWidth="1" outlineLevel="1"/>
    <col min="50" max="53" width="10.54296875" style="2" hidden="1" customWidth="1" outlineLevel="1"/>
    <col min="54" max="54" width="18.90625" style="2" bestFit="1" customWidth="1" collapsed="1"/>
    <col min="55" max="55" width="33.1796875" style="3" customWidth="1"/>
    <col min="56" max="56" width="2.81640625" style="3" hidden="1" customWidth="1" outlineLevel="1"/>
    <col min="57" max="60" width="10.54296875" style="2" hidden="1" customWidth="1" outlineLevel="1"/>
    <col min="61" max="61" width="17.90625" style="2" bestFit="1" customWidth="1" collapsed="1"/>
    <col min="62" max="62" width="22.1796875" style="3" customWidth="1"/>
    <col min="63" max="63" width="2.81640625" style="3" hidden="1" customWidth="1" outlineLevel="1"/>
    <col min="64" max="67" width="10.54296875" style="2" hidden="1" customWidth="1" outlineLevel="1"/>
    <col min="68" max="68" width="18.90625" style="2" bestFit="1" customWidth="1" collapsed="1"/>
    <col min="69" max="69" width="37.7265625" style="3" customWidth="1"/>
    <col min="70" max="70" width="2.81640625" style="3" hidden="1" customWidth="1" outlineLevel="1"/>
    <col min="71" max="74" width="10.54296875" style="2" hidden="1" customWidth="1" outlineLevel="1"/>
    <col min="75" max="75" width="18.54296875" style="2" bestFit="1" customWidth="1" collapsed="1"/>
    <col min="76" max="76" width="31.36328125" style="3" customWidth="1"/>
    <col min="77" max="77" width="2.81640625" style="3" hidden="1" customWidth="1" outlineLevel="1"/>
    <col min="78" max="78" width="10.54296875" style="2" hidden="1" customWidth="1" outlineLevel="1"/>
    <col min="79" max="79" width="8.81640625" style="2" hidden="1" customWidth="1" outlineLevel="1"/>
    <col min="80" max="80" width="9.26953125" style="2" hidden="1" customWidth="1" outlineLevel="1"/>
    <col min="81" max="81" width="7.54296875" style="2" hidden="1" customWidth="1" outlineLevel="1"/>
    <col min="82" max="82" width="19.453125" style="2" bestFit="1" customWidth="1" collapsed="1"/>
    <col min="83" max="93" width="8.81640625" style="2"/>
    <col min="94" max="94" width="8.81640625" style="2" customWidth="1"/>
    <col min="95" max="95" width="58.90625" style="2" bestFit="1" customWidth="1"/>
    <col min="96" max="16384" width="8.81640625" style="2"/>
  </cols>
  <sheetData>
    <row r="1" spans="1:103" s="62" customFormat="1" ht="47.15" customHeight="1" x14ac:dyDescent="0.35">
      <c r="A1" s="131" t="s">
        <v>21</v>
      </c>
      <c r="B1" s="131"/>
      <c r="C1" s="132" t="s">
        <v>56</v>
      </c>
      <c r="D1" s="60" t="s">
        <v>58</v>
      </c>
      <c r="E1" s="132" t="s">
        <v>56</v>
      </c>
      <c r="F1" s="52" t="s">
        <v>21</v>
      </c>
      <c r="G1" s="52"/>
      <c r="H1" s="53" t="s">
        <v>57</v>
      </c>
      <c r="I1" s="68" t="s">
        <v>58</v>
      </c>
      <c r="J1" s="68" t="s">
        <v>60</v>
      </c>
      <c r="K1" s="68" t="s">
        <v>59</v>
      </c>
      <c r="L1" s="53" t="s">
        <v>57</v>
      </c>
      <c r="M1" s="54" t="s">
        <v>21</v>
      </c>
      <c r="N1" s="54"/>
      <c r="O1" s="55" t="s">
        <v>51</v>
      </c>
      <c r="P1" s="127" t="s">
        <v>58</v>
      </c>
      <c r="Q1" s="127" t="s">
        <v>60</v>
      </c>
      <c r="R1" s="127" t="s">
        <v>59</v>
      </c>
      <c r="S1" s="55" t="s">
        <v>51</v>
      </c>
      <c r="T1" s="56" t="s">
        <v>21</v>
      </c>
      <c r="U1" s="56"/>
      <c r="V1" s="57" t="s">
        <v>52</v>
      </c>
      <c r="W1" s="59" t="s">
        <v>58</v>
      </c>
      <c r="X1" s="59" t="s">
        <v>60</v>
      </c>
      <c r="Y1" s="59" t="s">
        <v>59</v>
      </c>
      <c r="Z1" s="57" t="s">
        <v>52</v>
      </c>
      <c r="AA1" s="63" t="s">
        <v>21</v>
      </c>
      <c r="AB1" s="63"/>
      <c r="AC1" s="58" t="s">
        <v>53</v>
      </c>
      <c r="AD1" s="144" t="s">
        <v>58</v>
      </c>
      <c r="AE1" s="144" t="s">
        <v>60</v>
      </c>
      <c r="AF1" s="144" t="s">
        <v>59</v>
      </c>
      <c r="AG1" s="58" t="s">
        <v>53</v>
      </c>
      <c r="AH1" s="77" t="s">
        <v>21</v>
      </c>
      <c r="AI1" s="77"/>
      <c r="AJ1" s="61" t="s">
        <v>43</v>
      </c>
      <c r="AK1" s="61" t="s">
        <v>58</v>
      </c>
      <c r="AL1" s="61" t="s">
        <v>60</v>
      </c>
      <c r="AM1" s="61" t="s">
        <v>59</v>
      </c>
      <c r="AN1" s="61" t="s">
        <v>43</v>
      </c>
      <c r="AO1" s="70" t="s">
        <v>21</v>
      </c>
      <c r="AP1" s="70"/>
      <c r="AQ1" s="71" t="s">
        <v>44</v>
      </c>
      <c r="AR1" s="71" t="s">
        <v>58</v>
      </c>
      <c r="AS1" s="71" t="s">
        <v>60</v>
      </c>
      <c r="AT1" s="71" t="s">
        <v>59</v>
      </c>
      <c r="AU1" s="71" t="s">
        <v>44</v>
      </c>
      <c r="AV1" s="86" t="s">
        <v>21</v>
      </c>
      <c r="AW1" s="86"/>
      <c r="AX1" s="87" t="s">
        <v>45</v>
      </c>
      <c r="AY1" s="87" t="s">
        <v>58</v>
      </c>
      <c r="AZ1" s="87" t="s">
        <v>60</v>
      </c>
      <c r="BA1" s="87" t="s">
        <v>59</v>
      </c>
      <c r="BB1" s="87" t="s">
        <v>45</v>
      </c>
      <c r="BC1" s="111" t="s">
        <v>21</v>
      </c>
      <c r="BD1" s="111"/>
      <c r="BE1" s="112" t="s">
        <v>46</v>
      </c>
      <c r="BF1" s="112" t="s">
        <v>58</v>
      </c>
      <c r="BG1" s="112" t="s">
        <v>60</v>
      </c>
      <c r="BH1" s="112" t="s">
        <v>59</v>
      </c>
      <c r="BI1" s="112" t="s">
        <v>46</v>
      </c>
      <c r="BJ1" s="83" t="s">
        <v>21</v>
      </c>
      <c r="BK1" s="83"/>
      <c r="BL1" s="84" t="s">
        <v>47</v>
      </c>
      <c r="BM1" s="84" t="s">
        <v>58</v>
      </c>
      <c r="BN1" s="84" t="s">
        <v>60</v>
      </c>
      <c r="BO1" s="84" t="s">
        <v>59</v>
      </c>
      <c r="BP1" s="84" t="s">
        <v>47</v>
      </c>
      <c r="BQ1" s="52" t="s">
        <v>21</v>
      </c>
      <c r="BR1" s="52"/>
      <c r="BS1" s="68" t="s">
        <v>49</v>
      </c>
      <c r="BT1" s="68" t="s">
        <v>58</v>
      </c>
      <c r="BU1" s="68" t="s">
        <v>60</v>
      </c>
      <c r="BV1" s="68" t="s">
        <v>59</v>
      </c>
      <c r="BW1" s="68" t="s">
        <v>49</v>
      </c>
      <c r="BX1" s="93" t="s">
        <v>21</v>
      </c>
      <c r="BY1" s="93"/>
      <c r="BZ1" s="106" t="s">
        <v>50</v>
      </c>
      <c r="CA1" s="106" t="s">
        <v>58</v>
      </c>
      <c r="CB1" s="106" t="s">
        <v>60</v>
      </c>
      <c r="CC1" s="106" t="s">
        <v>59</v>
      </c>
      <c r="CD1" s="191" t="s">
        <v>50</v>
      </c>
      <c r="CE1" s="192" t="str">
        <f>E1</f>
        <v>7/1/15 - 12/31/15</v>
      </c>
      <c r="CF1" s="192" t="str">
        <f>L1</f>
        <v>7/1/16 - 12/31/16</v>
      </c>
      <c r="CG1" s="192" t="str">
        <f>S1</f>
        <v>7/1/17-12/31/17</v>
      </c>
      <c r="CH1" s="192" t="str">
        <f>Z1</f>
        <v>1/1/18 - 6/30/18</v>
      </c>
      <c r="CI1" s="192" t="str">
        <f>AG1</f>
        <v>7/1/18 - 12/31/18</v>
      </c>
      <c r="CJ1" s="193" t="str">
        <f>AN1</f>
        <v>1/1/19 - 6/30/19</v>
      </c>
      <c r="CK1" s="193" t="str">
        <f>AU1</f>
        <v>7/1/19 - 12/31/19</v>
      </c>
      <c r="CL1" s="193" t="str">
        <f>BB1</f>
        <v>1/1/20 - 6/30/20</v>
      </c>
      <c r="CM1" s="193" t="str">
        <f>BI1</f>
        <v>7/1/20 - 12/31/20</v>
      </c>
      <c r="CN1" s="193" t="str">
        <f>BP1</f>
        <v>1/1/21 - 6/30/21</v>
      </c>
      <c r="CO1" s="193" t="str">
        <f>BW1</f>
        <v>7/1/21 - 12/31/21</v>
      </c>
      <c r="CP1" s="193" t="str">
        <f>CD1</f>
        <v>1/1/22 - 6/30/22</v>
      </c>
      <c r="CQ1" s="193"/>
      <c r="CR1" s="190"/>
      <c r="CS1" s="190"/>
      <c r="CT1" s="190"/>
      <c r="CU1" s="190"/>
      <c r="CV1" s="190"/>
      <c r="CW1" s="190"/>
      <c r="CX1" s="190"/>
      <c r="CY1" s="190"/>
    </row>
    <row r="2" spans="1:103" x14ac:dyDescent="0.35">
      <c r="A2" s="133" t="s">
        <v>8</v>
      </c>
      <c r="B2" s="133" t="s">
        <v>22</v>
      </c>
      <c r="C2" s="134">
        <v>18612</v>
      </c>
      <c r="D2" s="135">
        <f>C2/C$24</f>
        <v>0.22651705084828275</v>
      </c>
      <c r="E2" s="136" t="str">
        <f>TEXT(C2,"#,###")&amp;" |"&amp;TEXT(D2,"0%")</f>
        <v>18,612 |23%</v>
      </c>
      <c r="F2" s="34" t="s">
        <v>8</v>
      </c>
      <c r="G2" s="34" t="s">
        <v>22</v>
      </c>
      <c r="H2" s="35">
        <v>17792</v>
      </c>
      <c r="I2" s="101">
        <f>H2/H$24</f>
        <v>0.21721136355312473</v>
      </c>
      <c r="J2" s="102" t="str">
        <f>VLOOKUP(F2,A$1:C$24,2,FALSE)</f>
        <v>1</v>
      </c>
      <c r="K2" s="35">
        <f>H2-J2</f>
        <v>17791</v>
      </c>
      <c r="L2" s="103" t="str">
        <f>TEXT(H2,"#,###")&amp;" |"&amp;TEXT(I2,"0%")&amp;"|"&amp;TEXT(K2,"[RED]#,###")</f>
        <v>17,792 |22%|17,791</v>
      </c>
      <c r="M2" s="41" t="s">
        <v>8</v>
      </c>
      <c r="N2" s="41" t="s">
        <v>22</v>
      </c>
      <c r="O2" s="42">
        <v>16374</v>
      </c>
      <c r="P2" s="129">
        <f>O2/O$24</f>
        <v>0.21622977880488611</v>
      </c>
      <c r="Q2" s="140" t="str">
        <f>VLOOKUP(M2,F$1:H$24,2,FALSE)</f>
        <v>1</v>
      </c>
      <c r="R2" s="128">
        <f>O2-Q2</f>
        <v>16373</v>
      </c>
      <c r="S2" s="130" t="str">
        <f>TEXT(O2,"#,###")&amp;" |"&amp;TEXT(P2,"0%")&amp;"|"&amp;TEXT(R2,"[RED]#,###")</f>
        <v>16,374 |22%|16,373</v>
      </c>
      <c r="T2" s="45" t="s">
        <v>0</v>
      </c>
      <c r="U2" s="45" t="s">
        <v>22</v>
      </c>
      <c r="V2" s="46">
        <v>17215</v>
      </c>
      <c r="W2" s="141">
        <f>V2/V$24</f>
        <v>0.23151510261168939</v>
      </c>
      <c r="X2" s="142" t="str">
        <f>VLOOKUP(T2,M$1:O$24,2,FALSE)</f>
        <v>2</v>
      </c>
      <c r="Y2" s="23">
        <f>V2-X2</f>
        <v>17213</v>
      </c>
      <c r="Z2" s="143" t="str">
        <f>TEXT(V2,"#,###")&amp;" |"&amp;TEXT(W2,"0%")&amp;"|"&amp;TEXT(Y2,"[RED]#,###")</f>
        <v>17,215 |23%|17,213</v>
      </c>
      <c r="AA2" s="64" t="s">
        <v>0</v>
      </c>
      <c r="AB2" s="64" t="s">
        <v>22</v>
      </c>
      <c r="AC2" s="65">
        <v>19422</v>
      </c>
      <c r="AD2" s="145">
        <f>AC2/AC$24</f>
        <v>0.26626269827125287</v>
      </c>
      <c r="AE2" s="146" t="str">
        <f>VLOOKUP(AA2,T$1:V$24,2,FALSE)</f>
        <v>1</v>
      </c>
      <c r="AF2" s="65">
        <f>AC2-AE2</f>
        <v>19421</v>
      </c>
      <c r="AG2" s="147" t="str">
        <f>TEXT(AC2,"#,###")&amp;" |"&amp;TEXT(AD2,"0%")&amp;"|"&amp;TEXT(AF2,"[RED]#,###")</f>
        <v>19,422 |27%|19,421</v>
      </c>
      <c r="AH2" s="78" t="s">
        <v>0</v>
      </c>
      <c r="AI2" s="78" t="s">
        <v>22</v>
      </c>
      <c r="AJ2" s="79">
        <v>24408</v>
      </c>
      <c r="AK2" s="121">
        <f>AJ2/AJ$24</f>
        <v>0.34888507718696399</v>
      </c>
      <c r="AL2" s="122" t="str">
        <f>VLOOKUP(AH2,AA$1:AC$24,2,FALSE)</f>
        <v>1</v>
      </c>
      <c r="AM2" s="79">
        <f>AJ2-AL2</f>
        <v>24407</v>
      </c>
      <c r="AN2" s="123" t="str">
        <f>TEXT(AJ2,"#,###")&amp;" |"&amp;TEXT(AK2,"0%")&amp;"|"&amp;TEXT(AM2,"[RED]#,###")</f>
        <v>24,408 |35%|24,407</v>
      </c>
      <c r="AO2" s="72" t="s">
        <v>0</v>
      </c>
      <c r="AP2" s="72" t="s">
        <v>22</v>
      </c>
      <c r="AQ2" s="73">
        <v>22969</v>
      </c>
      <c r="AR2" s="148">
        <f>AQ2/AQ$24</f>
        <v>0.31513164213096984</v>
      </c>
      <c r="AS2" s="149" t="str">
        <f>VLOOKUP(AO2,AH$1:AJ$24,2,FALSE)</f>
        <v>1</v>
      </c>
      <c r="AT2" s="73">
        <f>AQ2-AS2</f>
        <v>22968</v>
      </c>
      <c r="AU2" s="150" t="str">
        <f>TEXT(AQ2,"#,###")&amp;" |"&amp;TEXT(AR2,"0%")&amp;"|"&amp;TEXT(AT2,"[RED]#,###")</f>
        <v>22,969 |32%|22,968</v>
      </c>
      <c r="AV2" s="88" t="s">
        <v>20</v>
      </c>
      <c r="AW2" s="88" t="s">
        <v>22</v>
      </c>
      <c r="AX2" s="89">
        <v>27412</v>
      </c>
      <c r="AY2" s="124">
        <f>AX2/AX$24</f>
        <v>0.29724894002320562</v>
      </c>
      <c r="AZ2" s="125" t="str">
        <f>VLOOKUP(AV2,AO$1:AQ$24,2,FALSE)</f>
        <v>20</v>
      </c>
      <c r="BA2" s="89">
        <f>AX2-AZ2</f>
        <v>27392</v>
      </c>
      <c r="BB2" s="126" t="str">
        <f>TEXT(AX2,"#,###")&amp;" |"&amp;TEXT(AY2,"0%")&amp;"|"&amp;TEXT(BA2,"[RED]#,###")</f>
        <v>27,412 |30%|27,392</v>
      </c>
      <c r="BC2" s="113" t="s">
        <v>0</v>
      </c>
      <c r="BD2" s="113" t="s">
        <v>22</v>
      </c>
      <c r="BE2" s="114">
        <v>20933</v>
      </c>
      <c r="BF2" s="115">
        <f>BE2/BE$24</f>
        <v>0.25839062866453533</v>
      </c>
      <c r="BG2" s="116" t="str">
        <f>VLOOKUP(BC2,AV$1:AX$24,2,FALSE)</f>
        <v>2</v>
      </c>
      <c r="BH2" s="117">
        <f>BE2-BG2</f>
        <v>20931</v>
      </c>
      <c r="BI2" s="118" t="str">
        <f>TEXT(BE2,"#,###")&amp;" |"&amp;TEXT(BF2,"0%")&amp;"|"&amp;TEXT(BH2,"[RED]#,###")</f>
        <v>20,933 |26%|20,931</v>
      </c>
      <c r="BJ2" s="38" t="s">
        <v>0</v>
      </c>
      <c r="BK2" s="38" t="s">
        <v>22</v>
      </c>
      <c r="BL2" s="25">
        <v>24670</v>
      </c>
      <c r="BM2" s="108">
        <f>BL2/BL$24</f>
        <v>0.28085474561413493</v>
      </c>
      <c r="BN2" s="109" t="str">
        <f>VLOOKUP(BJ2,BC$1:BE$24,2,FALSE)</f>
        <v>1</v>
      </c>
      <c r="BO2" s="85">
        <f>BL2-BN2</f>
        <v>24669</v>
      </c>
      <c r="BP2" s="110" t="str">
        <f>TEXT(BL2,"#,###")&amp;" |"&amp;TEXT(BM2,"0%")&amp;"|"&amp;TEXT(BO2,"[RED]#,###")</f>
        <v>24,670 |28%|24,669</v>
      </c>
      <c r="BQ2" s="34" t="s">
        <v>0</v>
      </c>
      <c r="BR2" s="34" t="s">
        <v>22</v>
      </c>
      <c r="BS2" s="69">
        <v>20083</v>
      </c>
      <c r="BT2" s="101">
        <f>BS2/BS$24</f>
        <v>0.2902670983407527</v>
      </c>
      <c r="BU2" s="102" t="str">
        <f>VLOOKUP(BQ2,BJ$1:BL$24,2,FALSE)</f>
        <v>1</v>
      </c>
      <c r="BV2" s="35">
        <f>BS2-BU2</f>
        <v>20082</v>
      </c>
      <c r="BW2" s="103" t="str">
        <f>TEXT(BS2,"#,###")&amp;" |"&amp;TEXT(BT2,"0%")&amp;"|"&amp;TEXT(BV2,"[RED]#,###")</f>
        <v>20,083 |29%|20,082</v>
      </c>
      <c r="BX2" s="94" t="s">
        <v>0</v>
      </c>
      <c r="BY2" s="94" t="s">
        <v>22</v>
      </c>
      <c r="BZ2" s="107">
        <v>19974</v>
      </c>
      <c r="CA2" s="104">
        <f>BZ2/BZ$24</f>
        <v>0.26982776089159066</v>
      </c>
      <c r="CB2" s="105" t="str">
        <f>VLOOKUP(BX2,BQ$1:BS$24,2,FALSE)</f>
        <v>1</v>
      </c>
      <c r="CC2" s="95">
        <f>BZ2-CB2</f>
        <v>19973</v>
      </c>
      <c r="CD2" s="100" t="str">
        <f>TEXT(BZ2,"#,###")&amp;" |"&amp;TEXT(CA2,"0%")&amp;"|"&amp;TEXT(CC2,"[RED]#,###")</f>
        <v>19,974 |27%|19,973</v>
      </c>
      <c r="CE2" s="194" t="str">
        <f>VLOOKUP($BX2,A$1:B$24,2,FALSE)</f>
        <v>2</v>
      </c>
      <c r="CF2" s="194" t="str">
        <f>VLOOKUP($BX2,F$1:G$24,2,FALSE)</f>
        <v>3</v>
      </c>
      <c r="CG2" s="194" t="str">
        <f>VLOOKUP($BX2,M$1:N$24,2,FALSE)</f>
        <v>2</v>
      </c>
      <c r="CH2" s="194" t="str">
        <f>VLOOKUP($BX2,T$1:U$24,2,FALSE)</f>
        <v>1</v>
      </c>
      <c r="CI2" s="194" t="str">
        <f>VLOOKUP($BX2,AA$1:AB$24,2,FALSE)</f>
        <v>1</v>
      </c>
      <c r="CJ2" s="194" t="str">
        <f>VLOOKUP($BX2,AH$1:AI$24,2,FALSE)</f>
        <v>1</v>
      </c>
      <c r="CK2" s="194" t="str">
        <f>VLOOKUP($BX2,AO$1:AP$24,2,FALSE)</f>
        <v>1</v>
      </c>
      <c r="CL2" s="194" t="str">
        <f>VLOOKUP($BX2,AV$1:AW$24,2,FALSE)</f>
        <v>2</v>
      </c>
      <c r="CM2" s="194" t="str">
        <f>VLOOKUP($BX2,BC$1:BD$24,2,FALSE)</f>
        <v>1</v>
      </c>
      <c r="CN2" s="194" t="str">
        <f>VLOOKUP($BX2,BJ$1:BK$24,2,FALSE)</f>
        <v>1</v>
      </c>
      <c r="CO2" s="194" t="str">
        <f>VLOOKUP($BX2,BQ$1:BR$24,2,FALSE)</f>
        <v>1</v>
      </c>
      <c r="CP2" s="194" t="str">
        <f>VLOOKUP($BX2,BX$1:BY$24,2,FALSE)</f>
        <v>1</v>
      </c>
      <c r="CQ2" s="194" t="s">
        <v>0</v>
      </c>
    </row>
    <row r="3" spans="1:103" x14ac:dyDescent="0.35">
      <c r="A3" s="133" t="s">
        <v>0</v>
      </c>
      <c r="B3" s="133" t="s">
        <v>23</v>
      </c>
      <c r="C3" s="134">
        <v>14191</v>
      </c>
      <c r="D3" s="135">
        <f t="shared" ref="D3:D23" si="0">C3/C$24</f>
        <v>0.17271134045712339</v>
      </c>
      <c r="E3" s="136" t="str">
        <f t="shared" ref="E3:E23" si="1">TEXT(C3,"#,###")&amp;" |"&amp;TEXT(D3,"0%")</f>
        <v>14,191 |17%</v>
      </c>
      <c r="F3" s="34" t="s">
        <v>1</v>
      </c>
      <c r="G3" s="34" t="s">
        <v>23</v>
      </c>
      <c r="H3" s="35">
        <v>15131</v>
      </c>
      <c r="I3" s="101">
        <f t="shared" ref="I3:I23" si="2">H3/H$24</f>
        <v>0.18472488432567055</v>
      </c>
      <c r="J3" s="102" t="str">
        <f>VLOOKUP(F3,A$1:C$24,2,FALSE)</f>
        <v>3</v>
      </c>
      <c r="K3" s="35">
        <f t="shared" ref="K3:K23" si="3">H3-J3</f>
        <v>15128</v>
      </c>
      <c r="L3" s="103" t="str">
        <f t="shared" ref="L3:L23" si="4">TEXT(H3,"#,###")&amp;" |"&amp;TEXT(I3,"0%")&amp;"|"&amp;TEXT(K3,"[RED]#,###")</f>
        <v>15,131 |18%|15,128</v>
      </c>
      <c r="M3" s="41" t="s">
        <v>0</v>
      </c>
      <c r="N3" s="41" t="s">
        <v>23</v>
      </c>
      <c r="O3" s="42">
        <v>15477</v>
      </c>
      <c r="P3" s="129">
        <f t="shared" ref="P3:P23" si="5">O3/O$24</f>
        <v>0.20438428524265434</v>
      </c>
      <c r="Q3" s="140" t="str">
        <f>VLOOKUP(M3,F$1:H$24,2,FALSE)</f>
        <v>3</v>
      </c>
      <c r="R3" s="128">
        <f t="shared" ref="R3:R23" si="6">O3-Q3</f>
        <v>15474</v>
      </c>
      <c r="S3" s="130" t="str">
        <f t="shared" ref="S3:S23" si="7">TEXT(O3,"#,###")&amp;" |"&amp;TEXT(P3,"0%")&amp;"|"&amp;TEXT(R3,"[RED]#,###")</f>
        <v>15,477 |20%|15,474</v>
      </c>
      <c r="T3" s="45" t="s">
        <v>1</v>
      </c>
      <c r="U3" s="45" t="s">
        <v>23</v>
      </c>
      <c r="V3" s="46">
        <v>13262</v>
      </c>
      <c r="W3" s="141">
        <f t="shared" ref="W3:W23" si="8">V3/V$24</f>
        <v>0.17835337152693725</v>
      </c>
      <c r="X3" s="142" t="str">
        <f>VLOOKUP(T3,M$1:O$24,2,FALSE)</f>
        <v>3</v>
      </c>
      <c r="Y3" s="23">
        <f t="shared" ref="Y3:Y23" si="9">V3-X3</f>
        <v>13259</v>
      </c>
      <c r="Z3" s="143" t="str">
        <f t="shared" ref="Z3:Z23" si="10">TEXT(V3,"#,###")&amp;" |"&amp;TEXT(W3,"0%")&amp;"|"&amp;TEXT(Y3,"[RED]#,###")</f>
        <v>13,262 |18%|13,259</v>
      </c>
      <c r="AA3" s="64" t="s">
        <v>1</v>
      </c>
      <c r="AB3" s="64" t="s">
        <v>23</v>
      </c>
      <c r="AC3" s="65">
        <v>14270</v>
      </c>
      <c r="AD3" s="145">
        <f t="shared" ref="AD3:AD23" si="11">AC3/AC$24</f>
        <v>0.19563220596904432</v>
      </c>
      <c r="AE3" s="146" t="str">
        <f>VLOOKUP(AA3,T$1:V$24,2,FALSE)</f>
        <v>2</v>
      </c>
      <c r="AF3" s="65">
        <f t="shared" ref="AF3:AF23" si="12">AC3-AE3</f>
        <v>14268</v>
      </c>
      <c r="AG3" s="147" t="str">
        <f t="shared" ref="AG3:AG23" si="13">TEXT(AC3,"#,###")&amp;" |"&amp;TEXT(AD3,"0%")&amp;"|"&amp;TEXT(AF3,"[RED]#,###")</f>
        <v>14,270 |20%|14,268</v>
      </c>
      <c r="AH3" s="78" t="s">
        <v>1</v>
      </c>
      <c r="AI3" s="78" t="s">
        <v>23</v>
      </c>
      <c r="AJ3" s="79">
        <v>16636</v>
      </c>
      <c r="AK3" s="121">
        <f t="shared" ref="AK3:AK23" si="14">AJ3/AJ$24</f>
        <v>0.23779302458547741</v>
      </c>
      <c r="AL3" s="122" t="str">
        <f>VLOOKUP(AH3,AA$1:AC$24,2,FALSE)</f>
        <v>2</v>
      </c>
      <c r="AM3" s="79">
        <f t="shared" ref="AM3:AM23" si="15">AJ3-AL3</f>
        <v>16634</v>
      </c>
      <c r="AN3" s="123" t="str">
        <f t="shared" ref="AN3:AN23" si="16">TEXT(AJ3,"#,###")&amp;" |"&amp;TEXT(AK3,"0%")&amp;"|"&amp;TEXT(AM3,"[RED]#,###")</f>
        <v>16,636 |24%|16,634</v>
      </c>
      <c r="AO3" s="72" t="s">
        <v>1</v>
      </c>
      <c r="AP3" s="72" t="s">
        <v>23</v>
      </c>
      <c r="AQ3" s="73">
        <v>15447</v>
      </c>
      <c r="AR3" s="148">
        <f t="shared" ref="AR3:AR23" si="17">AQ3/AQ$24</f>
        <v>0.21193079698711703</v>
      </c>
      <c r="AS3" s="149" t="str">
        <f>VLOOKUP(AO3,AH$1:AJ$24,2,FALSE)</f>
        <v>2</v>
      </c>
      <c r="AT3" s="73">
        <f t="shared" ref="AT3:AT23" si="18">AQ3-AS3</f>
        <v>15445</v>
      </c>
      <c r="AU3" s="150" t="str">
        <f t="shared" ref="AU3:AU23" si="19">TEXT(AQ3,"#,###")&amp;" |"&amp;TEXT(AR3,"0%")&amp;"|"&amp;TEXT(AT3,"[RED]#,###")</f>
        <v>15,447 |21%|15,445</v>
      </c>
      <c r="AV3" s="88" t="s">
        <v>0</v>
      </c>
      <c r="AW3" s="88" t="s">
        <v>23</v>
      </c>
      <c r="AX3" s="89">
        <v>18013</v>
      </c>
      <c r="AY3" s="124">
        <f t="shared" ref="AY3:AY23" si="20">AX3/AX$24</f>
        <v>0.19532851147811189</v>
      </c>
      <c r="AZ3" s="125" t="str">
        <f>VLOOKUP(AV3,AO$1:AQ$24,2,FALSE)</f>
        <v>1</v>
      </c>
      <c r="BA3" s="89">
        <f t="shared" ref="BA3:BA23" si="21">AX3-AZ3</f>
        <v>18012</v>
      </c>
      <c r="BB3" s="126" t="str">
        <f t="shared" ref="BB3:BB23" si="22">TEXT(AX3,"#,###")&amp;" |"&amp;TEXT(AY3,"0%")&amp;"|"&amp;TEXT(BA3,"[RED]#,###")</f>
        <v>18,013 |20%|18,012</v>
      </c>
      <c r="BC3" s="113" t="s">
        <v>1</v>
      </c>
      <c r="BD3" s="113" t="s">
        <v>23</v>
      </c>
      <c r="BE3" s="114">
        <v>13063</v>
      </c>
      <c r="BF3" s="115">
        <f t="shared" ref="BF3:BF23" si="23">BE3/BE$24</f>
        <v>0.16124572599459347</v>
      </c>
      <c r="BG3" s="116" t="str">
        <f>VLOOKUP(BC3,AV$1:AX$24,2,FALSE)</f>
        <v>3</v>
      </c>
      <c r="BH3" s="117">
        <f t="shared" ref="BH3:BH23" si="24">BE3-BG3</f>
        <v>13060</v>
      </c>
      <c r="BI3" s="118" t="str">
        <f t="shared" ref="BI3:BI23" si="25">TEXT(BE3,"#,###")&amp;" |"&amp;TEXT(BF3,"0%")&amp;"|"&amp;TEXT(BH3,"[RED]#,###")</f>
        <v>13,063 |16%|13,060</v>
      </c>
      <c r="BJ3" s="38" t="s">
        <v>6</v>
      </c>
      <c r="BK3" s="38" t="s">
        <v>23</v>
      </c>
      <c r="BL3" s="25">
        <v>14333</v>
      </c>
      <c r="BM3" s="108">
        <f t="shared" ref="BM3:BM23" si="26">BL3/BL$24</f>
        <v>0.16317353339632737</v>
      </c>
      <c r="BN3" s="109" t="str">
        <f>VLOOKUP(BJ3,BC$1:BE$24,2,FALSE)</f>
        <v>18</v>
      </c>
      <c r="BO3" s="85">
        <f t="shared" ref="BO3:BO23" si="27">BL3-BN3</f>
        <v>14315</v>
      </c>
      <c r="BP3" s="110" t="str">
        <f t="shared" ref="BP3:BP23" si="28">TEXT(BL3,"#,###")&amp;" |"&amp;TEXT(BM3,"0%")&amp;"|"&amp;TEXT(BO3,"[RED]#,###")</f>
        <v>14,333 |16%|14,315</v>
      </c>
      <c r="BQ3" s="34" t="s">
        <v>1</v>
      </c>
      <c r="BR3" s="34" t="s">
        <v>23</v>
      </c>
      <c r="BS3" s="69">
        <v>13652</v>
      </c>
      <c r="BT3" s="101">
        <f t="shared" ref="BT3:BT23" si="29">BS3/BS$24</f>
        <v>0.19731745389373881</v>
      </c>
      <c r="BU3" s="102" t="str">
        <f>VLOOKUP(BQ3,BJ$1:BL$24,2,FALSE)</f>
        <v>3</v>
      </c>
      <c r="BV3" s="35">
        <f t="shared" ref="BV3:BV23" si="30">BS3-BU3</f>
        <v>13649</v>
      </c>
      <c r="BW3" s="103" t="str">
        <f t="shared" ref="BW3:BW23" si="31">TEXT(BS3,"#,###")&amp;" |"&amp;TEXT(BT3,"0%")&amp;"|"&amp;TEXT(BV3,"[RED]#,###")</f>
        <v>13,652 |20%|13,649</v>
      </c>
      <c r="BX3" s="94" t="s">
        <v>1</v>
      </c>
      <c r="BY3" s="94" t="s">
        <v>23</v>
      </c>
      <c r="BZ3" s="95">
        <v>14376</v>
      </c>
      <c r="CA3" s="104">
        <f t="shared" ref="CA3:CA23" si="32">BZ3/BZ$24</f>
        <v>0.1942046605876393</v>
      </c>
      <c r="CB3" s="105" t="str">
        <f>VLOOKUP(BX3,BQ$1:BS$24,2,FALSE)</f>
        <v>2</v>
      </c>
      <c r="CC3" s="95">
        <f t="shared" ref="CC3:CC23" si="33">BZ3-CB3</f>
        <v>14374</v>
      </c>
      <c r="CD3" s="100" t="str">
        <f>TEXT(BZ3,"#,###")&amp;" |"&amp;TEXT(CA3,"0%")&amp;"|"&amp;TEXT(CC3,"[RED]#,###")</f>
        <v>14,376 |19%|14,374</v>
      </c>
      <c r="CE3" s="194" t="str">
        <f>VLOOKUP($BX3,A$1:B$24,2,FALSE)</f>
        <v>3</v>
      </c>
      <c r="CF3" s="194" t="str">
        <f>VLOOKUP($BX3,F$1:G$24,2,FALSE)</f>
        <v>2</v>
      </c>
      <c r="CG3" s="194" t="str">
        <f t="shared" ref="CG3:CG24" si="34">VLOOKUP($BX3,M$1:N$24,2,FALSE)</f>
        <v>3</v>
      </c>
      <c r="CH3" s="194" t="str">
        <f t="shared" ref="CH3:CH24" si="35">VLOOKUP($BX3,T$1:U$24,2,FALSE)</f>
        <v>2</v>
      </c>
      <c r="CI3" s="194" t="str">
        <f t="shared" ref="CI3:CI24" si="36">VLOOKUP($BX3,AA$1:AB$24,2,FALSE)</f>
        <v>2</v>
      </c>
      <c r="CJ3" s="194" t="str">
        <f t="shared" ref="CJ3:CJ24" si="37">VLOOKUP($BX3,AH$1:AI$24,2,FALSE)</f>
        <v>2</v>
      </c>
      <c r="CK3" s="194" t="str">
        <f t="shared" ref="CK3:CK24" si="38">VLOOKUP($BX3,AO$1:AP$24,2,FALSE)</f>
        <v>2</v>
      </c>
      <c r="CL3" s="194" t="str">
        <f t="shared" ref="CL3:CL24" si="39">VLOOKUP($BX3,AV$1:AW$24,2,FALSE)</f>
        <v>3</v>
      </c>
      <c r="CM3" s="194" t="str">
        <f t="shared" ref="CM3:CM24" si="40">VLOOKUP($BX3,BC$1:BD$24,2,FALSE)</f>
        <v>2</v>
      </c>
      <c r="CN3" s="194" t="str">
        <f t="shared" ref="CN3:CN24" si="41">VLOOKUP($BX3,BJ$1:BK$24,2,FALSE)</f>
        <v>3</v>
      </c>
      <c r="CO3" s="194" t="str">
        <f t="shared" ref="CO3:CO24" si="42">VLOOKUP($BX3,BQ$1:BR$24,2,FALSE)</f>
        <v>2</v>
      </c>
      <c r="CP3" s="194" t="str">
        <f t="shared" ref="CP3:CP24" si="43">VLOOKUP($BX3,BX$1:BY$24,2,FALSE)</f>
        <v>2</v>
      </c>
      <c r="CQ3" s="194" t="s">
        <v>1</v>
      </c>
    </row>
    <row r="4" spans="1:103" x14ac:dyDescent="0.35">
      <c r="A4" s="133" t="s">
        <v>1</v>
      </c>
      <c r="B4" s="133" t="s">
        <v>24</v>
      </c>
      <c r="C4" s="134">
        <v>13563</v>
      </c>
      <c r="D4" s="135">
        <f t="shared" si="0"/>
        <v>0.16506827641603583</v>
      </c>
      <c r="E4" s="136" t="str">
        <f t="shared" si="1"/>
        <v>13,563 |17%</v>
      </c>
      <c r="F4" s="34" t="s">
        <v>0</v>
      </c>
      <c r="G4" s="34" t="s">
        <v>24</v>
      </c>
      <c r="H4" s="35">
        <v>14466</v>
      </c>
      <c r="I4" s="101">
        <f t="shared" si="2"/>
        <v>0.17660631661193246</v>
      </c>
      <c r="J4" s="102" t="str">
        <f>VLOOKUP(F4,A$1:C$24,2,FALSE)</f>
        <v>2</v>
      </c>
      <c r="K4" s="35">
        <f t="shared" si="3"/>
        <v>14464</v>
      </c>
      <c r="L4" s="103" t="str">
        <f t="shared" si="4"/>
        <v>14,466 |18%|14,464</v>
      </c>
      <c r="M4" s="41" t="s">
        <v>1</v>
      </c>
      <c r="N4" s="41" t="s">
        <v>24</v>
      </c>
      <c r="O4" s="42">
        <v>12810</v>
      </c>
      <c r="P4" s="129">
        <f t="shared" si="5"/>
        <v>0.16916474083856059</v>
      </c>
      <c r="Q4" s="140" t="str">
        <f>VLOOKUP(M4,F$1:H$24,2,FALSE)</f>
        <v>2</v>
      </c>
      <c r="R4" s="128">
        <f t="shared" si="6"/>
        <v>12808</v>
      </c>
      <c r="S4" s="130" t="str">
        <f t="shared" si="7"/>
        <v>12,810 |17%|12,808</v>
      </c>
      <c r="T4" s="45" t="s">
        <v>3</v>
      </c>
      <c r="U4" s="45" t="s">
        <v>24</v>
      </c>
      <c r="V4" s="46">
        <v>8641</v>
      </c>
      <c r="W4" s="141">
        <f t="shared" si="8"/>
        <v>0.11620807445063074</v>
      </c>
      <c r="X4" s="142" t="str">
        <f>VLOOKUP(T4,M$1:O$24,2,FALSE)</f>
        <v>7</v>
      </c>
      <c r="Y4" s="23">
        <f t="shared" si="9"/>
        <v>8634</v>
      </c>
      <c r="Z4" s="143" t="str">
        <f t="shared" si="10"/>
        <v>8,641 |12%|8,634</v>
      </c>
      <c r="AA4" s="64" t="s">
        <v>2</v>
      </c>
      <c r="AB4" s="64" t="s">
        <v>24</v>
      </c>
      <c r="AC4" s="65">
        <v>8188</v>
      </c>
      <c r="AD4" s="145">
        <f t="shared" si="11"/>
        <v>0.11225203240886719</v>
      </c>
      <c r="AE4" s="146" t="str">
        <f>VLOOKUP(AA4,T$1:V$24,2,FALSE)</f>
        <v>5</v>
      </c>
      <c r="AF4" s="65">
        <f t="shared" si="12"/>
        <v>8183</v>
      </c>
      <c r="AG4" s="147" t="str">
        <f t="shared" si="13"/>
        <v>8,188 |11%|8,183</v>
      </c>
      <c r="AH4" s="78" t="s">
        <v>2</v>
      </c>
      <c r="AI4" s="78" t="s">
        <v>24</v>
      </c>
      <c r="AJ4" s="79">
        <v>5463</v>
      </c>
      <c r="AK4" s="121">
        <f t="shared" si="14"/>
        <v>7.8087478559176679E-2</v>
      </c>
      <c r="AL4" s="122" t="str">
        <f>VLOOKUP(AH4,AA$1:AC$24,2,FALSE)</f>
        <v>3</v>
      </c>
      <c r="AM4" s="79">
        <f t="shared" si="15"/>
        <v>5460</v>
      </c>
      <c r="AN4" s="123" t="str">
        <f t="shared" si="16"/>
        <v>5,463 |8%|5,460</v>
      </c>
      <c r="AO4" s="72" t="s">
        <v>2</v>
      </c>
      <c r="AP4" s="72" t="s">
        <v>24</v>
      </c>
      <c r="AQ4" s="73">
        <v>10062</v>
      </c>
      <c r="AR4" s="148">
        <f t="shared" si="17"/>
        <v>0.13804930920465927</v>
      </c>
      <c r="AS4" s="149" t="str">
        <f>VLOOKUP(AO4,AH$1:AJ$24,2,FALSE)</f>
        <v>3</v>
      </c>
      <c r="AT4" s="73">
        <f t="shared" si="18"/>
        <v>10059</v>
      </c>
      <c r="AU4" s="150" t="str">
        <f t="shared" si="19"/>
        <v>10,062 |14%|10,059</v>
      </c>
      <c r="AV4" s="88" t="s">
        <v>1</v>
      </c>
      <c r="AW4" s="88" t="s">
        <v>24</v>
      </c>
      <c r="AX4" s="89">
        <v>13096</v>
      </c>
      <c r="AY4" s="124">
        <f t="shared" si="20"/>
        <v>0.1420097810646396</v>
      </c>
      <c r="AZ4" s="125" t="str">
        <f>VLOOKUP(AV4,AO$1:AQ$24,2,FALSE)</f>
        <v>2</v>
      </c>
      <c r="BA4" s="89">
        <f t="shared" si="21"/>
        <v>13094</v>
      </c>
      <c r="BB4" s="126" t="str">
        <f t="shared" si="22"/>
        <v>13,096 |14%|13,094</v>
      </c>
      <c r="BC4" s="113" t="s">
        <v>2</v>
      </c>
      <c r="BD4" s="113" t="s">
        <v>24</v>
      </c>
      <c r="BE4" s="114">
        <v>12258</v>
      </c>
      <c r="BF4" s="115">
        <f t="shared" si="23"/>
        <v>0.15130904916494883</v>
      </c>
      <c r="BG4" s="116" t="str">
        <f>VLOOKUP(BC4,AV$1:AX$24,2,FALSE)</f>
        <v>5</v>
      </c>
      <c r="BH4" s="117">
        <f t="shared" si="24"/>
        <v>12253</v>
      </c>
      <c r="BI4" s="118" t="str">
        <f t="shared" si="25"/>
        <v>12,258 |15%|12,253</v>
      </c>
      <c r="BJ4" s="38" t="s">
        <v>1</v>
      </c>
      <c r="BK4" s="38" t="s">
        <v>24</v>
      </c>
      <c r="BL4" s="25">
        <v>11732</v>
      </c>
      <c r="BM4" s="108">
        <f t="shared" si="26"/>
        <v>0.13356254055715572</v>
      </c>
      <c r="BN4" s="109" t="str">
        <f>VLOOKUP(BJ4,BC$1:BE$24,2,FALSE)</f>
        <v>2</v>
      </c>
      <c r="BO4" s="85">
        <f t="shared" si="27"/>
        <v>11730</v>
      </c>
      <c r="BP4" s="110" t="str">
        <f t="shared" si="28"/>
        <v>11,732 |13%|11,730</v>
      </c>
      <c r="BQ4" s="34" t="s">
        <v>2</v>
      </c>
      <c r="BR4" s="34" t="s">
        <v>24</v>
      </c>
      <c r="BS4" s="69">
        <v>10147</v>
      </c>
      <c r="BT4" s="101">
        <f t="shared" si="29"/>
        <v>0.1466583800659074</v>
      </c>
      <c r="BU4" s="102" t="str">
        <f>VLOOKUP(BQ4,BJ$1:BL$24,2,FALSE)</f>
        <v>7</v>
      </c>
      <c r="BV4" s="35">
        <f t="shared" si="30"/>
        <v>10140</v>
      </c>
      <c r="BW4" s="103" t="str">
        <f t="shared" si="31"/>
        <v>10,147 |15%|10,140</v>
      </c>
      <c r="BX4" s="94" t="s">
        <v>3</v>
      </c>
      <c r="BY4" s="94" t="s">
        <v>24</v>
      </c>
      <c r="BZ4" s="95">
        <v>10454</v>
      </c>
      <c r="CA4" s="104">
        <f t="shared" si="32"/>
        <v>0.14122255994596419</v>
      </c>
      <c r="CB4" s="105" t="str">
        <f>VLOOKUP(BX4,BQ$1:BS$24,2,FALSE)</f>
        <v>5</v>
      </c>
      <c r="CC4" s="95">
        <f t="shared" si="33"/>
        <v>10449</v>
      </c>
      <c r="CD4" s="100" t="str">
        <f>TEXT(BZ4,"#,###")&amp;" |"&amp;TEXT(CA4,"0%")&amp;"|"&amp;TEXT(CC4,"[RED]#,###")</f>
        <v>10,454 |14%|10,449</v>
      </c>
      <c r="CE4" s="194" t="str">
        <f>VLOOKUP($BX4,A$1:B$24,2,FALSE)</f>
        <v>9</v>
      </c>
      <c r="CF4" s="194" t="str">
        <f>VLOOKUP($BX4,F$1:G$24,2,FALSE)</f>
        <v>8</v>
      </c>
      <c r="CG4" s="194" t="str">
        <f t="shared" si="34"/>
        <v>7</v>
      </c>
      <c r="CH4" s="194" t="str">
        <f t="shared" si="35"/>
        <v>3</v>
      </c>
      <c r="CI4" s="194" t="str">
        <f t="shared" si="36"/>
        <v>4</v>
      </c>
      <c r="CJ4" s="194" t="str">
        <f t="shared" si="37"/>
        <v>5</v>
      </c>
      <c r="CK4" s="194" t="str">
        <f t="shared" si="38"/>
        <v>5</v>
      </c>
      <c r="CL4" s="194" t="str">
        <f t="shared" si="39"/>
        <v>7</v>
      </c>
      <c r="CM4" s="194" t="str">
        <f t="shared" si="40"/>
        <v>6</v>
      </c>
      <c r="CN4" s="194" t="str">
        <f t="shared" si="41"/>
        <v>4</v>
      </c>
      <c r="CO4" s="194" t="str">
        <f t="shared" si="42"/>
        <v>5</v>
      </c>
      <c r="CP4" s="194" t="str">
        <f t="shared" si="43"/>
        <v>3</v>
      </c>
      <c r="CQ4" s="194" t="s">
        <v>3</v>
      </c>
    </row>
    <row r="5" spans="1:103" x14ac:dyDescent="0.35">
      <c r="A5" s="133" t="s">
        <v>2</v>
      </c>
      <c r="B5" s="133" t="s">
        <v>25</v>
      </c>
      <c r="C5" s="134">
        <v>6962</v>
      </c>
      <c r="D5" s="135">
        <f t="shared" si="0"/>
        <v>8.4730910595623488E-2</v>
      </c>
      <c r="E5" s="136" t="str">
        <f t="shared" si="1"/>
        <v>6,962 |8%</v>
      </c>
      <c r="F5" s="34" t="s">
        <v>4</v>
      </c>
      <c r="G5" s="34" t="s">
        <v>25</v>
      </c>
      <c r="H5" s="35">
        <v>5990</v>
      </c>
      <c r="I5" s="101">
        <f t="shared" si="2"/>
        <v>7.3128151286152049E-2</v>
      </c>
      <c r="J5" s="102" t="str">
        <f>VLOOKUP(F5,A$1:C$24,2,FALSE)</f>
        <v>5</v>
      </c>
      <c r="K5" s="35">
        <f t="shared" si="3"/>
        <v>5985</v>
      </c>
      <c r="L5" s="103" t="str">
        <f t="shared" si="4"/>
        <v>5,990 |7%|5,985</v>
      </c>
      <c r="M5" s="41" t="s">
        <v>2</v>
      </c>
      <c r="N5" s="41" t="s">
        <v>25</v>
      </c>
      <c r="O5" s="42">
        <v>6472</v>
      </c>
      <c r="P5" s="129">
        <f t="shared" si="5"/>
        <v>8.5467150874876191E-2</v>
      </c>
      <c r="Q5" s="140" t="str">
        <f>VLOOKUP(M5,F$1:H$24,2,FALSE)</f>
        <v>5</v>
      </c>
      <c r="R5" s="128">
        <f t="shared" si="6"/>
        <v>6467</v>
      </c>
      <c r="S5" s="130" t="str">
        <f t="shared" si="7"/>
        <v>6,472 |9%|6,467</v>
      </c>
      <c r="T5" s="45" t="s">
        <v>5</v>
      </c>
      <c r="U5" s="45" t="s">
        <v>25</v>
      </c>
      <c r="V5" s="46">
        <v>7093</v>
      </c>
      <c r="W5" s="141">
        <f t="shared" si="8"/>
        <v>9.5389870625890966E-2</v>
      </c>
      <c r="X5" s="142" t="str">
        <f>VLOOKUP(T5,M$1:O$24,2,FALSE)</f>
        <v>8</v>
      </c>
      <c r="Y5" s="23">
        <f t="shared" si="9"/>
        <v>7085</v>
      </c>
      <c r="Z5" s="143" t="str">
        <f t="shared" si="10"/>
        <v>7,093 |10%|7,085</v>
      </c>
      <c r="AA5" s="64" t="s">
        <v>3</v>
      </c>
      <c r="AB5" s="64" t="s">
        <v>25</v>
      </c>
      <c r="AC5" s="65">
        <v>5907</v>
      </c>
      <c r="AD5" s="145">
        <f t="shared" si="11"/>
        <v>8.0981039990129275E-2</v>
      </c>
      <c r="AE5" s="146" t="str">
        <f>VLOOKUP(AA5,T$1:V$24,2,FALSE)</f>
        <v>3</v>
      </c>
      <c r="AF5" s="65">
        <f t="shared" si="12"/>
        <v>5904</v>
      </c>
      <c r="AG5" s="147" t="str">
        <f t="shared" si="13"/>
        <v>5,907 |8%|5,904</v>
      </c>
      <c r="AH5" s="78" t="s">
        <v>4</v>
      </c>
      <c r="AI5" s="78" t="s">
        <v>25</v>
      </c>
      <c r="AJ5" s="79">
        <v>5198</v>
      </c>
      <c r="AK5" s="121">
        <f t="shared" si="14"/>
        <v>7.4299599771297881E-2</v>
      </c>
      <c r="AL5" s="122" t="str">
        <f>VLOOKUP(AH5,AA$1:AC$24,2,FALSE)</f>
        <v>5</v>
      </c>
      <c r="AM5" s="79">
        <f t="shared" si="15"/>
        <v>5193</v>
      </c>
      <c r="AN5" s="123" t="str">
        <f t="shared" si="16"/>
        <v>5,198 |7%|5,193</v>
      </c>
      <c r="AO5" s="72" t="s">
        <v>6</v>
      </c>
      <c r="AP5" s="72" t="s">
        <v>25</v>
      </c>
      <c r="AQ5" s="73">
        <v>4991</v>
      </c>
      <c r="AR5" s="148">
        <f t="shared" si="17"/>
        <v>6.8475859892710628E-2</v>
      </c>
      <c r="AS5" s="149" t="str">
        <f>VLOOKUP(AO5,AH$1:AJ$24,2,FALSE)</f>
        <v>8</v>
      </c>
      <c r="AT5" s="73">
        <f t="shared" si="18"/>
        <v>4983</v>
      </c>
      <c r="AU5" s="150" t="str">
        <f t="shared" si="19"/>
        <v>4,991 |7%|4,983</v>
      </c>
      <c r="AV5" s="88" t="s">
        <v>5</v>
      </c>
      <c r="AW5" s="88" t="s">
        <v>25</v>
      </c>
      <c r="AX5" s="89">
        <v>9857</v>
      </c>
      <c r="AY5" s="124">
        <f t="shared" si="20"/>
        <v>0.10688686713150218</v>
      </c>
      <c r="AZ5" s="125" t="str">
        <f>VLOOKUP(AV5,AO$1:AQ$24,2,FALSE)</f>
        <v>7</v>
      </c>
      <c r="BA5" s="89">
        <f t="shared" si="21"/>
        <v>9850</v>
      </c>
      <c r="BB5" s="126" t="str">
        <f t="shared" si="22"/>
        <v>9,857 |11%|9,850</v>
      </c>
      <c r="BC5" s="113" t="s">
        <v>5</v>
      </c>
      <c r="BD5" s="113" t="s">
        <v>25</v>
      </c>
      <c r="BE5" s="114">
        <v>10853</v>
      </c>
      <c r="BF5" s="115">
        <f t="shared" si="23"/>
        <v>0.13396615358028957</v>
      </c>
      <c r="BG5" s="116" t="str">
        <f>VLOOKUP(BC5,AV$1:AX$24,2,FALSE)</f>
        <v>4</v>
      </c>
      <c r="BH5" s="117">
        <f t="shared" si="24"/>
        <v>10849</v>
      </c>
      <c r="BI5" s="118" t="str">
        <f t="shared" si="25"/>
        <v>10,853 |13%|10,849</v>
      </c>
      <c r="BJ5" s="38" t="s">
        <v>3</v>
      </c>
      <c r="BK5" s="38" t="s">
        <v>25</v>
      </c>
      <c r="BL5" s="25">
        <v>9641</v>
      </c>
      <c r="BM5" s="108">
        <f t="shared" si="26"/>
        <v>0.10975762474527261</v>
      </c>
      <c r="BN5" s="109" t="str">
        <f>VLOOKUP(BJ5,BC$1:BE$24,2,FALSE)</f>
        <v>6</v>
      </c>
      <c r="BO5" s="85">
        <f t="shared" si="27"/>
        <v>9635</v>
      </c>
      <c r="BP5" s="110" t="str">
        <f t="shared" si="28"/>
        <v>9,641 |11%|9,635</v>
      </c>
      <c r="BQ5" s="34" t="s">
        <v>7</v>
      </c>
      <c r="BR5" s="34" t="s">
        <v>25</v>
      </c>
      <c r="BS5" s="69">
        <v>9888</v>
      </c>
      <c r="BT5" s="101">
        <f t="shared" si="29"/>
        <v>0.14291495635081228</v>
      </c>
      <c r="BU5" s="102" t="str">
        <f>VLOOKUP(BQ5,BJ$1:BL$24,2,FALSE)</f>
        <v>5</v>
      </c>
      <c r="BV5" s="35">
        <f t="shared" si="30"/>
        <v>9883</v>
      </c>
      <c r="BW5" s="103" t="str">
        <f t="shared" si="31"/>
        <v>9,888 |14%|9,883</v>
      </c>
      <c r="BX5" s="94" t="s">
        <v>5</v>
      </c>
      <c r="BY5" s="94" t="s">
        <v>25</v>
      </c>
      <c r="BZ5" s="95">
        <v>9531</v>
      </c>
      <c r="CA5" s="104">
        <f t="shared" si="32"/>
        <v>0.12875379939209727</v>
      </c>
      <c r="CB5" s="105" t="str">
        <f>VLOOKUP(BX5,BQ$1:BS$24,2,FALSE)</f>
        <v>6</v>
      </c>
      <c r="CC5" s="95">
        <f t="shared" si="33"/>
        <v>9525</v>
      </c>
      <c r="CD5" s="100" t="str">
        <f>TEXT(BZ5,"#,###")&amp;" |"&amp;TEXT(CA5,"0%")&amp;"|"&amp;TEXT(CC5,"[RED]#,###")</f>
        <v>9,531 |13%|9,525</v>
      </c>
      <c r="CE5" s="194" t="str">
        <f>VLOOKUP($BX5,A$1:B$24,2,FALSE)</f>
        <v>6</v>
      </c>
      <c r="CF5" s="194" t="str">
        <f>VLOOKUP($BX5,F$1:G$24,2,FALSE)</f>
        <v>6</v>
      </c>
      <c r="CG5" s="194" t="str">
        <f t="shared" si="34"/>
        <v>8</v>
      </c>
      <c r="CH5" s="194" t="str">
        <f t="shared" si="35"/>
        <v>4</v>
      </c>
      <c r="CI5" s="194" t="str">
        <f t="shared" si="36"/>
        <v>6</v>
      </c>
      <c r="CJ5" s="194" t="str">
        <f t="shared" si="37"/>
        <v>6</v>
      </c>
      <c r="CK5" s="194" t="str">
        <f t="shared" si="38"/>
        <v>7</v>
      </c>
      <c r="CL5" s="194" t="str">
        <f t="shared" si="39"/>
        <v>4</v>
      </c>
      <c r="CM5" s="194" t="str">
        <f t="shared" si="40"/>
        <v>4</v>
      </c>
      <c r="CN5" s="194" t="str">
        <f t="shared" si="41"/>
        <v>6</v>
      </c>
      <c r="CO5" s="194" t="str">
        <f t="shared" si="42"/>
        <v>6</v>
      </c>
      <c r="CP5" s="194" t="str">
        <f t="shared" si="43"/>
        <v>4</v>
      </c>
      <c r="CQ5" s="194" t="s">
        <v>5</v>
      </c>
    </row>
    <row r="6" spans="1:103" x14ac:dyDescent="0.35">
      <c r="A6" s="133" t="s">
        <v>4</v>
      </c>
      <c r="B6" s="133" t="s">
        <v>26</v>
      </c>
      <c r="C6" s="134">
        <v>6354</v>
      </c>
      <c r="D6" s="135">
        <f t="shared" si="0"/>
        <v>7.7331256237373122E-2</v>
      </c>
      <c r="E6" s="136" t="str">
        <f t="shared" si="1"/>
        <v>6,354 |8%</v>
      </c>
      <c r="F6" s="34" t="s">
        <v>2</v>
      </c>
      <c r="G6" s="34" t="s">
        <v>26</v>
      </c>
      <c r="H6" s="35">
        <v>5349</v>
      </c>
      <c r="I6" s="101">
        <f t="shared" si="2"/>
        <v>6.5302584512458642E-2</v>
      </c>
      <c r="J6" s="102" t="str">
        <f>VLOOKUP(F6,A$1:C$24,2,FALSE)</f>
        <v>4</v>
      </c>
      <c r="K6" s="35">
        <f t="shared" si="3"/>
        <v>5345</v>
      </c>
      <c r="L6" s="103" t="str">
        <f t="shared" si="4"/>
        <v>5,349 |7%|5,345</v>
      </c>
      <c r="M6" s="41" t="s">
        <v>4</v>
      </c>
      <c r="N6" s="41" t="s">
        <v>26</v>
      </c>
      <c r="O6" s="42">
        <v>4794</v>
      </c>
      <c r="P6" s="129">
        <f t="shared" si="5"/>
        <v>6.3308022449653348E-2</v>
      </c>
      <c r="Q6" s="140" t="str">
        <f>VLOOKUP(M6,F$1:H$24,2,FALSE)</f>
        <v>4</v>
      </c>
      <c r="R6" s="128">
        <f t="shared" si="6"/>
        <v>4790</v>
      </c>
      <c r="S6" s="130" t="str">
        <f t="shared" si="7"/>
        <v>4,794 |6%|4,790</v>
      </c>
      <c r="T6" s="45" t="s">
        <v>2</v>
      </c>
      <c r="U6" s="45" t="s">
        <v>26</v>
      </c>
      <c r="V6" s="46">
        <v>5955</v>
      </c>
      <c r="W6" s="141">
        <f t="shared" si="8"/>
        <v>8.0085532155248926E-2</v>
      </c>
      <c r="X6" s="142" t="str">
        <f>VLOOKUP(T6,M$1:O$24,2,FALSE)</f>
        <v>4</v>
      </c>
      <c r="Y6" s="23">
        <f t="shared" si="9"/>
        <v>5951</v>
      </c>
      <c r="Z6" s="143" t="str">
        <f t="shared" si="10"/>
        <v>5,955 |8%|5,951</v>
      </c>
      <c r="AA6" s="64" t="s">
        <v>4</v>
      </c>
      <c r="AB6" s="64" t="s">
        <v>26</v>
      </c>
      <c r="AC6" s="65">
        <v>5514</v>
      </c>
      <c r="AD6" s="145">
        <f t="shared" si="11"/>
        <v>7.5593271458536115E-2</v>
      </c>
      <c r="AE6" s="146" t="str">
        <f>VLOOKUP(AA6,T$1:V$24,2,FALSE)</f>
        <v>6</v>
      </c>
      <c r="AF6" s="65">
        <f t="shared" si="12"/>
        <v>5508</v>
      </c>
      <c r="AG6" s="147" t="str">
        <f t="shared" si="13"/>
        <v>5,514 |8%|5,508</v>
      </c>
      <c r="AH6" s="78" t="s">
        <v>3</v>
      </c>
      <c r="AI6" s="78" t="s">
        <v>26</v>
      </c>
      <c r="AJ6" s="79">
        <v>5119</v>
      </c>
      <c r="AK6" s="121">
        <f t="shared" si="14"/>
        <v>7.3170383076043455E-2</v>
      </c>
      <c r="AL6" s="122" t="str">
        <f>VLOOKUP(AH6,AA$1:AC$24,2,FALSE)</f>
        <v>4</v>
      </c>
      <c r="AM6" s="79">
        <f t="shared" si="15"/>
        <v>5115</v>
      </c>
      <c r="AN6" s="123" t="str">
        <f t="shared" si="16"/>
        <v>5,119 |7%|5,115</v>
      </c>
      <c r="AO6" s="72" t="s">
        <v>3</v>
      </c>
      <c r="AP6" s="72" t="s">
        <v>26</v>
      </c>
      <c r="AQ6" s="73">
        <v>4550</v>
      </c>
      <c r="AR6" s="148">
        <f t="shared" si="17"/>
        <v>6.2425398219161168E-2</v>
      </c>
      <c r="AS6" s="149" t="str">
        <f>VLOOKUP(AO6,AH$1:AJ$24,2,FALSE)</f>
        <v>5</v>
      </c>
      <c r="AT6" s="73">
        <f t="shared" si="18"/>
        <v>4545</v>
      </c>
      <c r="AU6" s="150" t="str">
        <f t="shared" si="19"/>
        <v>4,550 |6%|4,545</v>
      </c>
      <c r="AV6" s="88" t="s">
        <v>2</v>
      </c>
      <c r="AW6" s="88" t="s">
        <v>26</v>
      </c>
      <c r="AX6" s="89">
        <v>6345</v>
      </c>
      <c r="AY6" s="124">
        <f t="shared" si="20"/>
        <v>6.8803608800789423E-2</v>
      </c>
      <c r="AZ6" s="125" t="str">
        <f>VLOOKUP(AV6,AO$1:AQ$24,2,FALSE)</f>
        <v>3</v>
      </c>
      <c r="BA6" s="89">
        <f t="shared" si="21"/>
        <v>6342</v>
      </c>
      <c r="BB6" s="126" t="str">
        <f t="shared" si="22"/>
        <v>6,345 |7%|6,342</v>
      </c>
      <c r="BC6" s="113" t="s">
        <v>20</v>
      </c>
      <c r="BD6" s="113" t="s">
        <v>26</v>
      </c>
      <c r="BE6" s="114">
        <v>7317</v>
      </c>
      <c r="BF6" s="115">
        <f t="shared" si="23"/>
        <v>9.0318837717403386E-2</v>
      </c>
      <c r="BG6" s="116" t="str">
        <f>VLOOKUP(BC6,AV$1:AX$24,2,FALSE)</f>
        <v>1</v>
      </c>
      <c r="BH6" s="117">
        <f t="shared" si="24"/>
        <v>7316</v>
      </c>
      <c r="BI6" s="118" t="str">
        <f t="shared" si="25"/>
        <v>7,317 |9%|7,316</v>
      </c>
      <c r="BJ6" s="38" t="s">
        <v>7</v>
      </c>
      <c r="BK6" s="38" t="s">
        <v>26</v>
      </c>
      <c r="BL6" s="25">
        <v>8552</v>
      </c>
      <c r="BM6" s="108">
        <f t="shared" si="26"/>
        <v>9.7359942622297607E-2</v>
      </c>
      <c r="BN6" s="109" t="str">
        <f>VLOOKUP(BJ6,BC$1:BE$24,2,FALSE)</f>
        <v>7</v>
      </c>
      <c r="BO6" s="85">
        <f t="shared" si="27"/>
        <v>8545</v>
      </c>
      <c r="BP6" s="110" t="str">
        <f t="shared" si="28"/>
        <v>8,552 |10%|8,545</v>
      </c>
      <c r="BQ6" s="34" t="s">
        <v>3</v>
      </c>
      <c r="BR6" s="34" t="s">
        <v>26</v>
      </c>
      <c r="BS6" s="69">
        <v>5744</v>
      </c>
      <c r="BT6" s="101">
        <f t="shared" si="29"/>
        <v>8.302017690929063E-2</v>
      </c>
      <c r="BU6" s="102" t="str">
        <f>VLOOKUP(BQ6,BJ$1:BL$24,2,FALSE)</f>
        <v>4</v>
      </c>
      <c r="BV6" s="35">
        <f t="shared" si="30"/>
        <v>5740</v>
      </c>
      <c r="BW6" s="103" t="str">
        <f t="shared" si="31"/>
        <v>5,744 |8%|5,740</v>
      </c>
      <c r="BX6" s="94" t="s">
        <v>2</v>
      </c>
      <c r="BY6" s="94" t="s">
        <v>26</v>
      </c>
      <c r="BZ6" s="95">
        <v>7194</v>
      </c>
      <c r="CA6" s="104">
        <f t="shared" si="32"/>
        <v>9.7183383991894634E-2</v>
      </c>
      <c r="CB6" s="105" t="str">
        <f>VLOOKUP(BX6,BQ$1:BS$24,2,FALSE)</f>
        <v>3</v>
      </c>
      <c r="CC6" s="95">
        <f t="shared" si="33"/>
        <v>7191</v>
      </c>
      <c r="CD6" s="100" t="str">
        <f>TEXT(BZ6,"#,###")&amp;" |"&amp;TEXT(CA6,"0%")&amp;"|"&amp;TEXT(CC6,"[RED]#,###")</f>
        <v>7,194 |10%|7,191</v>
      </c>
      <c r="CE6" s="194" t="str">
        <f>VLOOKUP($BX6,A$1:B$24,2,FALSE)</f>
        <v>4</v>
      </c>
      <c r="CF6" s="194" t="str">
        <f>VLOOKUP($BX6,F$1:G$24,2,FALSE)</f>
        <v>5</v>
      </c>
      <c r="CG6" s="194" t="str">
        <f t="shared" si="34"/>
        <v>4</v>
      </c>
      <c r="CH6" s="194" t="str">
        <f t="shared" si="35"/>
        <v>5</v>
      </c>
      <c r="CI6" s="194" t="str">
        <f t="shared" si="36"/>
        <v>3</v>
      </c>
      <c r="CJ6" s="194" t="str">
        <f t="shared" si="37"/>
        <v>3</v>
      </c>
      <c r="CK6" s="194" t="str">
        <f t="shared" si="38"/>
        <v>3</v>
      </c>
      <c r="CL6" s="194" t="str">
        <f t="shared" si="39"/>
        <v>5</v>
      </c>
      <c r="CM6" s="194" t="str">
        <f t="shared" si="40"/>
        <v>3</v>
      </c>
      <c r="CN6" s="194" t="str">
        <f t="shared" si="41"/>
        <v>7</v>
      </c>
      <c r="CO6" s="194" t="str">
        <f t="shared" si="42"/>
        <v>3</v>
      </c>
      <c r="CP6" s="194" t="str">
        <f t="shared" si="43"/>
        <v>5</v>
      </c>
      <c r="CQ6" s="194" t="s">
        <v>2</v>
      </c>
    </row>
    <row r="7" spans="1:103" x14ac:dyDescent="0.35">
      <c r="A7" s="133" t="s">
        <v>5</v>
      </c>
      <c r="B7" s="133" t="s">
        <v>27</v>
      </c>
      <c r="C7" s="134">
        <v>5124</v>
      </c>
      <c r="D7" s="135">
        <f t="shared" si="0"/>
        <v>6.2361560742886353E-2</v>
      </c>
      <c r="E7" s="136" t="str">
        <f t="shared" si="1"/>
        <v>5,124 |6%</v>
      </c>
      <c r="F7" s="34" t="s">
        <v>5</v>
      </c>
      <c r="G7" s="34" t="s">
        <v>27</v>
      </c>
      <c r="H7" s="35">
        <v>4347</v>
      </c>
      <c r="I7" s="101">
        <f t="shared" si="2"/>
        <v>5.3069795265593141E-2</v>
      </c>
      <c r="J7" s="102" t="str">
        <f>VLOOKUP(F7,A$1:C$24,2,FALSE)</f>
        <v>6</v>
      </c>
      <c r="K7" s="35">
        <f t="shared" si="3"/>
        <v>4341</v>
      </c>
      <c r="L7" s="103" t="str">
        <f t="shared" si="4"/>
        <v>4,347 |5%|4,341</v>
      </c>
      <c r="M7" s="41" t="s">
        <v>6</v>
      </c>
      <c r="N7" s="41" t="s">
        <v>27</v>
      </c>
      <c r="O7" s="42">
        <v>4615</v>
      </c>
      <c r="P7" s="129">
        <f t="shared" si="5"/>
        <v>6.094420600858369E-2</v>
      </c>
      <c r="Q7" s="140" t="str">
        <f>VLOOKUP(M7,F$1:H$24,2,FALSE)</f>
        <v>7</v>
      </c>
      <c r="R7" s="128">
        <f t="shared" si="6"/>
        <v>4608</v>
      </c>
      <c r="S7" s="130" t="str">
        <f t="shared" si="7"/>
        <v>4,615 |6%|4,608</v>
      </c>
      <c r="T7" s="45" t="s">
        <v>4</v>
      </c>
      <c r="U7" s="45" t="s">
        <v>27</v>
      </c>
      <c r="V7" s="46">
        <v>5606</v>
      </c>
      <c r="W7" s="141">
        <f t="shared" si="8"/>
        <v>7.539202237822426E-2</v>
      </c>
      <c r="X7" s="142" t="str">
        <f>VLOOKUP(T7,M$1:O$24,2,FALSE)</f>
        <v>5</v>
      </c>
      <c r="Y7" s="23">
        <f t="shared" si="9"/>
        <v>5601</v>
      </c>
      <c r="Z7" s="143" t="str">
        <f t="shared" si="10"/>
        <v>5,606 |8%|5,601</v>
      </c>
      <c r="AA7" s="64" t="s">
        <v>5</v>
      </c>
      <c r="AB7" s="64" t="s">
        <v>27</v>
      </c>
      <c r="AC7" s="65">
        <v>5464</v>
      </c>
      <c r="AD7" s="145">
        <f t="shared" si="11"/>
        <v>7.4907804724236735E-2</v>
      </c>
      <c r="AE7" s="146" t="str">
        <f>VLOOKUP(AA7,T$1:V$24,2,FALSE)</f>
        <v>4</v>
      </c>
      <c r="AF7" s="65">
        <f t="shared" si="12"/>
        <v>5460</v>
      </c>
      <c r="AG7" s="147" t="str">
        <f t="shared" si="13"/>
        <v>5,464 |7%|5,460</v>
      </c>
      <c r="AH7" s="78" t="s">
        <v>5</v>
      </c>
      <c r="AI7" s="78" t="s">
        <v>27</v>
      </c>
      <c r="AJ7" s="79">
        <v>2836</v>
      </c>
      <c r="AK7" s="121">
        <f t="shared" si="14"/>
        <v>4.0537449971412239E-2</v>
      </c>
      <c r="AL7" s="122" t="str">
        <f>VLOOKUP(AH7,AA$1:AC$24,2,FALSE)</f>
        <v>6</v>
      </c>
      <c r="AM7" s="79">
        <f t="shared" si="15"/>
        <v>2830</v>
      </c>
      <c r="AN7" s="123" t="str">
        <f t="shared" si="16"/>
        <v>2,836 |4%|2,830</v>
      </c>
      <c r="AO7" s="72" t="s">
        <v>4</v>
      </c>
      <c r="AP7" s="72" t="s">
        <v>27</v>
      </c>
      <c r="AQ7" s="73">
        <v>3596</v>
      </c>
      <c r="AR7" s="148">
        <f t="shared" si="17"/>
        <v>4.9336644394748032E-2</v>
      </c>
      <c r="AS7" s="149" t="str">
        <f>VLOOKUP(AO7,AH$1:AJ$24,2,FALSE)</f>
        <v>4</v>
      </c>
      <c r="AT7" s="73">
        <f t="shared" si="18"/>
        <v>3592</v>
      </c>
      <c r="AU7" s="150" t="str">
        <f t="shared" si="19"/>
        <v>3,596 |5%|3,592</v>
      </c>
      <c r="AV7" s="88" t="s">
        <v>7</v>
      </c>
      <c r="AW7" s="88" t="s">
        <v>27</v>
      </c>
      <c r="AX7" s="89">
        <v>4227</v>
      </c>
      <c r="AY7" s="124">
        <f t="shared" si="20"/>
        <v>4.5836541276743407E-2</v>
      </c>
      <c r="AZ7" s="125" t="str">
        <f>VLOOKUP(AV7,AO$1:AQ$24,2,FALSE)</f>
        <v>8</v>
      </c>
      <c r="BA7" s="89">
        <f t="shared" si="21"/>
        <v>4219</v>
      </c>
      <c r="BB7" s="126" t="str">
        <f t="shared" si="22"/>
        <v>4,227 |5%|4,219</v>
      </c>
      <c r="BC7" s="113" t="s">
        <v>3</v>
      </c>
      <c r="BD7" s="113" t="s">
        <v>27</v>
      </c>
      <c r="BE7" s="114">
        <v>5439</v>
      </c>
      <c r="BF7" s="115">
        <f t="shared" si="23"/>
        <v>6.7137373014207594E-2</v>
      </c>
      <c r="BG7" s="116" t="str">
        <f>VLOOKUP(BC7,AV$1:AX$24,2,FALSE)</f>
        <v>7</v>
      </c>
      <c r="BH7" s="117">
        <f t="shared" si="24"/>
        <v>5432</v>
      </c>
      <c r="BI7" s="118" t="str">
        <f t="shared" si="25"/>
        <v>5,439 |7%|5,432</v>
      </c>
      <c r="BJ7" s="38" t="s">
        <v>5</v>
      </c>
      <c r="BK7" s="38" t="s">
        <v>27</v>
      </c>
      <c r="BL7" s="25">
        <v>6796</v>
      </c>
      <c r="BM7" s="108">
        <f t="shared" si="26"/>
        <v>7.7368822504809934E-2</v>
      </c>
      <c r="BN7" s="109" t="str">
        <f>VLOOKUP(BJ7,BC$1:BE$24,2,FALSE)</f>
        <v>4</v>
      </c>
      <c r="BO7" s="85">
        <f t="shared" si="27"/>
        <v>6792</v>
      </c>
      <c r="BP7" s="110" t="str">
        <f t="shared" si="28"/>
        <v>6,796 |8%|6,792</v>
      </c>
      <c r="BQ7" s="34" t="s">
        <v>5</v>
      </c>
      <c r="BR7" s="34" t="s">
        <v>27</v>
      </c>
      <c r="BS7" s="69">
        <v>3389</v>
      </c>
      <c r="BT7" s="101">
        <f t="shared" si="29"/>
        <v>4.8982482511418166E-2</v>
      </c>
      <c r="BU7" s="102" t="str">
        <f>VLOOKUP(BQ7,BJ$1:BL$24,2,FALSE)</f>
        <v>6</v>
      </c>
      <c r="BV7" s="35">
        <f t="shared" si="30"/>
        <v>3383</v>
      </c>
      <c r="BW7" s="103" t="str">
        <f t="shared" si="31"/>
        <v>3,389 |5%|3,383</v>
      </c>
      <c r="BX7" s="94" t="s">
        <v>7</v>
      </c>
      <c r="BY7" s="94" t="s">
        <v>27</v>
      </c>
      <c r="BZ7" s="95">
        <v>4940</v>
      </c>
      <c r="CA7" s="104">
        <f t="shared" si="32"/>
        <v>6.6734211415062472E-2</v>
      </c>
      <c r="CB7" s="105" t="str">
        <f>VLOOKUP(BX7,BQ$1:BS$24,2,FALSE)</f>
        <v>4</v>
      </c>
      <c r="CC7" s="95">
        <f t="shared" si="33"/>
        <v>4936</v>
      </c>
      <c r="CD7" s="100" t="str">
        <f>TEXT(BZ7,"#,###")&amp;" |"&amp;TEXT(CA7,"0%")&amp;"|"&amp;TEXT(CC7,"[RED]#,###")</f>
        <v>4,940 |7%|4,936</v>
      </c>
      <c r="CE7" s="194" t="str">
        <f>VLOOKUP($BX7,A$1:B$24,2,FALSE)</f>
        <v>10</v>
      </c>
      <c r="CF7" s="194" t="str">
        <f>VLOOKUP($BX7,F$1:G$24,2,FALSE)</f>
        <v>11</v>
      </c>
      <c r="CG7" s="194" t="str">
        <f t="shared" si="34"/>
        <v>10</v>
      </c>
      <c r="CH7" s="194" t="str">
        <f t="shared" si="35"/>
        <v>9</v>
      </c>
      <c r="CI7" s="194" t="str">
        <f t="shared" si="36"/>
        <v>8</v>
      </c>
      <c r="CJ7" s="194" t="str">
        <f t="shared" si="37"/>
        <v>7</v>
      </c>
      <c r="CK7" s="194" t="str">
        <f t="shared" si="38"/>
        <v>8</v>
      </c>
      <c r="CL7" s="194" t="str">
        <f t="shared" si="39"/>
        <v>6</v>
      </c>
      <c r="CM7" s="194" t="str">
        <f t="shared" si="40"/>
        <v>7</v>
      </c>
      <c r="CN7" s="194" t="str">
        <f t="shared" si="41"/>
        <v>5</v>
      </c>
      <c r="CO7" s="194" t="str">
        <f t="shared" si="42"/>
        <v>4</v>
      </c>
      <c r="CP7" s="194" t="str">
        <f t="shared" si="43"/>
        <v>6</v>
      </c>
      <c r="CQ7" s="194" t="s">
        <v>7</v>
      </c>
    </row>
    <row r="8" spans="1:103" x14ac:dyDescent="0.35">
      <c r="A8" s="133" t="s">
        <v>9</v>
      </c>
      <c r="B8" s="133" t="s">
        <v>28</v>
      </c>
      <c r="C8" s="134">
        <v>4712</v>
      </c>
      <c r="D8" s="135">
        <f t="shared" si="0"/>
        <v>5.7347321276440377E-2</v>
      </c>
      <c r="E8" s="136" t="str">
        <f t="shared" si="1"/>
        <v>4,712 |6%</v>
      </c>
      <c r="F8" s="34" t="s">
        <v>6</v>
      </c>
      <c r="G8" s="34" t="s">
        <v>28</v>
      </c>
      <c r="H8" s="35">
        <v>3935</v>
      </c>
      <c r="I8" s="101">
        <f t="shared" si="2"/>
        <v>4.8039945794826094E-2</v>
      </c>
      <c r="J8" s="102" t="str">
        <f>VLOOKUP(F8,A$1:C$24,2,FALSE)</f>
        <v>8</v>
      </c>
      <c r="K8" s="35">
        <f t="shared" si="3"/>
        <v>3927</v>
      </c>
      <c r="L8" s="103" t="str">
        <f t="shared" si="4"/>
        <v>3,935 |5%|3,927</v>
      </c>
      <c r="M8" s="41" t="s">
        <v>3</v>
      </c>
      <c r="N8" s="41" t="s">
        <v>28</v>
      </c>
      <c r="O8" s="42">
        <v>4178</v>
      </c>
      <c r="P8" s="129">
        <f t="shared" si="5"/>
        <v>5.5173324529547707E-2</v>
      </c>
      <c r="Q8" s="140" t="str">
        <f>VLOOKUP(M8,F$1:H$24,2,FALSE)</f>
        <v>8</v>
      </c>
      <c r="R8" s="128">
        <f t="shared" si="6"/>
        <v>4170</v>
      </c>
      <c r="S8" s="130" t="str">
        <f t="shared" si="7"/>
        <v>4,178 |6%|4,170</v>
      </c>
      <c r="T8" s="45" t="s">
        <v>6</v>
      </c>
      <c r="U8" s="45" t="s">
        <v>28</v>
      </c>
      <c r="V8" s="46">
        <v>2864</v>
      </c>
      <c r="W8" s="141">
        <f t="shared" si="8"/>
        <v>3.8516366766185209E-2</v>
      </c>
      <c r="X8" s="142" t="str">
        <f>VLOOKUP(T8,M$1:O$24,2,FALSE)</f>
        <v>6</v>
      </c>
      <c r="Y8" s="23">
        <f t="shared" si="9"/>
        <v>2858</v>
      </c>
      <c r="Z8" s="143" t="str">
        <f t="shared" si="10"/>
        <v>2,864 |4%|2,858</v>
      </c>
      <c r="AA8" s="64" t="s">
        <v>6</v>
      </c>
      <c r="AB8" s="64" t="s">
        <v>28</v>
      </c>
      <c r="AC8" s="65">
        <v>4252</v>
      </c>
      <c r="AD8" s="145">
        <f t="shared" si="11"/>
        <v>5.8292091084819656E-2</v>
      </c>
      <c r="AE8" s="146" t="str">
        <f>VLOOKUP(AA8,T$1:V$24,2,FALSE)</f>
        <v>7</v>
      </c>
      <c r="AF8" s="65">
        <f t="shared" si="12"/>
        <v>4245</v>
      </c>
      <c r="AG8" s="147" t="str">
        <f t="shared" si="13"/>
        <v>4,252 |6%|4,245</v>
      </c>
      <c r="AH8" s="78" t="s">
        <v>7</v>
      </c>
      <c r="AI8" s="78" t="s">
        <v>28</v>
      </c>
      <c r="AJ8" s="79">
        <v>2118</v>
      </c>
      <c r="AK8" s="121">
        <f t="shared" si="14"/>
        <v>3.0274442538593481E-2</v>
      </c>
      <c r="AL8" s="122" t="str">
        <f>VLOOKUP(AH8,AA$1:AC$24,2,FALSE)</f>
        <v>8</v>
      </c>
      <c r="AM8" s="79">
        <f t="shared" si="15"/>
        <v>2110</v>
      </c>
      <c r="AN8" s="123" t="str">
        <f t="shared" si="16"/>
        <v>2,118 |3%|2,110</v>
      </c>
      <c r="AO8" s="72" t="s">
        <v>5</v>
      </c>
      <c r="AP8" s="72" t="s">
        <v>28</v>
      </c>
      <c r="AQ8" s="73">
        <v>3262</v>
      </c>
      <c r="AR8" s="148">
        <f t="shared" si="17"/>
        <v>4.4754208569429389E-2</v>
      </c>
      <c r="AS8" s="149" t="str">
        <f>VLOOKUP(AO8,AH$1:AJ$24,2,FALSE)</f>
        <v>6</v>
      </c>
      <c r="AT8" s="73">
        <f t="shared" si="18"/>
        <v>3256</v>
      </c>
      <c r="AU8" s="150" t="str">
        <f t="shared" si="19"/>
        <v>3,262 |4%|3,256</v>
      </c>
      <c r="AV8" s="88" t="s">
        <v>3</v>
      </c>
      <c r="AW8" s="88" t="s">
        <v>28</v>
      </c>
      <c r="AX8" s="89">
        <v>3779</v>
      </c>
      <c r="AY8" s="124">
        <f t="shared" si="20"/>
        <v>4.097854021405567E-2</v>
      </c>
      <c r="AZ8" s="125" t="str">
        <f>VLOOKUP(AV8,AO$1:AQ$24,2,FALSE)</f>
        <v>5</v>
      </c>
      <c r="BA8" s="89">
        <f t="shared" si="21"/>
        <v>3774</v>
      </c>
      <c r="BB8" s="126" t="str">
        <f t="shared" si="22"/>
        <v>3,779 |4%|3,774</v>
      </c>
      <c r="BC8" s="113" t="s">
        <v>7</v>
      </c>
      <c r="BD8" s="113" t="s">
        <v>28</v>
      </c>
      <c r="BE8" s="114">
        <v>3094</v>
      </c>
      <c r="BF8" s="115">
        <f t="shared" si="23"/>
        <v>3.8191401380025428E-2</v>
      </c>
      <c r="BG8" s="116" t="str">
        <f>VLOOKUP(BC8,AV$1:AX$24,2,FALSE)</f>
        <v>6</v>
      </c>
      <c r="BH8" s="117">
        <f t="shared" si="24"/>
        <v>3088</v>
      </c>
      <c r="BI8" s="118" t="str">
        <f t="shared" si="25"/>
        <v>3,094 |4%|3,088</v>
      </c>
      <c r="BJ8" s="38" t="s">
        <v>2</v>
      </c>
      <c r="BK8" s="38" t="s">
        <v>28</v>
      </c>
      <c r="BL8" s="25">
        <v>5852</v>
      </c>
      <c r="BM8" s="108">
        <f t="shared" si="26"/>
        <v>6.66218877719464E-2</v>
      </c>
      <c r="BN8" s="109" t="str">
        <f>VLOOKUP(BJ8,BC$1:BE$24,2,FALSE)</f>
        <v>3</v>
      </c>
      <c r="BO8" s="85">
        <f t="shared" si="27"/>
        <v>5849</v>
      </c>
      <c r="BP8" s="110" t="str">
        <f t="shared" si="28"/>
        <v>5,852 |7%|5,849</v>
      </c>
      <c r="BQ8" s="34" t="s">
        <v>4</v>
      </c>
      <c r="BR8" s="34" t="s">
        <v>28</v>
      </c>
      <c r="BS8" s="69">
        <v>1944</v>
      </c>
      <c r="BT8" s="101">
        <f t="shared" si="29"/>
        <v>2.8097357923339308E-2</v>
      </c>
      <c r="BU8" s="102" t="str">
        <f>VLOOKUP(BQ8,BJ$1:BL$24,2,FALSE)</f>
        <v>8</v>
      </c>
      <c r="BV8" s="35">
        <f t="shared" si="30"/>
        <v>1936</v>
      </c>
      <c r="BW8" s="103" t="str">
        <f t="shared" si="31"/>
        <v>1,944 |3%|1,936</v>
      </c>
      <c r="BX8" s="94" t="s">
        <v>4</v>
      </c>
      <c r="BY8" s="94" t="s">
        <v>28</v>
      </c>
      <c r="BZ8" s="95">
        <v>3021</v>
      </c>
      <c r="CA8" s="104">
        <f t="shared" si="32"/>
        <v>4.0810536980749747E-2</v>
      </c>
      <c r="CB8" s="105" t="str">
        <f>VLOOKUP(BX8,BQ$1:BS$24,2,FALSE)</f>
        <v>7</v>
      </c>
      <c r="CC8" s="95">
        <f t="shared" si="33"/>
        <v>3014</v>
      </c>
      <c r="CD8" s="100" t="str">
        <f>TEXT(BZ8,"#,###")&amp;" |"&amp;TEXT(CA8,"0%")&amp;"|"&amp;TEXT(CC8,"[RED]#,###")</f>
        <v>3,021 |4%|3,014</v>
      </c>
      <c r="CE8" s="194" t="str">
        <f>VLOOKUP($BX8,A$1:B$24,2,FALSE)</f>
        <v>5</v>
      </c>
      <c r="CF8" s="194" t="str">
        <f>VLOOKUP($BX8,F$1:G$24,2,FALSE)</f>
        <v>4</v>
      </c>
      <c r="CG8" s="194" t="str">
        <f t="shared" si="34"/>
        <v>5</v>
      </c>
      <c r="CH8" s="194" t="str">
        <f t="shared" si="35"/>
        <v>6</v>
      </c>
      <c r="CI8" s="194" t="str">
        <f t="shared" si="36"/>
        <v>5</v>
      </c>
      <c r="CJ8" s="194" t="str">
        <f t="shared" si="37"/>
        <v>4</v>
      </c>
      <c r="CK8" s="194" t="str">
        <f t="shared" si="38"/>
        <v>6</v>
      </c>
      <c r="CL8" s="194" t="str">
        <f t="shared" si="39"/>
        <v>8</v>
      </c>
      <c r="CM8" s="194" t="str">
        <f t="shared" si="40"/>
        <v>8</v>
      </c>
      <c r="CN8" s="194" t="str">
        <f t="shared" si="41"/>
        <v>8</v>
      </c>
      <c r="CO8" s="194" t="str">
        <f t="shared" si="42"/>
        <v>7</v>
      </c>
      <c r="CP8" s="194" t="str">
        <f t="shared" si="43"/>
        <v>7</v>
      </c>
      <c r="CQ8" s="194" t="s">
        <v>4</v>
      </c>
    </row>
    <row r="9" spans="1:103" x14ac:dyDescent="0.35">
      <c r="A9" s="133" t="s">
        <v>6</v>
      </c>
      <c r="B9" s="133" t="s">
        <v>29</v>
      </c>
      <c r="C9" s="134">
        <v>3210</v>
      </c>
      <c r="D9" s="135">
        <f t="shared" si="0"/>
        <v>3.9067254095367911E-2</v>
      </c>
      <c r="E9" s="136" t="str">
        <f t="shared" si="1"/>
        <v>3,210 |4%</v>
      </c>
      <c r="F9" s="34" t="s">
        <v>3</v>
      </c>
      <c r="G9" s="34" t="s">
        <v>29</v>
      </c>
      <c r="H9" s="35">
        <v>3655</v>
      </c>
      <c r="I9" s="101">
        <f t="shared" si="2"/>
        <v>4.4621601494304795E-2</v>
      </c>
      <c r="J9" s="102" t="str">
        <f>VLOOKUP(F9,A$1:C$24,2,FALSE)</f>
        <v>9</v>
      </c>
      <c r="K9" s="35">
        <f t="shared" si="3"/>
        <v>3646</v>
      </c>
      <c r="L9" s="103" t="str">
        <f t="shared" si="4"/>
        <v>3,655 |4%|3,646</v>
      </c>
      <c r="M9" s="41" t="s">
        <v>5</v>
      </c>
      <c r="N9" s="41" t="s">
        <v>29</v>
      </c>
      <c r="O9" s="42">
        <v>3449</v>
      </c>
      <c r="P9" s="129">
        <f t="shared" si="5"/>
        <v>4.5546384945526576E-2</v>
      </c>
      <c r="Q9" s="140" t="str">
        <f>VLOOKUP(M9,F$1:H$24,2,FALSE)</f>
        <v>6</v>
      </c>
      <c r="R9" s="128">
        <f t="shared" si="6"/>
        <v>3443</v>
      </c>
      <c r="S9" s="130" t="str">
        <f t="shared" si="7"/>
        <v>3,449 |5%|3,443</v>
      </c>
      <c r="T9" s="45" t="s">
        <v>8</v>
      </c>
      <c r="U9" s="45" t="s">
        <v>29</v>
      </c>
      <c r="V9" s="46">
        <v>2593</v>
      </c>
      <c r="W9" s="141">
        <f t="shared" si="8"/>
        <v>3.4871836251647435E-2</v>
      </c>
      <c r="X9" s="142" t="str">
        <f>VLOOKUP(T9,M$1:O$24,2,FALSE)</f>
        <v>1</v>
      </c>
      <c r="Y9" s="23">
        <f t="shared" si="9"/>
        <v>2592</v>
      </c>
      <c r="Z9" s="143" t="str">
        <f t="shared" si="10"/>
        <v>2,593 |3%|2,592</v>
      </c>
      <c r="AA9" s="64" t="s">
        <v>7</v>
      </c>
      <c r="AB9" s="64" t="s">
        <v>29</v>
      </c>
      <c r="AC9" s="65">
        <v>2871</v>
      </c>
      <c r="AD9" s="145">
        <f t="shared" si="11"/>
        <v>3.9359499883470657E-2</v>
      </c>
      <c r="AE9" s="146" t="str">
        <f>VLOOKUP(AA9,T$1:V$24,2,FALSE)</f>
        <v>9</v>
      </c>
      <c r="AF9" s="65">
        <f t="shared" si="12"/>
        <v>2862</v>
      </c>
      <c r="AG9" s="147" t="str">
        <f t="shared" si="13"/>
        <v>2,871 |4%|2,862</v>
      </c>
      <c r="AH9" s="78" t="s">
        <v>6</v>
      </c>
      <c r="AI9" s="78" t="s">
        <v>29</v>
      </c>
      <c r="AJ9" s="79">
        <v>2104</v>
      </c>
      <c r="AK9" s="121">
        <f t="shared" si="14"/>
        <v>3.0074328187535734E-2</v>
      </c>
      <c r="AL9" s="122" t="str">
        <f>VLOOKUP(AH9,AA$1:AC$24,2,FALSE)</f>
        <v>7</v>
      </c>
      <c r="AM9" s="79">
        <f t="shared" si="15"/>
        <v>2097</v>
      </c>
      <c r="AN9" s="123" t="str">
        <f t="shared" si="16"/>
        <v>2,104 |3%|2,097</v>
      </c>
      <c r="AO9" s="72" t="s">
        <v>7</v>
      </c>
      <c r="AP9" s="72" t="s">
        <v>29</v>
      </c>
      <c r="AQ9" s="73">
        <v>2504</v>
      </c>
      <c r="AR9" s="148">
        <f t="shared" si="17"/>
        <v>3.4354548822149354E-2</v>
      </c>
      <c r="AS9" s="149" t="str">
        <f>VLOOKUP(AO9,AH$1:AJ$24,2,FALSE)</f>
        <v>7</v>
      </c>
      <c r="AT9" s="73">
        <f t="shared" si="18"/>
        <v>2497</v>
      </c>
      <c r="AU9" s="150" t="str">
        <f t="shared" si="19"/>
        <v>2,504 |3%|2,497</v>
      </c>
      <c r="AV9" s="88" t="s">
        <v>4</v>
      </c>
      <c r="AW9" s="88" t="s">
        <v>29</v>
      </c>
      <c r="AX9" s="89">
        <v>3100</v>
      </c>
      <c r="AY9" s="124">
        <f t="shared" si="20"/>
        <v>3.3615632353419578E-2</v>
      </c>
      <c r="AZ9" s="125" t="str">
        <f>VLOOKUP(AV9,AO$1:AQ$24,2,FALSE)</f>
        <v>6</v>
      </c>
      <c r="BA9" s="89">
        <f t="shared" si="21"/>
        <v>3094</v>
      </c>
      <c r="BB9" s="126" t="str">
        <f t="shared" si="22"/>
        <v>3,100 |3%|3,094</v>
      </c>
      <c r="BC9" s="113" t="s">
        <v>4</v>
      </c>
      <c r="BD9" s="113" t="s">
        <v>29</v>
      </c>
      <c r="BE9" s="114">
        <v>2787</v>
      </c>
      <c r="BF9" s="115">
        <f t="shared" si="23"/>
        <v>3.4401886117042944E-2</v>
      </c>
      <c r="BG9" s="116" t="str">
        <f>VLOOKUP(BC9,AV$1:AX$24,2,FALSE)</f>
        <v>8</v>
      </c>
      <c r="BH9" s="117">
        <f t="shared" si="24"/>
        <v>2779</v>
      </c>
      <c r="BI9" s="118" t="str">
        <f t="shared" si="25"/>
        <v>2,787 |3%|2,779</v>
      </c>
      <c r="BJ9" s="38" t="s">
        <v>4</v>
      </c>
      <c r="BK9" s="38" t="s">
        <v>29</v>
      </c>
      <c r="BL9" s="25">
        <v>2638</v>
      </c>
      <c r="BM9" s="108">
        <f t="shared" si="26"/>
        <v>3.0032218035269072E-2</v>
      </c>
      <c r="BN9" s="109" t="str">
        <f>VLOOKUP(BJ9,BC$1:BE$24,2,FALSE)</f>
        <v>8</v>
      </c>
      <c r="BO9" s="85">
        <f t="shared" si="27"/>
        <v>2630</v>
      </c>
      <c r="BP9" s="110" t="str">
        <f t="shared" si="28"/>
        <v>2,638 |3%|2,630</v>
      </c>
      <c r="BQ9" s="34" t="s">
        <v>10</v>
      </c>
      <c r="BR9" s="34" t="s">
        <v>29</v>
      </c>
      <c r="BS9" s="69">
        <v>798</v>
      </c>
      <c r="BT9" s="101">
        <f t="shared" si="29"/>
        <v>1.1533791987049777E-2</v>
      </c>
      <c r="BU9" s="102" t="str">
        <f>VLOOKUP(BQ9,BJ$1:BL$24,2,FALSE)</f>
        <v>20</v>
      </c>
      <c r="BV9" s="35">
        <f t="shared" si="30"/>
        <v>778</v>
      </c>
      <c r="BW9" s="103" t="str">
        <f t="shared" si="31"/>
        <v>798 |1%|778</v>
      </c>
      <c r="BX9" s="94" t="s">
        <v>11</v>
      </c>
      <c r="BY9" s="94" t="s">
        <v>29</v>
      </c>
      <c r="BZ9" s="95">
        <v>1387</v>
      </c>
      <c r="CA9" s="104">
        <f t="shared" si="32"/>
        <v>1.8736913204998311E-2</v>
      </c>
      <c r="CB9" s="105" t="str">
        <f>VLOOKUP(BX9,BQ$1:BS$24,2,FALSE)</f>
        <v>11</v>
      </c>
      <c r="CC9" s="95">
        <f t="shared" si="33"/>
        <v>1376</v>
      </c>
      <c r="CD9" s="100" t="str">
        <f>TEXT(BZ9,"#,###")&amp;" |"&amp;TEXT(CA9,"0%")&amp;"|"&amp;TEXT(CC9,"[RED]#,###")</f>
        <v>1,387 |2%|1,376</v>
      </c>
      <c r="CE9" s="194" t="str">
        <f>VLOOKUP($BX9,A$1:B$24,2,FALSE)</f>
        <v>13</v>
      </c>
      <c r="CF9" s="194" t="str">
        <f>VLOOKUP($BX9,F$1:G$24,2,FALSE)</f>
        <v>14</v>
      </c>
      <c r="CG9" s="194" t="str">
        <f t="shared" si="34"/>
        <v>12</v>
      </c>
      <c r="CH9" s="194" t="str">
        <f t="shared" si="35"/>
        <v>12</v>
      </c>
      <c r="CI9" s="194" t="str">
        <f t="shared" si="36"/>
        <v>12</v>
      </c>
      <c r="CJ9" s="194" t="str">
        <f t="shared" si="37"/>
        <v>12</v>
      </c>
      <c r="CK9" s="194" t="str">
        <f t="shared" si="38"/>
        <v>11</v>
      </c>
      <c r="CL9" s="194" t="str">
        <f t="shared" si="39"/>
        <v>12</v>
      </c>
      <c r="CM9" s="194" t="str">
        <f t="shared" si="40"/>
        <v>9</v>
      </c>
      <c r="CN9" s="194" t="str">
        <f t="shared" si="41"/>
        <v>11</v>
      </c>
      <c r="CO9" s="194" t="str">
        <f t="shared" si="42"/>
        <v>11</v>
      </c>
      <c r="CP9" s="194" t="str">
        <f t="shared" si="43"/>
        <v>8</v>
      </c>
      <c r="CQ9" s="194" t="s">
        <v>11</v>
      </c>
    </row>
    <row r="10" spans="1:103" x14ac:dyDescent="0.35">
      <c r="A10" s="133" t="s">
        <v>3</v>
      </c>
      <c r="B10" s="133" t="s">
        <v>30</v>
      </c>
      <c r="C10" s="134">
        <v>3017</v>
      </c>
      <c r="D10" s="135">
        <f t="shared" si="0"/>
        <v>3.6718350655989093E-2</v>
      </c>
      <c r="E10" s="136" t="str">
        <f t="shared" si="1"/>
        <v>3,017 |4%</v>
      </c>
      <c r="F10" s="34" t="s">
        <v>9</v>
      </c>
      <c r="G10" s="34" t="s">
        <v>30</v>
      </c>
      <c r="H10" s="35">
        <v>3423</v>
      </c>
      <c r="I10" s="101">
        <f t="shared" si="2"/>
        <v>4.1789259073872861E-2</v>
      </c>
      <c r="J10" s="102" t="str">
        <f>VLOOKUP(F10,A$1:C$24,2,FALSE)</f>
        <v>7</v>
      </c>
      <c r="K10" s="35">
        <f t="shared" si="3"/>
        <v>3416</v>
      </c>
      <c r="L10" s="103" t="str">
        <f t="shared" si="4"/>
        <v>3,423 |4%|3,416</v>
      </c>
      <c r="M10" s="41" t="s">
        <v>10</v>
      </c>
      <c r="N10" s="41" t="s">
        <v>30</v>
      </c>
      <c r="O10" s="42">
        <v>2307</v>
      </c>
      <c r="P10" s="129">
        <f t="shared" si="5"/>
        <v>3.0465500165070981E-2</v>
      </c>
      <c r="Q10" s="140" t="str">
        <f>VLOOKUP(M10,F$1:H$24,2,FALSE)</f>
        <v>20</v>
      </c>
      <c r="R10" s="128">
        <f t="shared" si="6"/>
        <v>2287</v>
      </c>
      <c r="S10" s="130" t="str">
        <f t="shared" si="7"/>
        <v>2,307 |3%|2,287</v>
      </c>
      <c r="T10" s="45" t="s">
        <v>7</v>
      </c>
      <c r="U10" s="45" t="s">
        <v>30</v>
      </c>
      <c r="V10" s="46">
        <v>2543</v>
      </c>
      <c r="W10" s="141">
        <f t="shared" si="8"/>
        <v>3.4199413647489171E-2</v>
      </c>
      <c r="X10" s="142" t="str">
        <f>VLOOKUP(T10,M$1:O$24,2,FALSE)</f>
        <v>10</v>
      </c>
      <c r="Y10" s="23">
        <f t="shared" si="9"/>
        <v>2533</v>
      </c>
      <c r="Z10" s="143" t="str">
        <f t="shared" si="10"/>
        <v>2,543 |3%|2,533</v>
      </c>
      <c r="AA10" s="64" t="s">
        <v>8</v>
      </c>
      <c r="AB10" s="64" t="s">
        <v>30</v>
      </c>
      <c r="AC10" s="65">
        <v>1612</v>
      </c>
      <c r="AD10" s="145">
        <f t="shared" si="11"/>
        <v>2.2099447513812154E-2</v>
      </c>
      <c r="AE10" s="146" t="str">
        <f>VLOOKUP(AA10,T$1:V$24,2,FALSE)</f>
        <v>8</v>
      </c>
      <c r="AF10" s="65">
        <f t="shared" si="12"/>
        <v>1604</v>
      </c>
      <c r="AG10" s="147" t="str">
        <f t="shared" si="13"/>
        <v>1,612 |2%|1,604</v>
      </c>
      <c r="AH10" s="78" t="s">
        <v>8</v>
      </c>
      <c r="AI10" s="78" t="s">
        <v>30</v>
      </c>
      <c r="AJ10" s="79">
        <v>1328</v>
      </c>
      <c r="AK10" s="121">
        <f t="shared" si="14"/>
        <v>1.8982275586049171E-2</v>
      </c>
      <c r="AL10" s="122" t="str">
        <f>VLOOKUP(AH10,AA$1:AC$24,2,FALSE)</f>
        <v>9</v>
      </c>
      <c r="AM10" s="79">
        <f t="shared" si="15"/>
        <v>1319</v>
      </c>
      <c r="AN10" s="123" t="str">
        <f t="shared" si="16"/>
        <v>1,328 |2%|1,319</v>
      </c>
      <c r="AO10" s="72" t="s">
        <v>8</v>
      </c>
      <c r="AP10" s="72" t="s">
        <v>30</v>
      </c>
      <c r="AQ10" s="73">
        <v>1180</v>
      </c>
      <c r="AR10" s="148">
        <f t="shared" si="17"/>
        <v>1.618944393376048E-2</v>
      </c>
      <c r="AS10" s="149" t="str">
        <f>VLOOKUP(AO10,AH$1:AJ$24,2,FALSE)</f>
        <v>9</v>
      </c>
      <c r="AT10" s="73">
        <f t="shared" si="18"/>
        <v>1171</v>
      </c>
      <c r="AU10" s="150" t="str">
        <f t="shared" si="19"/>
        <v>1,180 |2%|1,171</v>
      </c>
      <c r="AV10" s="88" t="s">
        <v>9</v>
      </c>
      <c r="AW10" s="88" t="s">
        <v>30</v>
      </c>
      <c r="AX10" s="89">
        <v>1607</v>
      </c>
      <c r="AY10" s="124">
        <f t="shared" si="20"/>
        <v>1.7425910061917824E-2</v>
      </c>
      <c r="AZ10" s="125" t="str">
        <f>VLOOKUP(AV10,AO$1:AQ$24,2,FALSE)</f>
        <v>10</v>
      </c>
      <c r="BA10" s="89">
        <f t="shared" si="21"/>
        <v>1597</v>
      </c>
      <c r="BB10" s="126" t="str">
        <f t="shared" si="22"/>
        <v>1,607 |2%|1,597</v>
      </c>
      <c r="BC10" s="113" t="s">
        <v>11</v>
      </c>
      <c r="BD10" s="113" t="s">
        <v>30</v>
      </c>
      <c r="BE10" s="114">
        <v>1281</v>
      </c>
      <c r="BF10" s="115">
        <f t="shared" si="23"/>
        <v>1.581227704195623E-2</v>
      </c>
      <c r="BG10" s="116" t="str">
        <f>VLOOKUP(BC10,AV$1:AX$24,2,FALSE)</f>
        <v>12</v>
      </c>
      <c r="BH10" s="117">
        <f t="shared" si="24"/>
        <v>1269</v>
      </c>
      <c r="BI10" s="118" t="str">
        <f t="shared" si="25"/>
        <v>1,281 |2%|1,269</v>
      </c>
      <c r="BJ10" s="38" t="s">
        <v>8</v>
      </c>
      <c r="BK10" s="38" t="s">
        <v>30</v>
      </c>
      <c r="BL10" s="25">
        <v>949</v>
      </c>
      <c r="BM10" s="108">
        <f t="shared" si="26"/>
        <v>1.0803857056660482E-2</v>
      </c>
      <c r="BN10" s="109" t="str">
        <f>VLOOKUP(BJ10,BC$1:BE$24,2,FALSE)</f>
        <v>11</v>
      </c>
      <c r="BO10" s="85">
        <f t="shared" si="27"/>
        <v>938</v>
      </c>
      <c r="BP10" s="110" t="str">
        <f t="shared" si="28"/>
        <v>949 |1%|938</v>
      </c>
      <c r="BQ10" s="34" t="s">
        <v>8</v>
      </c>
      <c r="BR10" s="34" t="s">
        <v>30</v>
      </c>
      <c r="BS10" s="69">
        <v>763</v>
      </c>
      <c r="BT10" s="101">
        <f t="shared" si="29"/>
        <v>1.1027923917442331E-2</v>
      </c>
      <c r="BU10" s="102" t="str">
        <f>VLOOKUP(BQ10,BJ$1:BL$24,2,FALSE)</f>
        <v>9</v>
      </c>
      <c r="BV10" s="35">
        <f t="shared" si="30"/>
        <v>754</v>
      </c>
      <c r="BW10" s="103" t="str">
        <f t="shared" si="31"/>
        <v>763 |1%|754</v>
      </c>
      <c r="BX10" s="94" t="s">
        <v>8</v>
      </c>
      <c r="BY10" s="94" t="s">
        <v>30</v>
      </c>
      <c r="BZ10" s="95">
        <v>803</v>
      </c>
      <c r="CA10" s="104">
        <f t="shared" si="32"/>
        <v>1.0847686592367444E-2</v>
      </c>
      <c r="CB10" s="105" t="str">
        <f>VLOOKUP(BX10,BQ$1:BS$24,2,FALSE)</f>
        <v>9</v>
      </c>
      <c r="CC10" s="95">
        <f t="shared" si="33"/>
        <v>794</v>
      </c>
      <c r="CD10" s="100" t="str">
        <f>TEXT(BZ10,"#,###")&amp;" |"&amp;TEXT(CA10,"0%")&amp;"|"&amp;TEXT(CC10,"[RED]#,###")</f>
        <v>803 |1%|794</v>
      </c>
      <c r="CE10" s="194" t="str">
        <f>VLOOKUP($BX10,A$1:B$24,2,FALSE)</f>
        <v>1</v>
      </c>
      <c r="CF10" s="194" t="str">
        <f>VLOOKUP($BX10,F$1:G$24,2,FALSE)</f>
        <v>1</v>
      </c>
      <c r="CG10" s="194" t="str">
        <f t="shared" si="34"/>
        <v>1</v>
      </c>
      <c r="CH10" s="194" t="str">
        <f t="shared" si="35"/>
        <v>8</v>
      </c>
      <c r="CI10" s="194" t="str">
        <f t="shared" si="36"/>
        <v>9</v>
      </c>
      <c r="CJ10" s="194" t="str">
        <f t="shared" si="37"/>
        <v>9</v>
      </c>
      <c r="CK10" s="194" t="str">
        <f t="shared" si="38"/>
        <v>9</v>
      </c>
      <c r="CL10" s="194" t="str">
        <f t="shared" si="39"/>
        <v>10</v>
      </c>
      <c r="CM10" s="194" t="str">
        <f t="shared" si="40"/>
        <v>11</v>
      </c>
      <c r="CN10" s="194" t="str">
        <f t="shared" si="41"/>
        <v>9</v>
      </c>
      <c r="CO10" s="194" t="str">
        <f t="shared" si="42"/>
        <v>9</v>
      </c>
      <c r="CP10" s="194" t="str">
        <f t="shared" si="43"/>
        <v>9</v>
      </c>
      <c r="CQ10" s="194" t="s">
        <v>8</v>
      </c>
    </row>
    <row r="11" spans="1:103" ht="15.5" customHeight="1" x14ac:dyDescent="0.35">
      <c r="A11" s="133" t="s">
        <v>7</v>
      </c>
      <c r="B11" s="133" t="s">
        <v>31</v>
      </c>
      <c r="C11" s="134">
        <v>1417</v>
      </c>
      <c r="D11" s="135">
        <f t="shared" si="0"/>
        <v>1.7245576029014435E-2</v>
      </c>
      <c r="E11" s="136" t="str">
        <f t="shared" si="1"/>
        <v>1,417 |2%</v>
      </c>
      <c r="F11" s="34" t="s">
        <v>54</v>
      </c>
      <c r="G11" s="34" t="s">
        <v>31</v>
      </c>
      <c r="H11" s="35">
        <v>2109</v>
      </c>
      <c r="I11" s="101">
        <f t="shared" si="2"/>
        <v>2.5747457606426487E-2</v>
      </c>
      <c r="J11" s="102" t="str">
        <f>VLOOKUP(F11,A$1:C$24,2,FALSE)</f>
        <v>11</v>
      </c>
      <c r="K11" s="35">
        <f t="shared" si="3"/>
        <v>2098</v>
      </c>
      <c r="L11" s="103" t="str">
        <f t="shared" si="4"/>
        <v>2,109 |3%|2,098</v>
      </c>
      <c r="M11" s="41" t="s">
        <v>7</v>
      </c>
      <c r="N11" s="41" t="s">
        <v>31</v>
      </c>
      <c r="O11" s="42">
        <v>1454</v>
      </c>
      <c r="P11" s="129">
        <f t="shared" si="5"/>
        <v>1.9201056454275337E-2</v>
      </c>
      <c r="Q11" s="140" t="str">
        <f>VLOOKUP(M11,F$1:H$24,2,FALSE)</f>
        <v>11</v>
      </c>
      <c r="R11" s="128">
        <f t="shared" si="6"/>
        <v>1443</v>
      </c>
      <c r="S11" s="130" t="str">
        <f t="shared" si="7"/>
        <v>1,454 |2%|1,443</v>
      </c>
      <c r="T11" s="47" t="s">
        <v>13</v>
      </c>
      <c r="U11" s="47" t="s">
        <v>31</v>
      </c>
      <c r="V11" s="46">
        <v>2119</v>
      </c>
      <c r="W11" s="141">
        <f t="shared" si="8"/>
        <v>2.8497269964227117E-2</v>
      </c>
      <c r="X11" s="142" t="str">
        <f>VLOOKUP(T11,M$1:O$24,2,FALSE)</f>
        <v>20</v>
      </c>
      <c r="Y11" s="23">
        <f t="shared" si="9"/>
        <v>2099</v>
      </c>
      <c r="Z11" s="143" t="str">
        <f t="shared" si="10"/>
        <v>2,119 |3%|2,099</v>
      </c>
      <c r="AA11" s="64" t="s">
        <v>9</v>
      </c>
      <c r="AB11" s="64" t="s">
        <v>31</v>
      </c>
      <c r="AC11" s="65">
        <v>1125</v>
      </c>
      <c r="AD11" s="145">
        <f t="shared" si="11"/>
        <v>1.5423001521736149E-2</v>
      </c>
      <c r="AE11" s="146" t="str">
        <f>VLOOKUP(AA11,T$1:V$24,2,FALSE)</f>
        <v>11</v>
      </c>
      <c r="AF11" s="65">
        <f t="shared" si="12"/>
        <v>1114</v>
      </c>
      <c r="AG11" s="147" t="str">
        <f t="shared" si="13"/>
        <v>1,125 |2%|1,114</v>
      </c>
      <c r="AH11" s="78" t="s">
        <v>9</v>
      </c>
      <c r="AI11" s="78" t="s">
        <v>31</v>
      </c>
      <c r="AJ11" s="79">
        <v>936</v>
      </c>
      <c r="AK11" s="121">
        <f t="shared" si="14"/>
        <v>1.3379073756432247E-2</v>
      </c>
      <c r="AL11" s="122" t="str">
        <f>VLOOKUP(AH11,AA$1:AC$24,2,FALSE)</f>
        <v>10</v>
      </c>
      <c r="AM11" s="79">
        <f t="shared" si="15"/>
        <v>926</v>
      </c>
      <c r="AN11" s="123" t="str">
        <f t="shared" si="16"/>
        <v>936 |1%|926</v>
      </c>
      <c r="AO11" s="72" t="s">
        <v>9</v>
      </c>
      <c r="AP11" s="72" t="s">
        <v>31</v>
      </c>
      <c r="AQ11" s="73">
        <v>1079</v>
      </c>
      <c r="AR11" s="148">
        <f t="shared" si="17"/>
        <v>1.4803737291972506E-2</v>
      </c>
      <c r="AS11" s="149" t="str">
        <f>VLOOKUP(AO11,AH$1:AJ$24,2,FALSE)</f>
        <v>10</v>
      </c>
      <c r="AT11" s="73">
        <f t="shared" si="18"/>
        <v>1069</v>
      </c>
      <c r="AU11" s="150" t="str">
        <f t="shared" si="19"/>
        <v>1,079 |1%|1,069</v>
      </c>
      <c r="AV11" s="88" t="s">
        <v>8</v>
      </c>
      <c r="AW11" s="88" t="s">
        <v>31</v>
      </c>
      <c r="AX11" s="89">
        <v>1204</v>
      </c>
      <c r="AY11" s="124">
        <f t="shared" si="20"/>
        <v>1.3055877855973281E-2</v>
      </c>
      <c r="AZ11" s="125" t="str">
        <f>VLOOKUP(AV11,AO$1:AQ$24,2,FALSE)</f>
        <v>9</v>
      </c>
      <c r="BA11" s="89">
        <f t="shared" si="21"/>
        <v>1195</v>
      </c>
      <c r="BB11" s="126" t="str">
        <f t="shared" si="22"/>
        <v>1,204 |1%|1,195</v>
      </c>
      <c r="BC11" s="113" t="s">
        <v>9</v>
      </c>
      <c r="BD11" s="113" t="s">
        <v>31</v>
      </c>
      <c r="BE11" s="114">
        <v>1181</v>
      </c>
      <c r="BF11" s="115">
        <f t="shared" si="23"/>
        <v>1.4577907249453792E-2</v>
      </c>
      <c r="BG11" s="116" t="str">
        <f>VLOOKUP(BC11,AV$1:AX$24,2,FALSE)</f>
        <v>9</v>
      </c>
      <c r="BH11" s="117">
        <f t="shared" si="24"/>
        <v>1172</v>
      </c>
      <c r="BI11" s="118" t="str">
        <f t="shared" si="25"/>
        <v>1,181 |1%|1,172</v>
      </c>
      <c r="BJ11" s="38" t="s">
        <v>9</v>
      </c>
      <c r="BK11" s="38" t="s">
        <v>31</v>
      </c>
      <c r="BL11" s="25">
        <v>678</v>
      </c>
      <c r="BM11" s="108">
        <f t="shared" si="26"/>
        <v>7.7186671068659703E-3</v>
      </c>
      <c r="BN11" s="109" t="str">
        <f>VLOOKUP(BJ11,BC$1:BE$24,2,FALSE)</f>
        <v>10</v>
      </c>
      <c r="BO11" s="85">
        <f t="shared" si="27"/>
        <v>668</v>
      </c>
      <c r="BP11" s="110" t="str">
        <f t="shared" si="28"/>
        <v>678 |1%|668</v>
      </c>
      <c r="BQ11" s="34" t="s">
        <v>9</v>
      </c>
      <c r="BR11" s="34" t="s">
        <v>31</v>
      </c>
      <c r="BS11" s="69">
        <v>587</v>
      </c>
      <c r="BT11" s="101">
        <f t="shared" si="29"/>
        <v>8.4841301959877428E-3</v>
      </c>
      <c r="BU11" s="102" t="str">
        <f>VLOOKUP(BQ11,BJ$1:BL$24,2,FALSE)</f>
        <v>10</v>
      </c>
      <c r="BV11" s="35">
        <f t="shared" si="30"/>
        <v>577</v>
      </c>
      <c r="BW11" s="103" t="str">
        <f t="shared" si="31"/>
        <v>587 |1%|577</v>
      </c>
      <c r="BX11" s="94" t="s">
        <v>9</v>
      </c>
      <c r="BY11" s="94" t="s">
        <v>31</v>
      </c>
      <c r="BZ11" s="95">
        <v>703</v>
      </c>
      <c r="CA11" s="104">
        <f t="shared" si="32"/>
        <v>9.4967916244511983E-3</v>
      </c>
      <c r="CB11" s="105" t="str">
        <f>VLOOKUP(BX11,BQ$1:BS$24,2,FALSE)</f>
        <v>10</v>
      </c>
      <c r="CC11" s="95">
        <f t="shared" si="33"/>
        <v>693</v>
      </c>
      <c r="CD11" s="100" t="str">
        <f>TEXT(BZ11,"#,###")&amp;" |"&amp;TEXT(CA11,"0%")&amp;"|"&amp;TEXT(CC11,"[RED]#,###")</f>
        <v>703 |1%|693</v>
      </c>
      <c r="CE11" s="194" t="str">
        <f>VLOOKUP($BX11,A$1:B$24,2,FALSE)</f>
        <v>7</v>
      </c>
      <c r="CF11" s="194" t="str">
        <f>VLOOKUP($BX11,F$1:G$24,2,FALSE)</f>
        <v>9</v>
      </c>
      <c r="CG11" s="194" t="str">
        <f t="shared" si="34"/>
        <v>11</v>
      </c>
      <c r="CH11" s="194" t="str">
        <f t="shared" si="35"/>
        <v>11</v>
      </c>
      <c r="CI11" s="194" t="str">
        <f t="shared" si="36"/>
        <v>10</v>
      </c>
      <c r="CJ11" s="194" t="str">
        <f t="shared" si="37"/>
        <v>10</v>
      </c>
      <c r="CK11" s="194" t="str">
        <f t="shared" si="38"/>
        <v>10</v>
      </c>
      <c r="CL11" s="194" t="str">
        <f t="shared" si="39"/>
        <v>9</v>
      </c>
      <c r="CM11" s="194" t="str">
        <f t="shared" si="40"/>
        <v>10</v>
      </c>
      <c r="CN11" s="194" t="str">
        <f t="shared" si="41"/>
        <v>10</v>
      </c>
      <c r="CO11" s="194" t="str">
        <f t="shared" si="42"/>
        <v>10</v>
      </c>
      <c r="CP11" s="194" t="str">
        <f t="shared" si="43"/>
        <v>10</v>
      </c>
      <c r="CQ11" s="194" t="s">
        <v>9</v>
      </c>
    </row>
    <row r="12" spans="1:103" ht="15.5" customHeight="1" x14ac:dyDescent="0.35">
      <c r="A12" s="133" t="s">
        <v>54</v>
      </c>
      <c r="B12" s="133" t="s">
        <v>32</v>
      </c>
      <c r="C12" s="134">
        <v>1133</v>
      </c>
      <c r="D12" s="135">
        <f t="shared" si="0"/>
        <v>1.3789158532726432E-2</v>
      </c>
      <c r="E12" s="136" t="str">
        <f t="shared" si="1"/>
        <v>1,133 |1%</v>
      </c>
      <c r="F12" s="34" t="s">
        <v>7</v>
      </c>
      <c r="G12" s="34" t="s">
        <v>32</v>
      </c>
      <c r="H12" s="35">
        <v>1091</v>
      </c>
      <c r="I12" s="101">
        <f t="shared" si="2"/>
        <v>1.3319334399531198E-2</v>
      </c>
      <c r="J12" s="102" t="str">
        <f>VLOOKUP(F12,A$1:C$24,2,FALSE)</f>
        <v>10</v>
      </c>
      <c r="K12" s="35">
        <f t="shared" si="3"/>
        <v>1081</v>
      </c>
      <c r="L12" s="103" t="str">
        <f t="shared" si="4"/>
        <v>1,091 |1%|1,081</v>
      </c>
      <c r="M12" s="41" t="s">
        <v>9</v>
      </c>
      <c r="N12" s="41" t="s">
        <v>32</v>
      </c>
      <c r="O12" s="42">
        <v>805</v>
      </c>
      <c r="P12" s="129">
        <f t="shared" si="5"/>
        <v>1.0630571145592604E-2</v>
      </c>
      <c r="Q12" s="140" t="str">
        <f>VLOOKUP(M12,F$1:H$24,2,FALSE)</f>
        <v>9</v>
      </c>
      <c r="R12" s="128">
        <f t="shared" si="6"/>
        <v>796</v>
      </c>
      <c r="S12" s="130" t="str">
        <f t="shared" si="7"/>
        <v>805 |1%|796</v>
      </c>
      <c r="T12" s="45" t="s">
        <v>9</v>
      </c>
      <c r="U12" s="45" t="s">
        <v>32</v>
      </c>
      <c r="V12" s="46">
        <v>1498</v>
      </c>
      <c r="W12" s="141">
        <f t="shared" si="8"/>
        <v>2.0145781220581509E-2</v>
      </c>
      <c r="X12" s="142" t="str">
        <f>VLOOKUP(T12,M$1:O$24,2,FALSE)</f>
        <v>11</v>
      </c>
      <c r="Y12" s="23">
        <f t="shared" si="9"/>
        <v>1487</v>
      </c>
      <c r="Z12" s="143" t="str">
        <f t="shared" si="10"/>
        <v>1,498 |2%|1,487</v>
      </c>
      <c r="AA12" s="64" t="s">
        <v>10</v>
      </c>
      <c r="AB12" s="64" t="s">
        <v>32</v>
      </c>
      <c r="AC12" s="65">
        <v>767</v>
      </c>
      <c r="AD12" s="145">
        <f t="shared" si="11"/>
        <v>1.0515059704152558E-2</v>
      </c>
      <c r="AE12" s="146" t="str">
        <f>VLOOKUP(AA12,T$1:V$24,2,FALSE)</f>
        <v>13</v>
      </c>
      <c r="AF12" s="65">
        <f t="shared" si="12"/>
        <v>754</v>
      </c>
      <c r="AG12" s="147" t="str">
        <f t="shared" si="13"/>
        <v>767 |1%|754</v>
      </c>
      <c r="AH12" s="78" t="s">
        <v>10</v>
      </c>
      <c r="AI12" s="78" t="s">
        <v>32</v>
      </c>
      <c r="AJ12" s="79">
        <v>735</v>
      </c>
      <c r="AK12" s="121">
        <f t="shared" si="14"/>
        <v>1.0506003430531732E-2</v>
      </c>
      <c r="AL12" s="122" t="str">
        <f>VLOOKUP(AH12,AA$1:AC$24,2,FALSE)</f>
        <v>11</v>
      </c>
      <c r="AM12" s="79">
        <f t="shared" si="15"/>
        <v>724</v>
      </c>
      <c r="AN12" s="123" t="str">
        <f t="shared" si="16"/>
        <v>735 |1%|724</v>
      </c>
      <c r="AO12" s="72" t="s">
        <v>11</v>
      </c>
      <c r="AP12" s="72" t="s">
        <v>32</v>
      </c>
      <c r="AQ12" s="73">
        <v>685</v>
      </c>
      <c r="AR12" s="148">
        <f t="shared" si="17"/>
        <v>9.3981094022253624E-3</v>
      </c>
      <c r="AS12" s="149" t="str">
        <f>VLOOKUP(AO12,AH$1:AJ$24,2,FALSE)</f>
        <v>12</v>
      </c>
      <c r="AT12" s="73">
        <f t="shared" si="18"/>
        <v>673</v>
      </c>
      <c r="AU12" s="150" t="str">
        <f t="shared" si="19"/>
        <v>685 |1%|673</v>
      </c>
      <c r="AV12" s="88" t="s">
        <v>14</v>
      </c>
      <c r="AW12" s="88" t="s">
        <v>32</v>
      </c>
      <c r="AX12" s="89">
        <v>1012</v>
      </c>
      <c r="AY12" s="124">
        <f t="shared" si="20"/>
        <v>1.0973877400535681E-2</v>
      </c>
      <c r="AZ12" s="125" t="str">
        <f>VLOOKUP(AV12,AO$1:AQ$24,2,FALSE)</f>
        <v>13</v>
      </c>
      <c r="BA12" s="89">
        <f t="shared" si="21"/>
        <v>999</v>
      </c>
      <c r="BB12" s="126" t="str">
        <f t="shared" si="22"/>
        <v>1,012 |1%|999</v>
      </c>
      <c r="BC12" s="113" t="s">
        <v>8</v>
      </c>
      <c r="BD12" s="113" t="s">
        <v>32</v>
      </c>
      <c r="BE12" s="114">
        <v>955</v>
      </c>
      <c r="BF12" s="115">
        <f t="shared" si="23"/>
        <v>1.1788231518398282E-2</v>
      </c>
      <c r="BG12" s="116" t="str">
        <f>VLOOKUP(BC12,AV$1:AX$24,2,FALSE)</f>
        <v>10</v>
      </c>
      <c r="BH12" s="117">
        <f t="shared" si="24"/>
        <v>945</v>
      </c>
      <c r="BI12" s="118" t="str">
        <f t="shared" si="25"/>
        <v>955 |1%|945</v>
      </c>
      <c r="BJ12" s="38" t="s">
        <v>11</v>
      </c>
      <c r="BK12" s="38" t="s">
        <v>32</v>
      </c>
      <c r="BL12" s="25">
        <v>463</v>
      </c>
      <c r="BM12" s="108">
        <f t="shared" si="26"/>
        <v>5.2710071835972636E-3</v>
      </c>
      <c r="BN12" s="109" t="str">
        <f>VLOOKUP(BJ12,BC$1:BE$24,2,FALSE)</f>
        <v>9</v>
      </c>
      <c r="BO12" s="85">
        <f t="shared" si="27"/>
        <v>454</v>
      </c>
      <c r="BP12" s="110" t="str">
        <f t="shared" si="28"/>
        <v>463 |1%|454</v>
      </c>
      <c r="BQ12" s="34" t="s">
        <v>11</v>
      </c>
      <c r="BR12" s="34" t="s">
        <v>32</v>
      </c>
      <c r="BS12" s="69">
        <v>502</v>
      </c>
      <c r="BT12" s="101">
        <f t="shared" si="29"/>
        <v>7.2555934555125169E-3</v>
      </c>
      <c r="BU12" s="102" t="str">
        <f>VLOOKUP(BQ12,BJ$1:BL$24,2,FALSE)</f>
        <v>11</v>
      </c>
      <c r="BV12" s="35">
        <f t="shared" si="30"/>
        <v>491</v>
      </c>
      <c r="BW12" s="103" t="str">
        <f t="shared" si="31"/>
        <v>502 |1%|491</v>
      </c>
      <c r="BX12" s="94" t="s">
        <v>12</v>
      </c>
      <c r="BY12" s="94" t="s">
        <v>32</v>
      </c>
      <c r="BZ12" s="95">
        <v>331</v>
      </c>
      <c r="CA12" s="104">
        <f t="shared" si="32"/>
        <v>4.4714623438027691E-3</v>
      </c>
      <c r="CB12" s="105" t="str">
        <f>VLOOKUP(BX12,BQ$1:BS$24,2,FALSE)</f>
        <v>17</v>
      </c>
      <c r="CC12" s="95">
        <f t="shared" si="33"/>
        <v>314</v>
      </c>
      <c r="CD12" s="100" t="str">
        <f>TEXT(BZ12,"#,###")&amp;" |"&amp;TEXT(CA12,"0%")&amp;"|"&amp;TEXT(CC12,"[RED]#,###")</f>
        <v>331 |0%|314</v>
      </c>
      <c r="CE12" s="194" t="str">
        <f>VLOOKUP($BX12,A$1:B$24,2,FALSE)</f>
        <v>14</v>
      </c>
      <c r="CF12" s="194" t="str">
        <f>VLOOKUP($BX12,F$1:G$24,2,FALSE)</f>
        <v>15</v>
      </c>
      <c r="CG12" s="194" t="str">
        <f t="shared" si="34"/>
        <v>13</v>
      </c>
      <c r="CH12" s="194" t="str">
        <f t="shared" si="35"/>
        <v>14</v>
      </c>
      <c r="CI12" s="194" t="str">
        <f t="shared" si="36"/>
        <v>14</v>
      </c>
      <c r="CJ12" s="194" t="str">
        <f t="shared" si="37"/>
        <v>14</v>
      </c>
      <c r="CK12" s="194" t="str">
        <f t="shared" si="38"/>
        <v>17</v>
      </c>
      <c r="CL12" s="194" t="str">
        <f t="shared" si="39"/>
        <v>13</v>
      </c>
      <c r="CM12" s="194" t="str">
        <f t="shared" si="40"/>
        <v>15</v>
      </c>
      <c r="CN12" s="194" t="str">
        <f t="shared" si="41"/>
        <v>13</v>
      </c>
      <c r="CO12" s="194" t="str">
        <f t="shared" si="42"/>
        <v>17</v>
      </c>
      <c r="CP12" s="194" t="str">
        <f t="shared" si="43"/>
        <v>11</v>
      </c>
      <c r="CQ12" s="194" t="s">
        <v>12</v>
      </c>
    </row>
    <row r="13" spans="1:103" ht="15.5" customHeight="1" x14ac:dyDescent="0.35">
      <c r="A13" s="133" t="s">
        <v>18</v>
      </c>
      <c r="B13" s="133" t="s">
        <v>33</v>
      </c>
      <c r="C13" s="134">
        <v>856</v>
      </c>
      <c r="D13" s="135">
        <f t="shared" si="0"/>
        <v>1.0417934425431444E-2</v>
      </c>
      <c r="E13" s="136" t="str">
        <f t="shared" si="1"/>
        <v>856 |1%</v>
      </c>
      <c r="F13" s="34" t="s">
        <v>14</v>
      </c>
      <c r="G13" s="34" t="s">
        <v>33</v>
      </c>
      <c r="H13" s="35">
        <v>966</v>
      </c>
      <c r="I13" s="101">
        <f t="shared" si="2"/>
        <v>1.1793287836798477E-2</v>
      </c>
      <c r="J13" s="102" t="str">
        <f>VLOOKUP(F13,A$1:C$24,2,FALSE)</f>
        <v>22</v>
      </c>
      <c r="K13" s="35">
        <f t="shared" si="3"/>
        <v>944</v>
      </c>
      <c r="L13" s="103" t="str">
        <f t="shared" si="4"/>
        <v>966 |1%|944</v>
      </c>
      <c r="M13" s="41" t="s">
        <v>11</v>
      </c>
      <c r="N13" s="41" t="s">
        <v>33</v>
      </c>
      <c r="O13" s="42">
        <v>771</v>
      </c>
      <c r="P13" s="129">
        <f t="shared" si="5"/>
        <v>1.0181578078573787E-2</v>
      </c>
      <c r="Q13" s="140" t="str">
        <f>VLOOKUP(M13,F$1:H$24,2,FALSE)</f>
        <v>14</v>
      </c>
      <c r="R13" s="128">
        <f t="shared" si="6"/>
        <v>757</v>
      </c>
      <c r="S13" s="130" t="str">
        <f t="shared" si="7"/>
        <v>771 |1%|757</v>
      </c>
      <c r="T13" s="45" t="s">
        <v>11</v>
      </c>
      <c r="U13" s="45" t="s">
        <v>33</v>
      </c>
      <c r="V13" s="46">
        <v>969</v>
      </c>
      <c r="W13" s="141">
        <f t="shared" si="8"/>
        <v>1.3031550068587106E-2</v>
      </c>
      <c r="X13" s="142" t="str">
        <f>VLOOKUP(T13,M$1:O$24,2,FALSE)</f>
        <v>12</v>
      </c>
      <c r="Y13" s="23">
        <f t="shared" si="9"/>
        <v>957</v>
      </c>
      <c r="Z13" s="143" t="str">
        <f t="shared" si="10"/>
        <v>969 |1%|957</v>
      </c>
      <c r="AA13" s="64" t="s">
        <v>11</v>
      </c>
      <c r="AB13" s="64" t="s">
        <v>33</v>
      </c>
      <c r="AC13" s="65">
        <v>687</v>
      </c>
      <c r="AD13" s="145">
        <f t="shared" si="11"/>
        <v>9.4183129292735417E-3</v>
      </c>
      <c r="AE13" s="146" t="str">
        <f>VLOOKUP(AA13,T$1:V$24,2,FALSE)</f>
        <v>12</v>
      </c>
      <c r="AF13" s="65">
        <f t="shared" si="12"/>
        <v>675</v>
      </c>
      <c r="AG13" s="147" t="str">
        <f t="shared" si="13"/>
        <v>687 |1%|675</v>
      </c>
      <c r="AH13" s="78" t="s">
        <v>11</v>
      </c>
      <c r="AI13" s="78" t="s">
        <v>33</v>
      </c>
      <c r="AJ13" s="79">
        <v>702</v>
      </c>
      <c r="AK13" s="121">
        <f t="shared" si="14"/>
        <v>1.0034305317324185E-2</v>
      </c>
      <c r="AL13" s="122" t="str">
        <f>VLOOKUP(AH13,AA$1:AC$24,2,FALSE)</f>
        <v>12</v>
      </c>
      <c r="AM13" s="79">
        <f t="shared" si="15"/>
        <v>690</v>
      </c>
      <c r="AN13" s="123" t="str">
        <f t="shared" si="16"/>
        <v>702 |1%|690</v>
      </c>
      <c r="AO13" s="74" t="s">
        <v>13</v>
      </c>
      <c r="AP13" s="74" t="s">
        <v>33</v>
      </c>
      <c r="AQ13" s="75">
        <v>498</v>
      </c>
      <c r="AR13" s="148">
        <f t="shared" si="17"/>
        <v>6.8324941347565407E-3</v>
      </c>
      <c r="AS13" s="149" t="str">
        <f>VLOOKUP(AO13,AH$1:AJ$24,2,FALSE)</f>
        <v>13</v>
      </c>
      <c r="AT13" s="73">
        <f t="shared" si="18"/>
        <v>485</v>
      </c>
      <c r="AU13" s="150" t="str">
        <f t="shared" si="19"/>
        <v>498 |1%|485</v>
      </c>
      <c r="AV13" s="88" t="s">
        <v>11</v>
      </c>
      <c r="AW13" s="88" t="s">
        <v>33</v>
      </c>
      <c r="AX13" s="89">
        <v>586</v>
      </c>
      <c r="AY13" s="124">
        <f t="shared" si="20"/>
        <v>6.3544388900335074E-3</v>
      </c>
      <c r="AZ13" s="125" t="str">
        <f>VLOOKUP(AV13,AO$1:AQ$24,2,FALSE)</f>
        <v>11</v>
      </c>
      <c r="BA13" s="89">
        <f t="shared" si="21"/>
        <v>575</v>
      </c>
      <c r="BB13" s="126" t="str">
        <f t="shared" si="22"/>
        <v>586 |1%|575</v>
      </c>
      <c r="BC13" s="119" t="s">
        <v>13</v>
      </c>
      <c r="BD13" s="119" t="s">
        <v>33</v>
      </c>
      <c r="BE13" s="114">
        <v>419</v>
      </c>
      <c r="BF13" s="115">
        <f t="shared" si="23"/>
        <v>5.172009430585215E-3</v>
      </c>
      <c r="BG13" s="116" t="str">
        <f>VLOOKUP(BC13,AV$1:AX$24,2,FALSE)</f>
        <v>17</v>
      </c>
      <c r="BH13" s="117">
        <f t="shared" si="24"/>
        <v>402</v>
      </c>
      <c r="BI13" s="118" t="str">
        <f t="shared" si="25"/>
        <v>419 |1%|402</v>
      </c>
      <c r="BJ13" s="38" t="s">
        <v>16</v>
      </c>
      <c r="BK13" s="38" t="s">
        <v>33</v>
      </c>
      <c r="BL13" s="25">
        <v>417</v>
      </c>
      <c r="BM13" s="108">
        <f t="shared" si="26"/>
        <v>4.747321804665354E-3</v>
      </c>
      <c r="BN13" s="109" t="str">
        <f>VLOOKUP(BJ13,BC$1:BE$24,2,FALSE)</f>
        <v>13</v>
      </c>
      <c r="BO13" s="85">
        <f t="shared" si="27"/>
        <v>404</v>
      </c>
      <c r="BP13" s="110" t="str">
        <f t="shared" si="28"/>
        <v>417 |0%|404</v>
      </c>
      <c r="BQ13" s="36" t="s">
        <v>13</v>
      </c>
      <c r="BR13" s="36" t="s">
        <v>33</v>
      </c>
      <c r="BS13" s="69">
        <v>411</v>
      </c>
      <c r="BT13" s="101">
        <f t="shared" si="29"/>
        <v>5.9403364745331559E-3</v>
      </c>
      <c r="BU13" s="102" t="str">
        <f>VLOOKUP(BQ13,BJ$1:BL$24,2,FALSE)</f>
        <v>14</v>
      </c>
      <c r="BV13" s="35">
        <f t="shared" si="30"/>
        <v>397</v>
      </c>
      <c r="BW13" s="103" t="str">
        <f t="shared" si="31"/>
        <v>411 |1%|397</v>
      </c>
      <c r="BX13" s="96" t="s">
        <v>13</v>
      </c>
      <c r="BY13" s="96" t="s">
        <v>33</v>
      </c>
      <c r="BZ13" s="97">
        <v>314</v>
      </c>
      <c r="CA13" s="104">
        <f t="shared" si="32"/>
        <v>4.241810199257008E-3</v>
      </c>
      <c r="CB13" s="105" t="str">
        <f>VLOOKUP(BX13,BQ$1:BS$24,2,FALSE)</f>
        <v>12</v>
      </c>
      <c r="CC13" s="95">
        <f t="shared" si="33"/>
        <v>302</v>
      </c>
      <c r="CD13" s="100" t="str">
        <f>TEXT(BZ13,"#,###")&amp;" |"&amp;TEXT(CA13,"0%")&amp;"|"&amp;TEXT(CC13,"[RED]#,###")</f>
        <v>314 |0%|302</v>
      </c>
      <c r="CE13" s="194" t="str">
        <f>VLOOKUP($BX13,A$1:B$24,2,FALSE)</f>
        <v>20</v>
      </c>
      <c r="CF13" s="194" t="str">
        <f>VLOOKUP($BX13,F$1:G$24,2,FALSE)</f>
        <v>21</v>
      </c>
      <c r="CG13" s="194" t="str">
        <f t="shared" si="34"/>
        <v>20</v>
      </c>
      <c r="CH13" s="194" t="str">
        <f t="shared" si="35"/>
        <v>10</v>
      </c>
      <c r="CI13" s="194" t="str">
        <f t="shared" si="36"/>
        <v>13</v>
      </c>
      <c r="CJ13" s="194" t="str">
        <f t="shared" si="37"/>
        <v>13</v>
      </c>
      <c r="CK13" s="194" t="str">
        <f t="shared" si="38"/>
        <v>12</v>
      </c>
      <c r="CL13" s="194" t="str">
        <f t="shared" si="39"/>
        <v>17</v>
      </c>
      <c r="CM13" s="194" t="str">
        <f t="shared" si="40"/>
        <v>12</v>
      </c>
      <c r="CN13" s="194" t="str">
        <f t="shared" si="41"/>
        <v>14</v>
      </c>
      <c r="CO13" s="194" t="str">
        <f t="shared" si="42"/>
        <v>12</v>
      </c>
      <c r="CP13" s="194" t="str">
        <f t="shared" si="43"/>
        <v>12</v>
      </c>
      <c r="CQ13" s="194" t="s">
        <v>13</v>
      </c>
    </row>
    <row r="14" spans="1:103" ht="15.5" customHeight="1" x14ac:dyDescent="0.35">
      <c r="A14" s="133" t="s">
        <v>11</v>
      </c>
      <c r="B14" s="133" t="s">
        <v>34</v>
      </c>
      <c r="C14" s="134">
        <v>712</v>
      </c>
      <c r="D14" s="135">
        <f t="shared" si="0"/>
        <v>8.6653847090037237E-3</v>
      </c>
      <c r="E14" s="136" t="str">
        <f t="shared" si="1"/>
        <v>712 |1%</v>
      </c>
      <c r="F14" s="34" t="s">
        <v>18</v>
      </c>
      <c r="G14" s="34" t="s">
        <v>34</v>
      </c>
      <c r="H14" s="35">
        <v>695</v>
      </c>
      <c r="I14" s="101">
        <f t="shared" si="2"/>
        <v>8.4848188887939342E-3</v>
      </c>
      <c r="J14" s="102" t="str">
        <f>VLOOKUP(F14,A$1:C$24,2,FALSE)</f>
        <v>12</v>
      </c>
      <c r="K14" s="35">
        <f t="shared" si="3"/>
        <v>683</v>
      </c>
      <c r="L14" s="103" t="str">
        <f t="shared" si="4"/>
        <v>695 |1%|683</v>
      </c>
      <c r="M14" s="41" t="s">
        <v>12</v>
      </c>
      <c r="N14" s="41" t="s">
        <v>34</v>
      </c>
      <c r="O14" s="42">
        <v>505</v>
      </c>
      <c r="P14" s="129">
        <f t="shared" si="5"/>
        <v>6.6688676130736216E-3</v>
      </c>
      <c r="Q14" s="140" t="str">
        <f>VLOOKUP(M14,F$1:H$24,2,FALSE)</f>
        <v>15</v>
      </c>
      <c r="R14" s="128">
        <f t="shared" si="6"/>
        <v>490</v>
      </c>
      <c r="S14" s="130" t="str">
        <f t="shared" si="7"/>
        <v>505 |1%|490</v>
      </c>
      <c r="T14" s="45" t="s">
        <v>10</v>
      </c>
      <c r="U14" s="45" t="s">
        <v>34</v>
      </c>
      <c r="V14" s="46">
        <v>888</v>
      </c>
      <c r="W14" s="141">
        <f t="shared" si="8"/>
        <v>1.1942225449850722E-2</v>
      </c>
      <c r="X14" s="142" t="str">
        <f>VLOOKUP(T14,M$1:O$24,2,FALSE)</f>
        <v>9</v>
      </c>
      <c r="Y14" s="23">
        <f t="shared" si="9"/>
        <v>879</v>
      </c>
      <c r="Z14" s="143" t="str">
        <f t="shared" si="10"/>
        <v>888 |1%|879</v>
      </c>
      <c r="AA14" s="66" t="s">
        <v>13</v>
      </c>
      <c r="AB14" s="66" t="s">
        <v>34</v>
      </c>
      <c r="AC14" s="65">
        <v>600</v>
      </c>
      <c r="AD14" s="145">
        <f t="shared" si="11"/>
        <v>8.2256008115926139E-3</v>
      </c>
      <c r="AE14" s="146" t="str">
        <f>VLOOKUP(AA14,T$1:V$24,2,FALSE)</f>
        <v>10</v>
      </c>
      <c r="AF14" s="65">
        <f t="shared" si="12"/>
        <v>590</v>
      </c>
      <c r="AG14" s="147" t="str">
        <f t="shared" si="13"/>
        <v>600 |1%|590</v>
      </c>
      <c r="AH14" s="80" t="s">
        <v>13</v>
      </c>
      <c r="AI14" s="80" t="s">
        <v>34</v>
      </c>
      <c r="AJ14" s="81">
        <v>477</v>
      </c>
      <c r="AK14" s="121">
        <f t="shared" si="14"/>
        <v>6.8181818181818179E-3</v>
      </c>
      <c r="AL14" s="122" t="str">
        <f>VLOOKUP(AH14,AA$1:AC$24,2,FALSE)</f>
        <v>13</v>
      </c>
      <c r="AM14" s="79">
        <f t="shared" si="15"/>
        <v>464</v>
      </c>
      <c r="AN14" s="123" t="str">
        <f t="shared" si="16"/>
        <v>477 |1%|464</v>
      </c>
      <c r="AO14" s="72" t="s">
        <v>14</v>
      </c>
      <c r="AP14" s="72" t="s">
        <v>34</v>
      </c>
      <c r="AQ14" s="73">
        <v>461</v>
      </c>
      <c r="AR14" s="148">
        <f t="shared" si="17"/>
        <v>6.3248590283589666E-3</v>
      </c>
      <c r="AS14" s="149" t="str">
        <f>VLOOKUP(AO14,AH$1:AJ$24,2,FALSE)</f>
        <v>15</v>
      </c>
      <c r="AT14" s="73">
        <f t="shared" si="18"/>
        <v>446</v>
      </c>
      <c r="AU14" s="150" t="str">
        <f t="shared" si="19"/>
        <v>461 |1%|446</v>
      </c>
      <c r="AV14" s="88" t="s">
        <v>12</v>
      </c>
      <c r="AW14" s="88" t="s">
        <v>34</v>
      </c>
      <c r="AX14" s="89">
        <v>464</v>
      </c>
      <c r="AY14" s="124">
        <f t="shared" si="20"/>
        <v>5.0315011006408662E-3</v>
      </c>
      <c r="AZ14" s="125" t="str">
        <f>VLOOKUP(AV14,AO$1:AQ$24,2,FALSE)</f>
        <v>17</v>
      </c>
      <c r="BA14" s="89">
        <f t="shared" si="21"/>
        <v>447</v>
      </c>
      <c r="BB14" s="126" t="str">
        <f t="shared" si="22"/>
        <v>464 |1%|447</v>
      </c>
      <c r="BC14" s="113" t="s">
        <v>16</v>
      </c>
      <c r="BD14" s="113" t="s">
        <v>34</v>
      </c>
      <c r="BE14" s="114">
        <v>302</v>
      </c>
      <c r="BF14" s="115">
        <f t="shared" si="23"/>
        <v>3.7277967733573623E-3</v>
      </c>
      <c r="BG14" s="116" t="str">
        <f>VLOOKUP(BC14,AV$1:AX$24,2,FALSE)</f>
        <v>16</v>
      </c>
      <c r="BH14" s="117">
        <f t="shared" si="24"/>
        <v>286</v>
      </c>
      <c r="BI14" s="118" t="str">
        <f t="shared" si="25"/>
        <v>302 |0%|286</v>
      </c>
      <c r="BJ14" s="38" t="s">
        <v>12</v>
      </c>
      <c r="BK14" s="38" t="s">
        <v>34</v>
      </c>
      <c r="BL14" s="25">
        <v>283</v>
      </c>
      <c r="BM14" s="108">
        <f t="shared" si="26"/>
        <v>3.2218035269071825E-3</v>
      </c>
      <c r="BN14" s="109" t="str">
        <f>VLOOKUP(BJ14,BC$1:BE$24,2,FALSE)</f>
        <v>15</v>
      </c>
      <c r="BO14" s="85">
        <f t="shared" si="27"/>
        <v>268</v>
      </c>
      <c r="BP14" s="110" t="str">
        <f t="shared" si="28"/>
        <v>283 |0%|268</v>
      </c>
      <c r="BQ14" s="34" t="s">
        <v>17</v>
      </c>
      <c r="BR14" s="34" t="s">
        <v>34</v>
      </c>
      <c r="BS14" s="69">
        <v>260</v>
      </c>
      <c r="BT14" s="101">
        <f t="shared" si="29"/>
        <v>3.7578770885124588E-3</v>
      </c>
      <c r="BU14" s="102" t="str">
        <f>VLOOKUP(BQ14,BJ$1:BL$24,2,FALSE)</f>
        <v>16</v>
      </c>
      <c r="BV14" s="35">
        <f t="shared" si="30"/>
        <v>244</v>
      </c>
      <c r="BW14" s="103" t="str">
        <f t="shared" si="31"/>
        <v>260 |0%|244</v>
      </c>
      <c r="BX14" s="94" t="s">
        <v>16</v>
      </c>
      <c r="BY14" s="94" t="s">
        <v>34</v>
      </c>
      <c r="BZ14" s="95">
        <v>263</v>
      </c>
      <c r="CA14" s="104">
        <f t="shared" si="32"/>
        <v>3.5528537656197229E-3</v>
      </c>
      <c r="CB14" s="105" t="str">
        <f>VLOOKUP(BX14,BQ$1:BS$24,2,FALSE)</f>
        <v>14</v>
      </c>
      <c r="CC14" s="95">
        <f t="shared" si="33"/>
        <v>249</v>
      </c>
      <c r="CD14" s="100" t="str">
        <f>TEXT(BZ14,"#,###")&amp;" |"&amp;TEXT(CA14,"0%")&amp;"|"&amp;TEXT(CC14,"[RED]#,###")</f>
        <v>263 |0%|249</v>
      </c>
      <c r="CE14" s="194" t="str">
        <f>VLOOKUP($BX14,A$1:B$24,2,FALSE)</f>
        <v>15</v>
      </c>
      <c r="CF14" s="194" t="str">
        <f>VLOOKUP($BX14,F$1:G$24,2,FALSE)</f>
        <v>16</v>
      </c>
      <c r="CG14" s="194" t="str">
        <f t="shared" si="34"/>
        <v>14</v>
      </c>
      <c r="CH14" s="194" t="str">
        <f t="shared" si="35"/>
        <v>18</v>
      </c>
      <c r="CI14" s="194" t="str">
        <f t="shared" si="36"/>
        <v>17</v>
      </c>
      <c r="CJ14" s="194" t="str">
        <f t="shared" si="37"/>
        <v>19</v>
      </c>
      <c r="CK14" s="194" t="str">
        <f t="shared" si="38"/>
        <v>16</v>
      </c>
      <c r="CL14" s="194" t="str">
        <f t="shared" si="39"/>
        <v>16</v>
      </c>
      <c r="CM14" s="194" t="str">
        <f t="shared" si="40"/>
        <v>13</v>
      </c>
      <c r="CN14" s="194" t="str">
        <f t="shared" si="41"/>
        <v>12</v>
      </c>
      <c r="CO14" s="194" t="str">
        <f t="shared" si="42"/>
        <v>14</v>
      </c>
      <c r="CP14" s="194" t="str">
        <f t="shared" si="43"/>
        <v>13</v>
      </c>
      <c r="CQ14" s="194" t="s">
        <v>16</v>
      </c>
    </row>
    <row r="15" spans="1:103" ht="15.5" customHeight="1" x14ac:dyDescent="0.35">
      <c r="A15" s="133" t="s">
        <v>12</v>
      </c>
      <c r="B15" s="133" t="s">
        <v>35</v>
      </c>
      <c r="C15" s="134">
        <v>692</v>
      </c>
      <c r="D15" s="135">
        <f t="shared" si="0"/>
        <v>8.4219750261665411E-3</v>
      </c>
      <c r="E15" s="136" t="str">
        <f t="shared" si="1"/>
        <v>692 |1%</v>
      </c>
      <c r="F15" s="34" t="s">
        <v>11</v>
      </c>
      <c r="G15" s="34" t="s">
        <v>35</v>
      </c>
      <c r="H15" s="35">
        <v>658</v>
      </c>
      <c r="I15" s="101">
        <f t="shared" si="2"/>
        <v>8.0331091062250497E-3</v>
      </c>
      <c r="J15" s="102" t="str">
        <f>VLOOKUP(F15,A$1:C$24,2,FALSE)</f>
        <v>13</v>
      </c>
      <c r="K15" s="35">
        <f t="shared" si="3"/>
        <v>645</v>
      </c>
      <c r="L15" s="103" t="str">
        <f t="shared" si="4"/>
        <v>658 |1%|645</v>
      </c>
      <c r="M15" s="41" t="s">
        <v>16</v>
      </c>
      <c r="N15" s="41" t="s">
        <v>35</v>
      </c>
      <c r="O15" s="42">
        <v>448</v>
      </c>
      <c r="P15" s="129">
        <f t="shared" si="5"/>
        <v>5.9161439418950147E-3</v>
      </c>
      <c r="Q15" s="140" t="str">
        <f>VLOOKUP(M15,F$1:H$24,2,FALSE)</f>
        <v>16</v>
      </c>
      <c r="R15" s="128">
        <f t="shared" si="6"/>
        <v>432</v>
      </c>
      <c r="S15" s="130" t="str">
        <f t="shared" si="7"/>
        <v>448 |1%|432</v>
      </c>
      <c r="T15" s="45" t="s">
        <v>12</v>
      </c>
      <c r="U15" s="45" t="s">
        <v>35</v>
      </c>
      <c r="V15" s="46">
        <v>730</v>
      </c>
      <c r="W15" s="141">
        <f t="shared" si="8"/>
        <v>9.8173700207106161E-3</v>
      </c>
      <c r="X15" s="142" t="str">
        <f>VLOOKUP(T15,M$1:O$24,2,FALSE)</f>
        <v>13</v>
      </c>
      <c r="Y15" s="23">
        <f t="shared" si="9"/>
        <v>717</v>
      </c>
      <c r="Z15" s="143" t="str">
        <f t="shared" si="10"/>
        <v>730 |1%|717</v>
      </c>
      <c r="AA15" s="64" t="s">
        <v>12</v>
      </c>
      <c r="AB15" s="64" t="s">
        <v>35</v>
      </c>
      <c r="AC15" s="65">
        <v>559</v>
      </c>
      <c r="AD15" s="145">
        <f t="shared" si="11"/>
        <v>7.663518089467118E-3</v>
      </c>
      <c r="AE15" s="146" t="str">
        <f>VLOOKUP(AA15,T$1:V$24,2,FALSE)</f>
        <v>14</v>
      </c>
      <c r="AF15" s="65">
        <f t="shared" si="12"/>
        <v>545</v>
      </c>
      <c r="AG15" s="147" t="str">
        <f t="shared" si="13"/>
        <v>559 |1%|545</v>
      </c>
      <c r="AH15" s="78" t="s">
        <v>12</v>
      </c>
      <c r="AI15" s="78" t="s">
        <v>35</v>
      </c>
      <c r="AJ15" s="79">
        <v>441</v>
      </c>
      <c r="AK15" s="121">
        <f t="shared" si="14"/>
        <v>6.3036020583190399E-3</v>
      </c>
      <c r="AL15" s="122" t="str">
        <f>VLOOKUP(AH15,AA$1:AC$24,2,FALSE)</f>
        <v>14</v>
      </c>
      <c r="AM15" s="79">
        <f t="shared" si="15"/>
        <v>427</v>
      </c>
      <c r="AN15" s="123" t="str">
        <f t="shared" si="16"/>
        <v>441 |1%|427</v>
      </c>
      <c r="AO15" s="72" t="s">
        <v>10</v>
      </c>
      <c r="AP15" s="72" t="s">
        <v>35</v>
      </c>
      <c r="AQ15" s="73">
        <v>346</v>
      </c>
      <c r="AR15" s="148">
        <f t="shared" si="17"/>
        <v>4.7470742382043438E-3</v>
      </c>
      <c r="AS15" s="149" t="str">
        <f>VLOOKUP(AO15,AH$1:AJ$24,2,FALSE)</f>
        <v>11</v>
      </c>
      <c r="AT15" s="73">
        <f t="shared" si="18"/>
        <v>335</v>
      </c>
      <c r="AU15" s="150" t="str">
        <f t="shared" si="19"/>
        <v>346 |0%|335</v>
      </c>
      <c r="AV15" s="88" t="s">
        <v>10</v>
      </c>
      <c r="AW15" s="88" t="s">
        <v>35</v>
      </c>
      <c r="AX15" s="89">
        <v>312</v>
      </c>
      <c r="AY15" s="124">
        <f t="shared" si="20"/>
        <v>3.3832507400860996E-3</v>
      </c>
      <c r="AZ15" s="125" t="str">
        <f>VLOOKUP(AV15,AO$1:AQ$24,2,FALSE)</f>
        <v>14</v>
      </c>
      <c r="BA15" s="89">
        <f t="shared" si="21"/>
        <v>298</v>
      </c>
      <c r="BB15" s="126" t="str">
        <f t="shared" si="22"/>
        <v>312 |0%|298</v>
      </c>
      <c r="BC15" s="113" t="s">
        <v>14</v>
      </c>
      <c r="BD15" s="113" t="s">
        <v>35</v>
      </c>
      <c r="BE15" s="114">
        <v>263</v>
      </c>
      <c r="BF15" s="115">
        <f t="shared" si="23"/>
        <v>3.2463925542814114E-3</v>
      </c>
      <c r="BG15" s="116" t="str">
        <f>VLOOKUP(BC15,AV$1:AX$24,2,FALSE)</f>
        <v>11</v>
      </c>
      <c r="BH15" s="117">
        <f t="shared" si="24"/>
        <v>252</v>
      </c>
      <c r="BI15" s="118" t="str">
        <f t="shared" si="25"/>
        <v>263 |0%|252</v>
      </c>
      <c r="BJ15" s="39" t="s">
        <v>13</v>
      </c>
      <c r="BK15" s="39" t="s">
        <v>35</v>
      </c>
      <c r="BL15" s="25">
        <v>282</v>
      </c>
      <c r="BM15" s="108">
        <f t="shared" si="26"/>
        <v>3.2104190621477929E-3</v>
      </c>
      <c r="BN15" s="109" t="str">
        <f>VLOOKUP(BJ15,BC$1:BE$24,2,FALSE)</f>
        <v>12</v>
      </c>
      <c r="BO15" s="85">
        <f t="shared" si="27"/>
        <v>270</v>
      </c>
      <c r="BP15" s="110" t="str">
        <f t="shared" si="28"/>
        <v>282 |0%|270</v>
      </c>
      <c r="BQ15" s="34" t="s">
        <v>16</v>
      </c>
      <c r="BR15" s="34" t="s">
        <v>35</v>
      </c>
      <c r="BS15" s="69">
        <v>228</v>
      </c>
      <c r="BT15" s="101">
        <f t="shared" si="29"/>
        <v>3.2953691391570793E-3</v>
      </c>
      <c r="BU15" s="102" t="str">
        <f>VLOOKUP(BQ15,BJ$1:BL$24,2,FALSE)</f>
        <v>12</v>
      </c>
      <c r="BV15" s="35">
        <f t="shared" si="30"/>
        <v>216</v>
      </c>
      <c r="BW15" s="103" t="str">
        <f t="shared" si="31"/>
        <v>228 |0%|216</v>
      </c>
      <c r="BX15" s="94" t="s">
        <v>14</v>
      </c>
      <c r="BY15" s="94" t="s">
        <v>35</v>
      </c>
      <c r="BZ15" s="95">
        <v>150</v>
      </c>
      <c r="CA15" s="104">
        <f t="shared" si="32"/>
        <v>2.0263424518743669E-3</v>
      </c>
      <c r="CB15" s="105" t="str">
        <f>VLOOKUP(BX15,BQ$1:BS$24,2,FALSE)</f>
        <v>16</v>
      </c>
      <c r="CC15" s="95">
        <f t="shared" si="33"/>
        <v>134</v>
      </c>
      <c r="CD15" s="100" t="str">
        <f>TEXT(BZ15,"#,###")&amp;" |"&amp;TEXT(CA15,"0%")&amp;"|"&amp;TEXT(CC15,"[RED]#,###")</f>
        <v>150 |0%|134</v>
      </c>
      <c r="CE15" s="194" t="str">
        <f>VLOOKUP($BX15,A$1:B$24,2,FALSE)</f>
        <v>22</v>
      </c>
      <c r="CF15" s="194" t="str">
        <f>VLOOKUP($BX15,F$1:G$24,2,FALSE)</f>
        <v>12</v>
      </c>
      <c r="CG15" s="194" t="str">
        <f t="shared" si="34"/>
        <v>17</v>
      </c>
      <c r="CH15" s="194" t="str">
        <f t="shared" si="35"/>
        <v>17</v>
      </c>
      <c r="CI15" s="194" t="str">
        <f t="shared" si="36"/>
        <v>15</v>
      </c>
      <c r="CJ15" s="194" t="str">
        <f t="shared" si="37"/>
        <v>15</v>
      </c>
      <c r="CK15" s="194" t="str">
        <f t="shared" si="38"/>
        <v>13</v>
      </c>
      <c r="CL15" s="194" t="str">
        <f t="shared" si="39"/>
        <v>11</v>
      </c>
      <c r="CM15" s="194" t="str">
        <f t="shared" si="40"/>
        <v>14</v>
      </c>
      <c r="CN15" s="194" t="str">
        <f t="shared" si="41"/>
        <v>15</v>
      </c>
      <c r="CO15" s="194" t="str">
        <f t="shared" si="42"/>
        <v>16</v>
      </c>
      <c r="CP15" s="194" t="str">
        <f t="shared" si="43"/>
        <v>14</v>
      </c>
      <c r="CQ15" s="194" t="s">
        <v>14</v>
      </c>
    </row>
    <row r="16" spans="1:103" ht="15.5" customHeight="1" x14ac:dyDescent="0.35">
      <c r="A16" s="133" t="s">
        <v>16</v>
      </c>
      <c r="B16" s="133" t="s">
        <v>36</v>
      </c>
      <c r="C16" s="134">
        <v>341</v>
      </c>
      <c r="D16" s="135">
        <f t="shared" si="0"/>
        <v>4.1501350923739749E-3</v>
      </c>
      <c r="E16" s="136" t="str">
        <f t="shared" si="1"/>
        <v>341 |0%</v>
      </c>
      <c r="F16" s="34" t="s">
        <v>12</v>
      </c>
      <c r="G16" s="34" t="s">
        <v>36</v>
      </c>
      <c r="H16" s="35">
        <v>644</v>
      </c>
      <c r="I16" s="101">
        <f t="shared" si="2"/>
        <v>7.8621918911989837E-3</v>
      </c>
      <c r="J16" s="102" t="str">
        <f>VLOOKUP(F16,A$1:C$24,2,FALSE)</f>
        <v>14</v>
      </c>
      <c r="K16" s="35">
        <f t="shared" si="3"/>
        <v>630</v>
      </c>
      <c r="L16" s="103" t="str">
        <f t="shared" si="4"/>
        <v>644 |1%|630</v>
      </c>
      <c r="M16" s="41" t="s">
        <v>17</v>
      </c>
      <c r="N16" s="41" t="s">
        <v>36</v>
      </c>
      <c r="O16" s="42">
        <v>350</v>
      </c>
      <c r="P16" s="129">
        <f t="shared" si="5"/>
        <v>4.6219874546054801E-3</v>
      </c>
      <c r="Q16" s="140" t="str">
        <f>VLOOKUP(M16,F$1:H$24,2,FALSE)</f>
        <v>19</v>
      </c>
      <c r="R16" s="128">
        <f t="shared" si="6"/>
        <v>331</v>
      </c>
      <c r="S16" s="130" t="str">
        <f t="shared" si="7"/>
        <v>350 |0%|331</v>
      </c>
      <c r="T16" s="45" t="s">
        <v>17</v>
      </c>
      <c r="U16" s="45" t="s">
        <v>36</v>
      </c>
      <c r="V16" s="46">
        <v>677</v>
      </c>
      <c r="W16" s="141">
        <f t="shared" si="8"/>
        <v>9.1046020603028598E-3</v>
      </c>
      <c r="X16" s="142" t="str">
        <f>VLOOKUP(T16,M$1:O$24,2,FALSE)</f>
        <v>15</v>
      </c>
      <c r="Y16" s="23">
        <f t="shared" si="9"/>
        <v>662</v>
      </c>
      <c r="Z16" s="143" t="str">
        <f t="shared" si="10"/>
        <v>677 |1%|662</v>
      </c>
      <c r="AA16" s="64" t="s">
        <v>14</v>
      </c>
      <c r="AB16" s="64" t="s">
        <v>36</v>
      </c>
      <c r="AC16" s="65">
        <v>453</v>
      </c>
      <c r="AD16" s="145">
        <f t="shared" si="11"/>
        <v>6.2103286127524228E-3</v>
      </c>
      <c r="AE16" s="146" t="str">
        <f>VLOOKUP(AA16,T$1:V$24,2,FALSE)</f>
        <v>17</v>
      </c>
      <c r="AF16" s="65">
        <f t="shared" si="12"/>
        <v>436</v>
      </c>
      <c r="AG16" s="147" t="str">
        <f t="shared" si="13"/>
        <v>453 |1%|436</v>
      </c>
      <c r="AH16" s="78" t="s">
        <v>14</v>
      </c>
      <c r="AI16" s="78" t="s">
        <v>36</v>
      </c>
      <c r="AJ16" s="79">
        <v>296</v>
      </c>
      <c r="AK16" s="121">
        <f t="shared" si="14"/>
        <v>4.2309891366495139E-3</v>
      </c>
      <c r="AL16" s="122" t="str">
        <f>VLOOKUP(AH16,AA$1:AC$24,2,FALSE)</f>
        <v>15</v>
      </c>
      <c r="AM16" s="79">
        <f t="shared" si="15"/>
        <v>281</v>
      </c>
      <c r="AN16" s="123" t="str">
        <f t="shared" si="16"/>
        <v>296 |0%|281</v>
      </c>
      <c r="AO16" s="72" t="s">
        <v>17</v>
      </c>
      <c r="AP16" s="72" t="s">
        <v>36</v>
      </c>
      <c r="AQ16" s="73">
        <v>327</v>
      </c>
      <c r="AR16" s="148">
        <f t="shared" si="17"/>
        <v>4.486396751135319E-3</v>
      </c>
      <c r="AS16" s="149" t="str">
        <f>VLOOKUP(AO16,AH$1:AJ$24,2,FALSE)</f>
        <v>16</v>
      </c>
      <c r="AT16" s="73">
        <f t="shared" si="18"/>
        <v>311</v>
      </c>
      <c r="AU16" s="150" t="str">
        <f t="shared" si="19"/>
        <v>327 |0%|311</v>
      </c>
      <c r="AV16" s="88" t="s">
        <v>6</v>
      </c>
      <c r="AW16" s="88" t="s">
        <v>36</v>
      </c>
      <c r="AX16" s="89">
        <v>261</v>
      </c>
      <c r="AY16" s="124">
        <f t="shared" si="20"/>
        <v>2.8302193691104871E-3</v>
      </c>
      <c r="AZ16" s="125" t="str">
        <f>VLOOKUP(AV16,AO$1:AQ$24,2,FALSE)</f>
        <v>4</v>
      </c>
      <c r="BA16" s="89">
        <f t="shared" si="21"/>
        <v>257</v>
      </c>
      <c r="BB16" s="126" t="str">
        <f t="shared" si="22"/>
        <v>261 |0%|257</v>
      </c>
      <c r="BC16" s="113" t="s">
        <v>12</v>
      </c>
      <c r="BD16" s="113" t="s">
        <v>36</v>
      </c>
      <c r="BE16" s="114">
        <v>258</v>
      </c>
      <c r="BF16" s="115">
        <f t="shared" si="23"/>
        <v>3.1846740646562896E-3</v>
      </c>
      <c r="BG16" s="116" t="str">
        <f>VLOOKUP(BC16,AV$1:AX$24,2,FALSE)</f>
        <v>13</v>
      </c>
      <c r="BH16" s="117">
        <f t="shared" si="24"/>
        <v>245</v>
      </c>
      <c r="BI16" s="118" t="str">
        <f t="shared" si="25"/>
        <v>258 |0%|245</v>
      </c>
      <c r="BJ16" s="38" t="s">
        <v>14</v>
      </c>
      <c r="BK16" s="38" t="s">
        <v>36</v>
      </c>
      <c r="BL16" s="25">
        <v>181</v>
      </c>
      <c r="BM16" s="108">
        <f t="shared" si="26"/>
        <v>2.0605881214494702E-3</v>
      </c>
      <c r="BN16" s="109" t="str">
        <f>VLOOKUP(BJ16,BC$1:BE$24,2,FALSE)</f>
        <v>14</v>
      </c>
      <c r="BO16" s="85">
        <f t="shared" si="27"/>
        <v>167</v>
      </c>
      <c r="BP16" s="110" t="str">
        <f t="shared" si="28"/>
        <v>181 |0%|167</v>
      </c>
      <c r="BQ16" s="34" t="s">
        <v>18</v>
      </c>
      <c r="BR16" s="34" t="s">
        <v>36</v>
      </c>
      <c r="BS16" s="69">
        <v>200</v>
      </c>
      <c r="BT16" s="101">
        <f t="shared" si="29"/>
        <v>2.8906746834711223E-3</v>
      </c>
      <c r="BU16" s="102" t="str">
        <f>VLOOKUP(BQ16,BJ$1:BL$24,2,FALSE)</f>
        <v>18</v>
      </c>
      <c r="BV16" s="35">
        <f t="shared" si="30"/>
        <v>182</v>
      </c>
      <c r="BW16" s="103" t="str">
        <f t="shared" si="31"/>
        <v>200 |0%|182</v>
      </c>
      <c r="BX16" s="94" t="s">
        <v>17</v>
      </c>
      <c r="BY16" s="94" t="s">
        <v>36</v>
      </c>
      <c r="BZ16" s="95">
        <v>142</v>
      </c>
      <c r="CA16" s="104">
        <f t="shared" si="32"/>
        <v>1.9182708544410673E-3</v>
      </c>
      <c r="CB16" s="105" t="str">
        <f>VLOOKUP(BX16,BQ$1:BS$24,2,FALSE)</f>
        <v>13</v>
      </c>
      <c r="CC16" s="95">
        <f t="shared" si="33"/>
        <v>129</v>
      </c>
      <c r="CD16" s="100" t="str">
        <f>TEXT(BZ16,"#,###")&amp;" |"&amp;TEXT(CA16,"0%")&amp;"|"&amp;TEXT(CC16,"[RED]#,###")</f>
        <v>142 |0%|129</v>
      </c>
      <c r="CE16" s="194" t="str">
        <f>VLOOKUP($BX16,A$1:B$24,2,FALSE)</f>
        <v>16</v>
      </c>
      <c r="CF16" s="194" t="str">
        <f>VLOOKUP($BX16,F$1:G$24,2,FALSE)</f>
        <v>19</v>
      </c>
      <c r="CG16" s="194" t="str">
        <f t="shared" si="34"/>
        <v>15</v>
      </c>
      <c r="CH16" s="194" t="str">
        <f t="shared" si="35"/>
        <v>15</v>
      </c>
      <c r="CI16" s="194" t="str">
        <f t="shared" si="36"/>
        <v>18</v>
      </c>
      <c r="CJ16" s="194" t="str">
        <f t="shared" si="37"/>
        <v>16</v>
      </c>
      <c r="CK16" s="194" t="str">
        <f t="shared" si="38"/>
        <v>15</v>
      </c>
      <c r="CL16" s="194" t="str">
        <f t="shared" si="39"/>
        <v>18</v>
      </c>
      <c r="CM16" s="194" t="str">
        <f t="shared" si="40"/>
        <v>16</v>
      </c>
      <c r="CN16" s="194" t="str">
        <f t="shared" si="41"/>
        <v>16</v>
      </c>
      <c r="CO16" s="194" t="str">
        <f t="shared" si="42"/>
        <v>13</v>
      </c>
      <c r="CP16" s="194" t="str">
        <f t="shared" si="43"/>
        <v>15</v>
      </c>
      <c r="CQ16" s="194" t="s">
        <v>17</v>
      </c>
    </row>
    <row r="17" spans="1:95" ht="15.5" customHeight="1" x14ac:dyDescent="0.35">
      <c r="A17" s="133" t="s">
        <v>17</v>
      </c>
      <c r="B17" s="133" t="s">
        <v>37</v>
      </c>
      <c r="C17" s="134">
        <v>341</v>
      </c>
      <c r="D17" s="135">
        <f t="shared" si="0"/>
        <v>4.1501350923739749E-3</v>
      </c>
      <c r="E17" s="136" t="str">
        <f t="shared" si="1"/>
        <v>341 |0%</v>
      </c>
      <c r="F17" s="34" t="s">
        <v>16</v>
      </c>
      <c r="G17" s="34" t="s">
        <v>37</v>
      </c>
      <c r="H17" s="35">
        <v>419</v>
      </c>
      <c r="I17" s="101">
        <f t="shared" si="2"/>
        <v>5.1153080782800845E-3</v>
      </c>
      <c r="J17" s="102" t="str">
        <f>VLOOKUP(F17,A$1:C$24,2,FALSE)</f>
        <v>15</v>
      </c>
      <c r="K17" s="35">
        <f t="shared" si="3"/>
        <v>404</v>
      </c>
      <c r="L17" s="103" t="str">
        <f t="shared" si="4"/>
        <v>419 |1%|404</v>
      </c>
      <c r="M17" s="41" t="s">
        <v>15</v>
      </c>
      <c r="N17" s="41" t="s">
        <v>37</v>
      </c>
      <c r="O17" s="42">
        <v>235</v>
      </c>
      <c r="P17" s="129">
        <f t="shared" si="5"/>
        <v>3.1033344338065368E-3</v>
      </c>
      <c r="Q17" s="140" t="str">
        <f>VLOOKUP(M17,F$1:H$24,2,FALSE)</f>
        <v>17</v>
      </c>
      <c r="R17" s="128">
        <f t="shared" si="6"/>
        <v>218</v>
      </c>
      <c r="S17" s="130" t="str">
        <f t="shared" si="7"/>
        <v>235 |0%|218</v>
      </c>
      <c r="T17" s="45" t="s">
        <v>15</v>
      </c>
      <c r="U17" s="45" t="s">
        <v>37</v>
      </c>
      <c r="V17" s="46">
        <v>408</v>
      </c>
      <c r="W17" s="141">
        <f t="shared" si="8"/>
        <v>5.4869684499314125E-3</v>
      </c>
      <c r="X17" s="142" t="str">
        <f>VLOOKUP(T17,M$1:O$24,2,FALSE)</f>
        <v>16</v>
      </c>
      <c r="Y17" s="23">
        <f t="shared" si="9"/>
        <v>392</v>
      </c>
      <c r="Z17" s="143" t="str">
        <f t="shared" si="10"/>
        <v>408 |1%|392</v>
      </c>
      <c r="AA17" s="64" t="s">
        <v>15</v>
      </c>
      <c r="AB17" s="64" t="s">
        <v>37</v>
      </c>
      <c r="AC17" s="65">
        <v>353</v>
      </c>
      <c r="AD17" s="145">
        <f t="shared" si="11"/>
        <v>4.8393951441536541E-3</v>
      </c>
      <c r="AE17" s="146" t="str">
        <f>VLOOKUP(AA17,T$1:V$24,2,FALSE)</f>
        <v>16</v>
      </c>
      <c r="AF17" s="65">
        <f t="shared" si="12"/>
        <v>337</v>
      </c>
      <c r="AG17" s="147" t="str">
        <f t="shared" si="13"/>
        <v>353 |0%|337</v>
      </c>
      <c r="AH17" s="78" t="s">
        <v>17</v>
      </c>
      <c r="AI17" s="78" t="s">
        <v>37</v>
      </c>
      <c r="AJ17" s="79">
        <v>246</v>
      </c>
      <c r="AK17" s="121">
        <f t="shared" si="14"/>
        <v>3.516295025728988E-3</v>
      </c>
      <c r="AL17" s="122" t="str">
        <f>VLOOKUP(AH17,AA$1:AC$24,2,FALSE)</f>
        <v>18</v>
      </c>
      <c r="AM17" s="79">
        <f t="shared" si="15"/>
        <v>228</v>
      </c>
      <c r="AN17" s="123" t="str">
        <f t="shared" si="16"/>
        <v>246 |0%|228</v>
      </c>
      <c r="AO17" s="72" t="s">
        <v>16</v>
      </c>
      <c r="AP17" s="72" t="s">
        <v>37</v>
      </c>
      <c r="AQ17" s="73">
        <v>297</v>
      </c>
      <c r="AR17" s="148">
        <f t="shared" si="17"/>
        <v>4.0748007189210693E-3</v>
      </c>
      <c r="AS17" s="149" t="str">
        <f>VLOOKUP(AO17,AH$1:AJ$24,2,FALSE)</f>
        <v>19</v>
      </c>
      <c r="AT17" s="73">
        <f t="shared" si="18"/>
        <v>278</v>
      </c>
      <c r="AU17" s="150" t="str">
        <f t="shared" si="19"/>
        <v>297 |0%|278</v>
      </c>
      <c r="AV17" s="88" t="s">
        <v>16</v>
      </c>
      <c r="AW17" s="88" t="s">
        <v>37</v>
      </c>
      <c r="AX17" s="89">
        <v>248</v>
      </c>
      <c r="AY17" s="124">
        <f t="shared" si="20"/>
        <v>2.6892505882735664E-3</v>
      </c>
      <c r="AZ17" s="125" t="str">
        <f>VLOOKUP(AV17,AO$1:AQ$24,2,FALSE)</f>
        <v>16</v>
      </c>
      <c r="BA17" s="89">
        <f t="shared" si="21"/>
        <v>232</v>
      </c>
      <c r="BB17" s="126" t="str">
        <f t="shared" si="22"/>
        <v>248 |0%|232</v>
      </c>
      <c r="BC17" s="113" t="s">
        <v>17</v>
      </c>
      <c r="BD17" s="113" t="s">
        <v>37</v>
      </c>
      <c r="BE17" s="114">
        <v>211</v>
      </c>
      <c r="BF17" s="115">
        <f t="shared" si="23"/>
        <v>2.6045202621801438E-3</v>
      </c>
      <c r="BG17" s="116" t="str">
        <f>VLOOKUP(BC17,AV$1:AX$24,2,FALSE)</f>
        <v>18</v>
      </c>
      <c r="BH17" s="117">
        <f t="shared" si="24"/>
        <v>193</v>
      </c>
      <c r="BI17" s="118" t="str">
        <f t="shared" si="25"/>
        <v>211 |0%|193</v>
      </c>
      <c r="BJ17" s="38" t="s">
        <v>17</v>
      </c>
      <c r="BK17" s="38" t="s">
        <v>37</v>
      </c>
      <c r="BL17" s="25">
        <v>128</v>
      </c>
      <c r="BM17" s="108">
        <f t="shared" si="26"/>
        <v>1.4572114892018352E-3</v>
      </c>
      <c r="BN17" s="109" t="str">
        <f>VLOOKUP(BJ17,BC$1:BE$24,2,FALSE)</f>
        <v>16</v>
      </c>
      <c r="BO17" s="85">
        <f t="shared" si="27"/>
        <v>112</v>
      </c>
      <c r="BP17" s="110" t="str">
        <f t="shared" si="28"/>
        <v>128 |0%|112</v>
      </c>
      <c r="BQ17" s="34" t="s">
        <v>14</v>
      </c>
      <c r="BR17" s="34" t="s">
        <v>37</v>
      </c>
      <c r="BS17" s="69">
        <v>193</v>
      </c>
      <c r="BT17" s="101">
        <f t="shared" si="29"/>
        <v>2.7895010695496328E-3</v>
      </c>
      <c r="BU17" s="102" t="str">
        <f>VLOOKUP(BQ17,BJ$1:BL$24,2,FALSE)</f>
        <v>15</v>
      </c>
      <c r="BV17" s="35">
        <f t="shared" si="30"/>
        <v>178</v>
      </c>
      <c r="BW17" s="103" t="str">
        <f t="shared" si="31"/>
        <v>193 |0%|178</v>
      </c>
      <c r="BX17" s="94" t="s">
        <v>10</v>
      </c>
      <c r="BY17" s="94" t="s">
        <v>37</v>
      </c>
      <c r="BZ17" s="95">
        <v>137</v>
      </c>
      <c r="CA17" s="104">
        <f t="shared" si="32"/>
        <v>1.8507261060452551E-3</v>
      </c>
      <c r="CB17" s="105" t="str">
        <f>VLOOKUP(BX17,BQ$1:BS$24,2,FALSE)</f>
        <v>8</v>
      </c>
      <c r="CC17" s="95">
        <f t="shared" si="33"/>
        <v>129</v>
      </c>
      <c r="CD17" s="100" t="str">
        <f>TEXT(BZ17,"#,###")&amp;" |"&amp;TEXT(CA17,"0%")&amp;"|"&amp;TEXT(CC17,"[RED]#,###")</f>
        <v>137 |0%|129</v>
      </c>
      <c r="CE17" s="194" t="str">
        <f>VLOOKUP($BX17,A$1:B$24,2,FALSE)</f>
        <v>17</v>
      </c>
      <c r="CF17" s="194" t="str">
        <f>VLOOKUP($BX17,F$1:G$24,2,FALSE)</f>
        <v>20</v>
      </c>
      <c r="CG17" s="194" t="str">
        <f t="shared" si="34"/>
        <v>9</v>
      </c>
      <c r="CH17" s="194" t="str">
        <f t="shared" si="35"/>
        <v>13</v>
      </c>
      <c r="CI17" s="194" t="str">
        <f t="shared" si="36"/>
        <v>11</v>
      </c>
      <c r="CJ17" s="194" t="str">
        <f t="shared" si="37"/>
        <v>11</v>
      </c>
      <c r="CK17" s="194" t="str">
        <f t="shared" si="38"/>
        <v>14</v>
      </c>
      <c r="CL17" s="194" t="str">
        <f t="shared" si="39"/>
        <v>14</v>
      </c>
      <c r="CM17" s="194" t="str">
        <f t="shared" si="40"/>
        <v>17</v>
      </c>
      <c r="CN17" s="194" t="str">
        <f t="shared" si="41"/>
        <v>20</v>
      </c>
      <c r="CO17" s="194" t="str">
        <f t="shared" si="42"/>
        <v>8</v>
      </c>
      <c r="CP17" s="194" t="str">
        <f t="shared" si="43"/>
        <v>16</v>
      </c>
      <c r="CQ17" s="194" t="s">
        <v>10</v>
      </c>
    </row>
    <row r="18" spans="1:95" ht="15.5" customHeight="1" x14ac:dyDescent="0.35">
      <c r="A18" s="133" t="s">
        <v>10</v>
      </c>
      <c r="B18" s="133" t="s">
        <v>38</v>
      </c>
      <c r="C18" s="134">
        <v>270</v>
      </c>
      <c r="D18" s="135">
        <f t="shared" si="0"/>
        <v>3.286030718301974E-3</v>
      </c>
      <c r="E18" s="136" t="str">
        <f t="shared" si="1"/>
        <v>270 |0%</v>
      </c>
      <c r="F18" s="34" t="s">
        <v>15</v>
      </c>
      <c r="G18" s="34" t="s">
        <v>38</v>
      </c>
      <c r="H18" s="35">
        <v>414</v>
      </c>
      <c r="I18" s="101">
        <f t="shared" si="2"/>
        <v>5.0542662157707753E-3</v>
      </c>
      <c r="J18" s="102" t="str">
        <f>VLOOKUP(F18,A$1:C$24,2,FALSE)</f>
        <v>19</v>
      </c>
      <c r="K18" s="35">
        <f t="shared" si="3"/>
        <v>395</v>
      </c>
      <c r="L18" s="103" t="str">
        <f t="shared" si="4"/>
        <v>414 |1%|395</v>
      </c>
      <c r="M18" s="41" t="s">
        <v>14</v>
      </c>
      <c r="N18" s="41" t="s">
        <v>38</v>
      </c>
      <c r="O18" s="42">
        <v>201</v>
      </c>
      <c r="P18" s="129">
        <f t="shared" si="5"/>
        <v>2.6543413667877189E-3</v>
      </c>
      <c r="Q18" s="140" t="str">
        <f>VLOOKUP(M18,F$1:H$24,2,FALSE)</f>
        <v>12</v>
      </c>
      <c r="R18" s="128">
        <f t="shared" si="6"/>
        <v>189</v>
      </c>
      <c r="S18" s="130" t="str">
        <f t="shared" si="7"/>
        <v>201 |0%|189</v>
      </c>
      <c r="T18" s="45" t="s">
        <v>14</v>
      </c>
      <c r="U18" s="45" t="s">
        <v>38</v>
      </c>
      <c r="V18" s="46">
        <v>393</v>
      </c>
      <c r="W18" s="141">
        <f t="shared" si="8"/>
        <v>5.2852416686839342E-3</v>
      </c>
      <c r="X18" s="142" t="str">
        <f>VLOOKUP(T18,M$1:O$24,2,FALSE)</f>
        <v>17</v>
      </c>
      <c r="Y18" s="23">
        <f t="shared" si="9"/>
        <v>376</v>
      </c>
      <c r="Z18" s="143" t="str">
        <f t="shared" si="10"/>
        <v>393 |1%|376</v>
      </c>
      <c r="AA18" s="64" t="s">
        <v>16</v>
      </c>
      <c r="AB18" s="64" t="s">
        <v>38</v>
      </c>
      <c r="AC18" s="65">
        <v>294</v>
      </c>
      <c r="AD18" s="145">
        <f t="shared" si="11"/>
        <v>4.0305443976803804E-3</v>
      </c>
      <c r="AE18" s="146" t="str">
        <f>VLOOKUP(AA18,T$1:V$24,2,FALSE)</f>
        <v>18</v>
      </c>
      <c r="AF18" s="65">
        <f t="shared" si="12"/>
        <v>276</v>
      </c>
      <c r="AG18" s="147" t="str">
        <f t="shared" si="13"/>
        <v>294 |0%|276</v>
      </c>
      <c r="AH18" s="78" t="s">
        <v>19</v>
      </c>
      <c r="AI18" s="78" t="s">
        <v>38</v>
      </c>
      <c r="AJ18" s="79">
        <v>217</v>
      </c>
      <c r="AK18" s="121">
        <f t="shared" si="14"/>
        <v>3.1017724413950828E-3</v>
      </c>
      <c r="AL18" s="122" t="str">
        <f>VLOOKUP(AH18,AA$1:AC$24,2,FALSE)</f>
        <v>20</v>
      </c>
      <c r="AM18" s="79">
        <f t="shared" si="15"/>
        <v>197</v>
      </c>
      <c r="AN18" s="123" t="str">
        <f t="shared" si="16"/>
        <v>217 |0%|197</v>
      </c>
      <c r="AO18" s="72" t="s">
        <v>12</v>
      </c>
      <c r="AP18" s="72" t="s">
        <v>38</v>
      </c>
      <c r="AQ18" s="73">
        <v>254</v>
      </c>
      <c r="AR18" s="148">
        <f t="shared" si="17"/>
        <v>3.4848464060806454E-3</v>
      </c>
      <c r="AS18" s="149" t="str">
        <f>VLOOKUP(AO18,AH$1:AJ$24,2,FALSE)</f>
        <v>14</v>
      </c>
      <c r="AT18" s="73">
        <f t="shared" si="18"/>
        <v>240</v>
      </c>
      <c r="AU18" s="150" t="str">
        <f t="shared" si="19"/>
        <v>254 |0%|240</v>
      </c>
      <c r="AV18" s="90" t="s">
        <v>13</v>
      </c>
      <c r="AW18" s="90" t="s">
        <v>38</v>
      </c>
      <c r="AX18" s="91">
        <v>247</v>
      </c>
      <c r="AY18" s="124">
        <f t="shared" si="20"/>
        <v>2.6784068359014955E-3</v>
      </c>
      <c r="AZ18" s="125" t="str">
        <f>VLOOKUP(AV18,AO$1:AQ$24,2,FALSE)</f>
        <v>12</v>
      </c>
      <c r="BA18" s="89">
        <f t="shared" si="21"/>
        <v>235</v>
      </c>
      <c r="BB18" s="126" t="str">
        <f t="shared" si="22"/>
        <v>247 |0%|235</v>
      </c>
      <c r="BC18" s="113" t="s">
        <v>10</v>
      </c>
      <c r="BD18" s="113" t="s">
        <v>38</v>
      </c>
      <c r="BE18" s="114">
        <v>174</v>
      </c>
      <c r="BF18" s="115">
        <f t="shared" si="23"/>
        <v>2.1478034389542421E-3</v>
      </c>
      <c r="BG18" s="116" t="str">
        <f>VLOOKUP(BC18,AV$1:AX$24,2,FALSE)</f>
        <v>14</v>
      </c>
      <c r="BH18" s="117">
        <f t="shared" si="24"/>
        <v>160</v>
      </c>
      <c r="BI18" s="118" t="str">
        <f t="shared" si="25"/>
        <v>174 |0%|160</v>
      </c>
      <c r="BJ18" s="38" t="s">
        <v>15</v>
      </c>
      <c r="BK18" s="38" t="s">
        <v>38</v>
      </c>
      <c r="BL18" s="25">
        <v>71</v>
      </c>
      <c r="BM18" s="108">
        <f t="shared" si="26"/>
        <v>8.08296997916643E-4</v>
      </c>
      <c r="BN18" s="109" t="str">
        <f>VLOOKUP(BJ18,BC$1:BE$24,2,FALSE)</f>
        <v>19</v>
      </c>
      <c r="BO18" s="85">
        <f t="shared" si="27"/>
        <v>52</v>
      </c>
      <c r="BP18" s="110" t="str">
        <f t="shared" si="28"/>
        <v>71 |0%|52</v>
      </c>
      <c r="BQ18" s="34" t="s">
        <v>12</v>
      </c>
      <c r="BR18" s="34" t="s">
        <v>38</v>
      </c>
      <c r="BS18" s="69">
        <v>177</v>
      </c>
      <c r="BT18" s="101">
        <f t="shared" si="29"/>
        <v>2.5582470948719432E-3</v>
      </c>
      <c r="BU18" s="102" t="str">
        <f>VLOOKUP(BQ18,BJ$1:BL$24,2,FALSE)</f>
        <v>13</v>
      </c>
      <c r="BV18" s="35">
        <f t="shared" si="30"/>
        <v>164</v>
      </c>
      <c r="BW18" s="103" t="str">
        <f t="shared" si="31"/>
        <v>177 |0%|164</v>
      </c>
      <c r="BX18" s="94" t="s">
        <v>18</v>
      </c>
      <c r="BY18" s="94" t="s">
        <v>38</v>
      </c>
      <c r="BZ18" s="95">
        <v>102</v>
      </c>
      <c r="CA18" s="104">
        <f t="shared" si="32"/>
        <v>1.3779128672745695E-3</v>
      </c>
      <c r="CB18" s="105" t="str">
        <f>VLOOKUP(BX18,BQ$1:BS$24,2,FALSE)</f>
        <v>15</v>
      </c>
      <c r="CC18" s="95">
        <f t="shared" si="33"/>
        <v>87</v>
      </c>
      <c r="CD18" s="100" t="str">
        <f>TEXT(BZ18,"#,###")&amp;" |"&amp;TEXT(CA18,"0%")&amp;"|"&amp;TEXT(CC18,"[RED]#,###")</f>
        <v>102 |0%|87</v>
      </c>
      <c r="CE18" s="194" t="str">
        <f>VLOOKUP($BX18,A$1:B$24,2,FALSE)</f>
        <v>12</v>
      </c>
      <c r="CF18" s="194" t="str">
        <f>VLOOKUP($BX18,F$1:G$24,2,FALSE)</f>
        <v>13</v>
      </c>
      <c r="CG18" s="194" t="str">
        <f t="shared" si="34"/>
        <v>19</v>
      </c>
      <c r="CH18" s="194" t="str">
        <f t="shared" si="35"/>
        <v>19</v>
      </c>
      <c r="CI18" s="194" t="str">
        <f t="shared" si="36"/>
        <v>19</v>
      </c>
      <c r="CJ18" s="194" t="str">
        <f t="shared" si="37"/>
        <v>18</v>
      </c>
      <c r="CK18" s="194" t="str">
        <f t="shared" si="38"/>
        <v>21</v>
      </c>
      <c r="CL18" s="194" t="str">
        <f t="shared" si="39"/>
        <v>19</v>
      </c>
      <c r="CM18" s="194" t="str">
        <f t="shared" si="40"/>
        <v>21</v>
      </c>
      <c r="CN18" s="194" t="str">
        <f t="shared" si="41"/>
        <v>18</v>
      </c>
      <c r="CO18" s="194" t="str">
        <f t="shared" si="42"/>
        <v>15</v>
      </c>
      <c r="CP18" s="194" t="str">
        <f t="shared" si="43"/>
        <v>17</v>
      </c>
      <c r="CQ18" s="194" t="s">
        <v>18</v>
      </c>
    </row>
    <row r="19" spans="1:95" ht="15.5" customHeight="1" x14ac:dyDescent="0.35">
      <c r="A19" s="133" t="s">
        <v>19</v>
      </c>
      <c r="B19" s="133" t="s">
        <v>39</v>
      </c>
      <c r="C19" s="134">
        <v>257</v>
      </c>
      <c r="D19" s="135">
        <f t="shared" si="0"/>
        <v>3.1278144244578049E-3</v>
      </c>
      <c r="E19" s="136" t="str">
        <f t="shared" si="1"/>
        <v>257 |0%</v>
      </c>
      <c r="F19" s="34" t="s">
        <v>19</v>
      </c>
      <c r="G19" s="34" t="s">
        <v>39</v>
      </c>
      <c r="H19" s="35">
        <v>252</v>
      </c>
      <c r="I19" s="101">
        <f t="shared" si="2"/>
        <v>3.0765098704691679E-3</v>
      </c>
      <c r="J19" s="102" t="str">
        <f>VLOOKUP(F19,A$1:C$24,2,FALSE)</f>
        <v>18</v>
      </c>
      <c r="K19" s="35">
        <f t="shared" si="3"/>
        <v>234</v>
      </c>
      <c r="L19" s="103" t="str">
        <f t="shared" si="4"/>
        <v>252 |0%|234</v>
      </c>
      <c r="M19" s="41" t="s">
        <v>19</v>
      </c>
      <c r="N19" s="41" t="s">
        <v>39</v>
      </c>
      <c r="O19" s="42">
        <v>184</v>
      </c>
      <c r="P19" s="129">
        <f t="shared" si="5"/>
        <v>2.4298448332783096E-3</v>
      </c>
      <c r="Q19" s="140" t="str">
        <f>VLOOKUP(M19,F$1:H$24,2,FALSE)</f>
        <v>18</v>
      </c>
      <c r="R19" s="128">
        <f t="shared" si="6"/>
        <v>166</v>
      </c>
      <c r="S19" s="130" t="str">
        <f t="shared" si="7"/>
        <v>184 |0%|166</v>
      </c>
      <c r="T19" s="45" t="s">
        <v>16</v>
      </c>
      <c r="U19" s="45" t="s">
        <v>39</v>
      </c>
      <c r="V19" s="46">
        <v>356</v>
      </c>
      <c r="W19" s="141">
        <f t="shared" si="8"/>
        <v>4.7876489416068214E-3</v>
      </c>
      <c r="X19" s="142" t="str">
        <f>VLOOKUP(T19,M$1:O$24,2,FALSE)</f>
        <v>14</v>
      </c>
      <c r="Y19" s="23">
        <f t="shared" si="9"/>
        <v>342</v>
      </c>
      <c r="Z19" s="143" t="str">
        <f t="shared" si="10"/>
        <v>356 |0%|342</v>
      </c>
      <c r="AA19" s="64" t="s">
        <v>17</v>
      </c>
      <c r="AB19" s="64" t="s">
        <v>39</v>
      </c>
      <c r="AC19" s="65">
        <v>235</v>
      </c>
      <c r="AD19" s="145">
        <f t="shared" si="11"/>
        <v>3.2216936512071068E-3</v>
      </c>
      <c r="AE19" s="146" t="str">
        <f>VLOOKUP(AA19,T$1:V$24,2,FALSE)</f>
        <v>15</v>
      </c>
      <c r="AF19" s="65">
        <f t="shared" si="12"/>
        <v>220</v>
      </c>
      <c r="AG19" s="147" t="str">
        <f t="shared" si="13"/>
        <v>235 |0%|220</v>
      </c>
      <c r="AH19" s="78" t="s">
        <v>18</v>
      </c>
      <c r="AI19" s="78" t="s">
        <v>39</v>
      </c>
      <c r="AJ19" s="79">
        <v>187</v>
      </c>
      <c r="AK19" s="121">
        <f t="shared" si="14"/>
        <v>2.6729559748427671E-3</v>
      </c>
      <c r="AL19" s="122" t="str">
        <f>VLOOKUP(AH19,AA$1:AC$24,2,FALSE)</f>
        <v>19</v>
      </c>
      <c r="AM19" s="79">
        <f t="shared" si="15"/>
        <v>168</v>
      </c>
      <c r="AN19" s="123" t="str">
        <f t="shared" si="16"/>
        <v>187 |0%|168</v>
      </c>
      <c r="AO19" s="72" t="s">
        <v>19</v>
      </c>
      <c r="AP19" s="72" t="s">
        <v>39</v>
      </c>
      <c r="AQ19" s="73">
        <v>157</v>
      </c>
      <c r="AR19" s="148">
        <f t="shared" si="17"/>
        <v>2.154019235254572E-3</v>
      </c>
      <c r="AS19" s="149" t="str">
        <f>VLOOKUP(AO19,AH$1:AJ$24,2,FALSE)</f>
        <v>17</v>
      </c>
      <c r="AT19" s="73">
        <f t="shared" si="18"/>
        <v>140</v>
      </c>
      <c r="AU19" s="150" t="str">
        <f t="shared" si="19"/>
        <v>157 |0%|140</v>
      </c>
      <c r="AV19" s="88" t="s">
        <v>17</v>
      </c>
      <c r="AW19" s="88" t="s">
        <v>39</v>
      </c>
      <c r="AX19" s="89">
        <v>159</v>
      </c>
      <c r="AY19" s="124">
        <f t="shared" si="20"/>
        <v>1.7241566271592621E-3</v>
      </c>
      <c r="AZ19" s="125" t="str">
        <f>VLOOKUP(AV19,AO$1:AQ$24,2,FALSE)</f>
        <v>15</v>
      </c>
      <c r="BA19" s="89">
        <f t="shared" si="21"/>
        <v>144</v>
      </c>
      <c r="BB19" s="126" t="str">
        <f t="shared" si="22"/>
        <v>159 |0%|144</v>
      </c>
      <c r="BC19" s="113" t="s">
        <v>6</v>
      </c>
      <c r="BD19" s="113" t="s">
        <v>39</v>
      </c>
      <c r="BE19" s="114">
        <v>94</v>
      </c>
      <c r="BF19" s="115">
        <f t="shared" si="23"/>
        <v>1.1603076049522916E-3</v>
      </c>
      <c r="BG19" s="116" t="str">
        <f>VLOOKUP(BC19,AV$1:AX$24,2,FALSE)</f>
        <v>15</v>
      </c>
      <c r="BH19" s="117">
        <f t="shared" si="24"/>
        <v>79</v>
      </c>
      <c r="BI19" s="118" t="str">
        <f t="shared" si="25"/>
        <v>94 |0%|79</v>
      </c>
      <c r="BJ19" s="38" t="s">
        <v>18</v>
      </c>
      <c r="BK19" s="38" t="s">
        <v>39</v>
      </c>
      <c r="BL19" s="25">
        <v>63</v>
      </c>
      <c r="BM19" s="108">
        <f t="shared" si="26"/>
        <v>7.172212798415283E-4</v>
      </c>
      <c r="BN19" s="109" t="str">
        <f>VLOOKUP(BJ19,BC$1:BE$24,2,FALSE)</f>
        <v>21</v>
      </c>
      <c r="BO19" s="85">
        <f t="shared" si="27"/>
        <v>42</v>
      </c>
      <c r="BP19" s="110" t="str">
        <f t="shared" si="28"/>
        <v>63 |0%|42</v>
      </c>
      <c r="BQ19" s="34" t="s">
        <v>19</v>
      </c>
      <c r="BR19" s="34" t="s">
        <v>39</v>
      </c>
      <c r="BS19" s="69">
        <v>76</v>
      </c>
      <c r="BT19" s="101">
        <f t="shared" si="29"/>
        <v>1.0984563797190264E-3</v>
      </c>
      <c r="BU19" s="102" t="str">
        <f>VLOOKUP(BQ19,BJ$1:BL$24,2,FALSE)</f>
        <v>21</v>
      </c>
      <c r="BV19" s="35">
        <f t="shared" si="30"/>
        <v>55</v>
      </c>
      <c r="BW19" s="103" t="str">
        <f t="shared" si="31"/>
        <v>76 |0%|55</v>
      </c>
      <c r="BX19" s="94" t="s">
        <v>19</v>
      </c>
      <c r="BY19" s="94" t="s">
        <v>39</v>
      </c>
      <c r="BZ19" s="95">
        <v>96</v>
      </c>
      <c r="CA19" s="104">
        <f t="shared" si="32"/>
        <v>1.2968591691995947E-3</v>
      </c>
      <c r="CB19" s="105" t="str">
        <f>VLOOKUP(BX19,BQ$1:BS$24,2,FALSE)</f>
        <v>18</v>
      </c>
      <c r="CC19" s="95">
        <f t="shared" si="33"/>
        <v>78</v>
      </c>
      <c r="CD19" s="100" t="str">
        <f>TEXT(BZ19,"#,###")&amp;" |"&amp;TEXT(CA19,"0%")&amp;"|"&amp;TEXT(CC19,"[RED]#,###")</f>
        <v>96 |0%|78</v>
      </c>
      <c r="CE19" s="194" t="str">
        <f>VLOOKUP($BX19,A$1:B$24,2,FALSE)</f>
        <v>18</v>
      </c>
      <c r="CF19" s="194" t="str">
        <f>VLOOKUP($BX19,F$1:G$24,2,FALSE)</f>
        <v>18</v>
      </c>
      <c r="CG19" s="194" t="str">
        <f t="shared" si="34"/>
        <v>18</v>
      </c>
      <c r="CH19" s="194" t="str">
        <f t="shared" si="35"/>
        <v>20</v>
      </c>
      <c r="CI19" s="194" t="str">
        <f t="shared" si="36"/>
        <v>20</v>
      </c>
      <c r="CJ19" s="194" t="str">
        <f t="shared" si="37"/>
        <v>17</v>
      </c>
      <c r="CK19" s="194" t="str">
        <f t="shared" si="38"/>
        <v>18</v>
      </c>
      <c r="CL19" s="194" t="str">
        <f t="shared" si="39"/>
        <v>21</v>
      </c>
      <c r="CM19" s="194" t="str">
        <f t="shared" si="40"/>
        <v>20</v>
      </c>
      <c r="CN19" s="194" t="str">
        <f t="shared" si="41"/>
        <v>21</v>
      </c>
      <c r="CO19" s="194" t="str">
        <f t="shared" si="42"/>
        <v>18</v>
      </c>
      <c r="CP19" s="194" t="str">
        <f t="shared" si="43"/>
        <v>18</v>
      </c>
      <c r="CQ19" s="194" t="s">
        <v>19</v>
      </c>
    </row>
    <row r="20" spans="1:95" ht="15.5" customHeight="1" x14ac:dyDescent="0.35">
      <c r="A20" s="133" t="s">
        <v>15</v>
      </c>
      <c r="B20" s="133" t="s">
        <v>40</v>
      </c>
      <c r="C20" s="134">
        <v>164</v>
      </c>
      <c r="D20" s="135">
        <f t="shared" si="0"/>
        <v>1.9959593992649027E-3</v>
      </c>
      <c r="E20" s="136" t="str">
        <f t="shared" si="1"/>
        <v>164 |0%</v>
      </c>
      <c r="F20" s="34" t="s">
        <v>17</v>
      </c>
      <c r="G20" s="34" t="s">
        <v>40</v>
      </c>
      <c r="H20" s="35">
        <v>230</v>
      </c>
      <c r="I20" s="101">
        <f t="shared" si="2"/>
        <v>2.8079256754282088E-3</v>
      </c>
      <c r="J20" s="102" t="str">
        <f>VLOOKUP(F20,A$1:C$24,2,FALSE)</f>
        <v>16</v>
      </c>
      <c r="K20" s="35">
        <f t="shared" si="3"/>
        <v>214</v>
      </c>
      <c r="L20" s="103" t="str">
        <f t="shared" si="4"/>
        <v>230 |0%|214</v>
      </c>
      <c r="M20" s="41" t="s">
        <v>18</v>
      </c>
      <c r="N20" s="41" t="s">
        <v>40</v>
      </c>
      <c r="O20" s="42">
        <v>143</v>
      </c>
      <c r="P20" s="129">
        <f t="shared" si="5"/>
        <v>1.888412017167382E-3</v>
      </c>
      <c r="Q20" s="140" t="str">
        <f>VLOOKUP(M20,F$1:H$24,2,FALSE)</f>
        <v>13</v>
      </c>
      <c r="R20" s="128">
        <f t="shared" si="6"/>
        <v>130</v>
      </c>
      <c r="S20" s="130" t="str">
        <f t="shared" si="7"/>
        <v>143 |0%|130</v>
      </c>
      <c r="T20" s="45" t="s">
        <v>18</v>
      </c>
      <c r="U20" s="45" t="s">
        <v>40</v>
      </c>
      <c r="V20" s="46">
        <v>254</v>
      </c>
      <c r="W20" s="141">
        <f t="shared" si="8"/>
        <v>3.4159068291239676E-3</v>
      </c>
      <c r="X20" s="142" t="str">
        <f>VLOOKUP(T20,M$1:O$24,2,FALSE)</f>
        <v>19</v>
      </c>
      <c r="Y20" s="23">
        <f t="shared" si="9"/>
        <v>235</v>
      </c>
      <c r="Z20" s="143" t="str">
        <f t="shared" si="10"/>
        <v>254 |0%|235</v>
      </c>
      <c r="AA20" s="64" t="s">
        <v>18</v>
      </c>
      <c r="AB20" s="64" t="s">
        <v>40</v>
      </c>
      <c r="AC20" s="65">
        <v>160</v>
      </c>
      <c r="AD20" s="145">
        <f t="shared" si="11"/>
        <v>2.1934935497580303E-3</v>
      </c>
      <c r="AE20" s="146" t="str">
        <f>VLOOKUP(AA20,T$1:V$24,2,FALSE)</f>
        <v>19</v>
      </c>
      <c r="AF20" s="65">
        <f t="shared" si="12"/>
        <v>141</v>
      </c>
      <c r="AG20" s="147" t="str">
        <f t="shared" si="13"/>
        <v>160 |0%|141</v>
      </c>
      <c r="AH20" s="78" t="s">
        <v>16</v>
      </c>
      <c r="AI20" s="78" t="s">
        <v>40</v>
      </c>
      <c r="AJ20" s="79">
        <v>186</v>
      </c>
      <c r="AK20" s="121">
        <f t="shared" si="14"/>
        <v>2.658662092624357E-3</v>
      </c>
      <c r="AL20" s="122" t="str">
        <f>VLOOKUP(AH20,AA$1:AC$24,2,FALSE)</f>
        <v>17</v>
      </c>
      <c r="AM20" s="79">
        <f t="shared" si="15"/>
        <v>169</v>
      </c>
      <c r="AN20" s="123" t="str">
        <f t="shared" si="16"/>
        <v>186 |0%|169</v>
      </c>
      <c r="AO20" s="72" t="s">
        <v>15</v>
      </c>
      <c r="AP20" s="72" t="s">
        <v>40</v>
      </c>
      <c r="AQ20" s="73">
        <v>114</v>
      </c>
      <c r="AR20" s="148">
        <f t="shared" si="17"/>
        <v>1.5640649224141479E-3</v>
      </c>
      <c r="AS20" s="149" t="str">
        <f>VLOOKUP(AO20,AH$1:AJ$24,2,FALSE)</f>
        <v>20</v>
      </c>
      <c r="AT20" s="73">
        <f t="shared" si="18"/>
        <v>94</v>
      </c>
      <c r="AU20" s="150" t="str">
        <f t="shared" si="19"/>
        <v>114 |0%|94</v>
      </c>
      <c r="AV20" s="88" t="s">
        <v>18</v>
      </c>
      <c r="AW20" s="88" t="s">
        <v>40</v>
      </c>
      <c r="AX20" s="89">
        <v>141</v>
      </c>
      <c r="AY20" s="124">
        <f t="shared" si="20"/>
        <v>1.5289690844619871E-3</v>
      </c>
      <c r="AZ20" s="125" t="str">
        <f>VLOOKUP(AV20,AO$1:AQ$24,2,FALSE)</f>
        <v>21</v>
      </c>
      <c r="BA20" s="89">
        <f t="shared" si="21"/>
        <v>120</v>
      </c>
      <c r="BB20" s="126" t="str">
        <f t="shared" si="22"/>
        <v>141 |0%|120</v>
      </c>
      <c r="BC20" s="113" t="s">
        <v>15</v>
      </c>
      <c r="BD20" s="113" t="s">
        <v>40</v>
      </c>
      <c r="BE20" s="114">
        <v>91</v>
      </c>
      <c r="BF20" s="115">
        <f t="shared" si="23"/>
        <v>1.1232765111772185E-3</v>
      </c>
      <c r="BG20" s="116" t="str">
        <f>VLOOKUP(BC20,AV$1:AX$24,2,FALSE)</f>
        <v>20</v>
      </c>
      <c r="BH20" s="117">
        <f t="shared" si="24"/>
        <v>71</v>
      </c>
      <c r="BI20" s="118" t="str">
        <f t="shared" si="25"/>
        <v>91 |0%|71</v>
      </c>
      <c r="BJ20" s="38" t="s">
        <v>20</v>
      </c>
      <c r="BK20" s="38" t="s">
        <v>40</v>
      </c>
      <c r="BL20" s="25">
        <v>61</v>
      </c>
      <c r="BM20" s="108">
        <f t="shared" si="26"/>
        <v>6.9445235032274957E-4</v>
      </c>
      <c r="BN20" s="109" t="str">
        <f>VLOOKUP(BJ20,BC$1:BE$24,2,FALSE)</f>
        <v>5</v>
      </c>
      <c r="BO20" s="85">
        <f t="shared" si="27"/>
        <v>56</v>
      </c>
      <c r="BP20" s="110" t="str">
        <f t="shared" si="28"/>
        <v>61 |0%|56</v>
      </c>
      <c r="BQ20" s="34" t="s">
        <v>15</v>
      </c>
      <c r="BR20" s="34" t="s">
        <v>40</v>
      </c>
      <c r="BS20" s="69">
        <v>61</v>
      </c>
      <c r="BT20" s="101">
        <f t="shared" si="29"/>
        <v>8.8165577845869222E-4</v>
      </c>
      <c r="BU20" s="102" t="str">
        <f>VLOOKUP(BQ20,BJ$1:BL$24,2,FALSE)</f>
        <v>17</v>
      </c>
      <c r="BV20" s="35">
        <f t="shared" si="30"/>
        <v>44</v>
      </c>
      <c r="BW20" s="103" t="str">
        <f t="shared" si="31"/>
        <v>61 |0%|44</v>
      </c>
      <c r="BX20" s="94" t="s">
        <v>20</v>
      </c>
      <c r="BY20" s="94" t="s">
        <v>40</v>
      </c>
      <c r="BZ20" s="95">
        <v>53</v>
      </c>
      <c r="CA20" s="104">
        <f t="shared" si="32"/>
        <v>7.1597433299560957E-4</v>
      </c>
      <c r="CB20" s="105" t="str">
        <f>VLOOKUP(BX20,BQ$1:BS$24,2,FALSE)</f>
        <v>20</v>
      </c>
      <c r="CC20" s="95">
        <f t="shared" si="33"/>
        <v>33</v>
      </c>
      <c r="CD20" s="100" t="str">
        <f>TEXT(BZ20,"#,###")&amp;" |"&amp;TEXT(CA20,"0%")&amp;"|"&amp;TEXT(CC20,"[RED]#,###")</f>
        <v>53 |0%|33</v>
      </c>
      <c r="CE20" s="194" t="str">
        <f>VLOOKUP($BX20,A$1:B$24,2,FALSE)</f>
        <v>21</v>
      </c>
      <c r="CF20" s="194" t="str">
        <f>VLOOKUP($BX20,F$1:G$24,2,FALSE)</f>
        <v>22</v>
      </c>
      <c r="CG20" s="194" t="str">
        <f t="shared" si="34"/>
        <v>21</v>
      </c>
      <c r="CH20" s="194" t="str">
        <f t="shared" si="35"/>
        <v>21</v>
      </c>
      <c r="CI20" s="194" t="str">
        <f t="shared" si="36"/>
        <v>21</v>
      </c>
      <c r="CJ20" s="194" t="str">
        <f t="shared" si="37"/>
        <v>21</v>
      </c>
      <c r="CK20" s="194" t="str">
        <f t="shared" si="38"/>
        <v>20</v>
      </c>
      <c r="CL20" s="194" t="str">
        <f t="shared" si="39"/>
        <v>1</v>
      </c>
      <c r="CM20" s="194" t="str">
        <f t="shared" si="40"/>
        <v>5</v>
      </c>
      <c r="CN20" s="194" t="str">
        <f t="shared" si="41"/>
        <v>19</v>
      </c>
      <c r="CO20" s="194" t="str">
        <f t="shared" si="42"/>
        <v>20</v>
      </c>
      <c r="CP20" s="194" t="str">
        <f t="shared" si="43"/>
        <v>19</v>
      </c>
      <c r="CQ20" s="194" t="s">
        <v>20</v>
      </c>
    </row>
    <row r="21" spans="1:95" ht="15.5" customHeight="1" x14ac:dyDescent="0.35">
      <c r="A21" s="137" t="s">
        <v>13</v>
      </c>
      <c r="B21" s="137" t="s">
        <v>41</v>
      </c>
      <c r="C21" s="134">
        <v>140</v>
      </c>
      <c r="D21" s="135">
        <f t="shared" si="0"/>
        <v>1.7038677798602829E-3</v>
      </c>
      <c r="E21" s="136" t="str">
        <f t="shared" si="1"/>
        <v>140 |0%</v>
      </c>
      <c r="F21" s="34" t="s">
        <v>10</v>
      </c>
      <c r="G21" s="34" t="s">
        <v>41</v>
      </c>
      <c r="H21" s="35">
        <v>220</v>
      </c>
      <c r="I21" s="101">
        <f t="shared" si="2"/>
        <v>2.6858419504095909E-3</v>
      </c>
      <c r="J21" s="102" t="str">
        <f>VLOOKUP(F21,A$1:C$24,2,FALSE)</f>
        <v>17</v>
      </c>
      <c r="K21" s="35">
        <f t="shared" si="3"/>
        <v>203</v>
      </c>
      <c r="L21" s="103" t="str">
        <f t="shared" si="4"/>
        <v>220 |0%|203</v>
      </c>
      <c r="M21" s="43" t="s">
        <v>13</v>
      </c>
      <c r="N21" s="43" t="s">
        <v>41</v>
      </c>
      <c r="O21" s="42">
        <v>93</v>
      </c>
      <c r="P21" s="129">
        <f t="shared" si="5"/>
        <v>1.2281280950808848E-3</v>
      </c>
      <c r="Q21" s="140" t="str">
        <f>VLOOKUP(M21,F$1:H$24,2,FALSE)</f>
        <v>21</v>
      </c>
      <c r="R21" s="128">
        <f t="shared" si="6"/>
        <v>72</v>
      </c>
      <c r="S21" s="130" t="str">
        <f t="shared" si="7"/>
        <v>93 |0%|72</v>
      </c>
      <c r="T21" s="45" t="s">
        <v>19</v>
      </c>
      <c r="U21" s="45" t="s">
        <v>41</v>
      </c>
      <c r="V21" s="46">
        <v>176</v>
      </c>
      <c r="W21" s="141">
        <f t="shared" si="8"/>
        <v>2.3669275666370801E-3</v>
      </c>
      <c r="X21" s="142" t="str">
        <f>VLOOKUP(T21,M$1:O$24,2,FALSE)</f>
        <v>18</v>
      </c>
      <c r="Y21" s="23">
        <f t="shared" si="9"/>
        <v>158</v>
      </c>
      <c r="Z21" s="143" t="str">
        <f t="shared" si="10"/>
        <v>176 |0%|158</v>
      </c>
      <c r="AA21" s="64" t="s">
        <v>19</v>
      </c>
      <c r="AB21" s="64" t="s">
        <v>41</v>
      </c>
      <c r="AC21" s="65">
        <v>112</v>
      </c>
      <c r="AD21" s="145">
        <f t="shared" si="11"/>
        <v>1.5354454848306213E-3</v>
      </c>
      <c r="AE21" s="146" t="str">
        <f>VLOOKUP(AA21,T$1:V$24,2,FALSE)</f>
        <v>20</v>
      </c>
      <c r="AF21" s="65">
        <f t="shared" si="12"/>
        <v>92</v>
      </c>
      <c r="AG21" s="147" t="str">
        <f t="shared" si="13"/>
        <v>112 |0%|92</v>
      </c>
      <c r="AH21" s="78" t="s">
        <v>15</v>
      </c>
      <c r="AI21" s="78" t="s">
        <v>41</v>
      </c>
      <c r="AJ21" s="79">
        <v>164</v>
      </c>
      <c r="AK21" s="121">
        <f t="shared" si="14"/>
        <v>2.3441966838193252E-3</v>
      </c>
      <c r="AL21" s="122" t="str">
        <f>VLOOKUP(AH21,AA$1:AC$24,2,FALSE)</f>
        <v>16</v>
      </c>
      <c r="AM21" s="79">
        <f t="shared" si="15"/>
        <v>148</v>
      </c>
      <c r="AN21" s="123" t="str">
        <f t="shared" si="16"/>
        <v>164 |0%|148</v>
      </c>
      <c r="AO21" s="72" t="s">
        <v>20</v>
      </c>
      <c r="AP21" s="72" t="s">
        <v>41</v>
      </c>
      <c r="AQ21" s="73">
        <v>76</v>
      </c>
      <c r="AR21" s="148">
        <f t="shared" si="17"/>
        <v>1.0427099482760987E-3</v>
      </c>
      <c r="AS21" s="149" t="str">
        <f>VLOOKUP(AO21,AH$1:AJ$24,2,FALSE)</f>
        <v>21</v>
      </c>
      <c r="AT21" s="73">
        <f t="shared" si="18"/>
        <v>55</v>
      </c>
      <c r="AU21" s="150" t="str">
        <f t="shared" si="19"/>
        <v>76 |0%|55</v>
      </c>
      <c r="AV21" s="88" t="s">
        <v>15</v>
      </c>
      <c r="AW21" s="88" t="s">
        <v>41</v>
      </c>
      <c r="AX21" s="89">
        <v>127</v>
      </c>
      <c r="AY21" s="124">
        <f t="shared" si="20"/>
        <v>1.3771565512529955E-3</v>
      </c>
      <c r="AZ21" s="125" t="str">
        <f>VLOOKUP(AV21,AO$1:AQ$24,2,FALSE)</f>
        <v>19</v>
      </c>
      <c r="BA21" s="89">
        <f t="shared" si="21"/>
        <v>108</v>
      </c>
      <c r="BB21" s="126" t="str">
        <f t="shared" si="22"/>
        <v>127 |0%|108</v>
      </c>
      <c r="BC21" s="113" t="s">
        <v>19</v>
      </c>
      <c r="BD21" s="113" t="s">
        <v>41</v>
      </c>
      <c r="BE21" s="114">
        <v>34</v>
      </c>
      <c r="BF21" s="115">
        <f t="shared" si="23"/>
        <v>4.1968572945082889E-4</v>
      </c>
      <c r="BG21" s="116" t="str">
        <f>VLOOKUP(BC21,AV$1:AX$24,2,FALSE)</f>
        <v>21</v>
      </c>
      <c r="BH21" s="117">
        <f t="shared" si="24"/>
        <v>13</v>
      </c>
      <c r="BI21" s="118" t="str">
        <f t="shared" si="25"/>
        <v>34 |0%|13</v>
      </c>
      <c r="BJ21" s="38" t="s">
        <v>10</v>
      </c>
      <c r="BK21" s="38" t="s">
        <v>41</v>
      </c>
      <c r="BL21" s="25">
        <v>26</v>
      </c>
      <c r="BM21" s="108">
        <f t="shared" si="26"/>
        <v>2.9599608374412278E-4</v>
      </c>
      <c r="BN21" s="109" t="str">
        <f>VLOOKUP(BJ21,BC$1:BE$24,2,FALSE)</f>
        <v>17</v>
      </c>
      <c r="BO21" s="85">
        <f t="shared" si="27"/>
        <v>9</v>
      </c>
      <c r="BP21" s="110" t="str">
        <f t="shared" si="28"/>
        <v>26 |0%|9</v>
      </c>
      <c r="BQ21" s="34" t="s">
        <v>20</v>
      </c>
      <c r="BR21" s="34" t="s">
        <v>41</v>
      </c>
      <c r="BS21" s="69">
        <v>60</v>
      </c>
      <c r="BT21" s="101">
        <f t="shared" si="29"/>
        <v>8.6720240504133659E-4</v>
      </c>
      <c r="BU21" s="102" t="str">
        <f>VLOOKUP(BQ21,BJ$1:BL$24,2,FALSE)</f>
        <v>19</v>
      </c>
      <c r="BV21" s="35">
        <f t="shared" si="30"/>
        <v>41</v>
      </c>
      <c r="BW21" s="103" t="str">
        <f t="shared" si="31"/>
        <v>60 |0%|41</v>
      </c>
      <c r="BX21" s="94" t="s">
        <v>15</v>
      </c>
      <c r="BY21" s="94" t="s">
        <v>41</v>
      </c>
      <c r="BZ21" s="95">
        <v>49</v>
      </c>
      <c r="CA21" s="104">
        <f t="shared" si="32"/>
        <v>6.6193853427895977E-4</v>
      </c>
      <c r="CB21" s="105" t="str">
        <f>VLOOKUP(BX21,BQ$1:BS$24,2,FALSE)</f>
        <v>19</v>
      </c>
      <c r="CC21" s="95">
        <f t="shared" si="33"/>
        <v>30</v>
      </c>
      <c r="CD21" s="100" t="str">
        <f>TEXT(BZ21,"#,###")&amp;" |"&amp;TEXT(CA21,"0%")&amp;"|"&amp;TEXT(CC21,"[RED]#,###")</f>
        <v>49 |0%|30</v>
      </c>
      <c r="CE21" s="194" t="str">
        <f>VLOOKUP($BX21,A$1:B$24,2,FALSE)</f>
        <v>19</v>
      </c>
      <c r="CF21" s="194" t="str">
        <f>VLOOKUP($BX21,F$1:G$24,2,FALSE)</f>
        <v>17</v>
      </c>
      <c r="CG21" s="194" t="str">
        <f t="shared" si="34"/>
        <v>16</v>
      </c>
      <c r="CH21" s="194" t="str">
        <f t="shared" si="35"/>
        <v>16</v>
      </c>
      <c r="CI21" s="194" t="str">
        <f t="shared" si="36"/>
        <v>16</v>
      </c>
      <c r="CJ21" s="194" t="str">
        <f t="shared" si="37"/>
        <v>20</v>
      </c>
      <c r="CK21" s="194" t="str">
        <f t="shared" si="38"/>
        <v>19</v>
      </c>
      <c r="CL21" s="194" t="str">
        <f t="shared" si="39"/>
        <v>20</v>
      </c>
      <c r="CM21" s="194" t="str">
        <f t="shared" si="40"/>
        <v>19</v>
      </c>
      <c r="CN21" s="194" t="str">
        <f t="shared" si="41"/>
        <v>17</v>
      </c>
      <c r="CO21" s="194" t="str">
        <f t="shared" si="42"/>
        <v>19</v>
      </c>
      <c r="CP21" s="194" t="str">
        <f t="shared" si="43"/>
        <v>20</v>
      </c>
      <c r="CQ21" s="194" t="s">
        <v>15</v>
      </c>
    </row>
    <row r="22" spans="1:95" ht="15.5" customHeight="1" x14ac:dyDescent="0.35">
      <c r="A22" s="133" t="s">
        <v>20</v>
      </c>
      <c r="B22" s="133" t="s">
        <v>42</v>
      </c>
      <c r="C22" s="134">
        <v>98</v>
      </c>
      <c r="D22" s="135">
        <f t="shared" si="0"/>
        <v>1.1927074459021981E-3</v>
      </c>
      <c r="E22" s="136" t="str">
        <f t="shared" si="1"/>
        <v>98 |0%</v>
      </c>
      <c r="F22" s="36" t="s">
        <v>13</v>
      </c>
      <c r="G22" s="36" t="s">
        <v>42</v>
      </c>
      <c r="H22" s="35">
        <v>125</v>
      </c>
      <c r="I22" s="101">
        <f t="shared" si="2"/>
        <v>1.5260465627327221E-3</v>
      </c>
      <c r="J22" s="102" t="str">
        <f>VLOOKUP(F22,A$1:C$24,2,FALSE)</f>
        <v>20</v>
      </c>
      <c r="K22" s="35">
        <f t="shared" si="3"/>
        <v>105</v>
      </c>
      <c r="L22" s="103" t="str">
        <f t="shared" si="4"/>
        <v>125 |0%|105</v>
      </c>
      <c r="M22" s="41" t="s">
        <v>20</v>
      </c>
      <c r="N22" s="41" t="s">
        <v>42</v>
      </c>
      <c r="O22" s="42">
        <v>60</v>
      </c>
      <c r="P22" s="129">
        <f t="shared" si="5"/>
        <v>7.9234070650379665E-4</v>
      </c>
      <c r="Q22" s="140" t="str">
        <f>VLOOKUP(M22,F$1:H$24,2,FALSE)</f>
        <v>22</v>
      </c>
      <c r="R22" s="128">
        <f t="shared" si="6"/>
        <v>38</v>
      </c>
      <c r="S22" s="130" t="str">
        <f t="shared" si="7"/>
        <v>60 |0%|38</v>
      </c>
      <c r="T22" s="45" t="s">
        <v>20</v>
      </c>
      <c r="U22" s="45" t="s">
        <v>42</v>
      </c>
      <c r="V22" s="46">
        <v>118</v>
      </c>
      <c r="W22" s="141">
        <f t="shared" si="8"/>
        <v>1.586917345813497E-3</v>
      </c>
      <c r="X22" s="142" t="str">
        <f>VLOOKUP(T22,M$1:O$24,2,FALSE)</f>
        <v>21</v>
      </c>
      <c r="Y22" s="23">
        <f t="shared" si="9"/>
        <v>97</v>
      </c>
      <c r="Z22" s="143" t="str">
        <f t="shared" si="10"/>
        <v>118 |0%|97</v>
      </c>
      <c r="AA22" s="64" t="s">
        <v>20</v>
      </c>
      <c r="AB22" s="64" t="s">
        <v>42</v>
      </c>
      <c r="AC22" s="65">
        <v>98</v>
      </c>
      <c r="AD22" s="145">
        <f t="shared" si="11"/>
        <v>1.3435147992267936E-3</v>
      </c>
      <c r="AE22" s="146" t="str">
        <f>VLOOKUP(AA22,T$1:V$24,2,FALSE)</f>
        <v>21</v>
      </c>
      <c r="AF22" s="65">
        <f t="shared" si="12"/>
        <v>77</v>
      </c>
      <c r="AG22" s="147" t="str">
        <f t="shared" si="13"/>
        <v>98 |0%|77</v>
      </c>
      <c r="AH22" s="78" t="s">
        <v>20</v>
      </c>
      <c r="AI22" s="78" t="s">
        <v>42</v>
      </c>
      <c r="AJ22" s="79">
        <v>163</v>
      </c>
      <c r="AK22" s="121">
        <f t="shared" si="14"/>
        <v>2.329902801600915E-3</v>
      </c>
      <c r="AL22" s="122" t="str">
        <f>VLOOKUP(AH22,AA$1:AC$24,2,FALSE)</f>
        <v>21</v>
      </c>
      <c r="AM22" s="79">
        <f t="shared" si="15"/>
        <v>142</v>
      </c>
      <c r="AN22" s="123" t="str">
        <f t="shared" si="16"/>
        <v>163 |0%|142</v>
      </c>
      <c r="AO22" s="72" t="s">
        <v>18</v>
      </c>
      <c r="AP22" s="72" t="s">
        <v>42</v>
      </c>
      <c r="AQ22" s="73">
        <v>32</v>
      </c>
      <c r="AR22" s="148">
        <f t="shared" si="17"/>
        <v>4.390357676951994E-4</v>
      </c>
      <c r="AS22" s="149" t="str">
        <f>VLOOKUP(AO22,AH$1:AJ$24,2,FALSE)</f>
        <v>18</v>
      </c>
      <c r="AT22" s="73">
        <f t="shared" si="18"/>
        <v>14</v>
      </c>
      <c r="AU22" s="150" t="str">
        <f t="shared" si="19"/>
        <v>32 |0%|14</v>
      </c>
      <c r="AV22" s="88" t="s">
        <v>19</v>
      </c>
      <c r="AW22" s="88" t="s">
        <v>42</v>
      </c>
      <c r="AX22" s="89">
        <v>22</v>
      </c>
      <c r="AY22" s="124">
        <f t="shared" si="20"/>
        <v>2.3856255218555829E-4</v>
      </c>
      <c r="AZ22" s="125" t="str">
        <f>VLOOKUP(AV22,AO$1:AQ$24,2,FALSE)</f>
        <v>18</v>
      </c>
      <c r="BA22" s="89">
        <f t="shared" si="21"/>
        <v>4</v>
      </c>
      <c r="BB22" s="126" t="str">
        <f t="shared" si="22"/>
        <v>22 |0%|4</v>
      </c>
      <c r="BC22" s="113" t="s">
        <v>18</v>
      </c>
      <c r="BD22" s="113" t="s">
        <v>42</v>
      </c>
      <c r="BE22" s="114">
        <v>6</v>
      </c>
      <c r="BF22" s="115">
        <f t="shared" si="23"/>
        <v>7.4062187550146268E-5</v>
      </c>
      <c r="BG22" s="116" t="str">
        <f>VLOOKUP(BC22,AV$1:AX$24,2,FALSE)</f>
        <v>19</v>
      </c>
      <c r="BH22" s="117">
        <f t="shared" si="24"/>
        <v>-13</v>
      </c>
      <c r="BI22" s="118" t="str">
        <f t="shared" si="25"/>
        <v>6 |0%|-13</v>
      </c>
      <c r="BJ22" s="38" t="s">
        <v>19</v>
      </c>
      <c r="BK22" s="38" t="s">
        <v>42</v>
      </c>
      <c r="BL22" s="25">
        <v>23</v>
      </c>
      <c r="BM22" s="108">
        <f t="shared" si="26"/>
        <v>2.6184268946595474E-4</v>
      </c>
      <c r="BN22" s="109" t="str">
        <f>VLOOKUP(BJ22,BC$1:BE$24,2,FALSE)</f>
        <v>20</v>
      </c>
      <c r="BO22" s="85">
        <f t="shared" si="27"/>
        <v>3</v>
      </c>
      <c r="BP22" s="110" t="str">
        <f t="shared" si="28"/>
        <v>23 |0%|3</v>
      </c>
      <c r="BQ22" s="34" t="s">
        <v>6</v>
      </c>
      <c r="BR22" s="34" t="s">
        <v>42</v>
      </c>
      <c r="BS22" s="69">
        <v>25</v>
      </c>
      <c r="BT22" s="101">
        <f t="shared" si="29"/>
        <v>3.6133433543389029E-4</v>
      </c>
      <c r="BU22" s="102" t="str">
        <f>VLOOKUP(BQ22,BJ$1:BL$24,2,FALSE)</f>
        <v>2</v>
      </c>
      <c r="BV22" s="35">
        <f t="shared" si="30"/>
        <v>23</v>
      </c>
      <c r="BW22" s="103" t="str">
        <f t="shared" si="31"/>
        <v>25 |0%|23</v>
      </c>
      <c r="BX22" s="94" t="s">
        <v>6</v>
      </c>
      <c r="BY22" s="94" t="s">
        <v>42</v>
      </c>
      <c r="BZ22" s="95">
        <v>5</v>
      </c>
      <c r="CA22" s="104">
        <f t="shared" si="32"/>
        <v>6.754474839581223E-5</v>
      </c>
      <c r="CB22" s="105" t="str">
        <f>VLOOKUP(BX22,BQ$1:BS$24,2,FALSE)</f>
        <v>21</v>
      </c>
      <c r="CC22" s="95">
        <f t="shared" si="33"/>
        <v>-16</v>
      </c>
      <c r="CD22" s="100" t="str">
        <f>TEXT(BZ22,"#,###")&amp;" |"&amp;TEXT(CA22,"0%")&amp;"|"&amp;TEXT(CC22,"[RED]#,###")</f>
        <v>5 |0%|-16</v>
      </c>
      <c r="CE22" s="194" t="str">
        <f>VLOOKUP($BX22,A$1:B$24,2,FALSE)</f>
        <v>8</v>
      </c>
      <c r="CF22" s="194" t="str">
        <f>VLOOKUP($BX22,F$1:G$24,2,FALSE)</f>
        <v>7</v>
      </c>
      <c r="CG22" s="194" t="str">
        <f t="shared" si="34"/>
        <v>6</v>
      </c>
      <c r="CH22" s="194" t="str">
        <f t="shared" si="35"/>
        <v>7</v>
      </c>
      <c r="CI22" s="194" t="str">
        <f t="shared" si="36"/>
        <v>7</v>
      </c>
      <c r="CJ22" s="194" t="str">
        <f t="shared" si="37"/>
        <v>8</v>
      </c>
      <c r="CK22" s="194" t="str">
        <f t="shared" si="38"/>
        <v>4</v>
      </c>
      <c r="CL22" s="194" t="str">
        <f t="shared" si="39"/>
        <v>15</v>
      </c>
      <c r="CM22" s="194" t="str">
        <f t="shared" si="40"/>
        <v>18</v>
      </c>
      <c r="CN22" s="194" t="str">
        <f t="shared" si="41"/>
        <v>2</v>
      </c>
      <c r="CO22" s="194" t="str">
        <f t="shared" si="42"/>
        <v>21</v>
      </c>
      <c r="CP22" s="194" t="str">
        <f t="shared" si="43"/>
        <v>21</v>
      </c>
      <c r="CQ22" s="194" t="s">
        <v>6</v>
      </c>
    </row>
    <row r="23" spans="1:95" ht="15.5" customHeight="1" x14ac:dyDescent="0.35">
      <c r="A23" s="133" t="s">
        <v>14</v>
      </c>
      <c r="B23" s="133" t="s">
        <v>55</v>
      </c>
      <c r="C23" s="134"/>
      <c r="D23" s="135">
        <f t="shared" si="0"/>
        <v>0</v>
      </c>
      <c r="E23" s="136" t="str">
        <f t="shared" si="1"/>
        <v xml:space="preserve"> |0%</v>
      </c>
      <c r="F23" s="34" t="s">
        <v>20</v>
      </c>
      <c r="G23" s="34" t="s">
        <v>55</v>
      </c>
      <c r="H23" s="35"/>
      <c r="I23" s="101">
        <f t="shared" si="2"/>
        <v>0</v>
      </c>
      <c r="J23" s="102" t="str">
        <f>VLOOKUP(F23,A$1:C$24,2,FALSE)</f>
        <v>21</v>
      </c>
      <c r="K23" s="35">
        <f t="shared" si="3"/>
        <v>-21</v>
      </c>
      <c r="L23" s="103" t="str">
        <f t="shared" si="4"/>
        <v xml:space="preserve"> |0%|-21</v>
      </c>
      <c r="M23" s="41" t="s">
        <v>54</v>
      </c>
      <c r="N23" s="41" t="s">
        <v>55</v>
      </c>
      <c r="O23" s="42"/>
      <c r="P23" s="129">
        <f t="shared" si="5"/>
        <v>0</v>
      </c>
      <c r="Q23" s="140" t="str">
        <f>VLOOKUP(M23,F$1:H$24,2,FALSE)</f>
        <v>10</v>
      </c>
      <c r="R23" s="128">
        <f t="shared" si="6"/>
        <v>-10</v>
      </c>
      <c r="S23" s="130" t="str">
        <f t="shared" si="7"/>
        <v xml:space="preserve"> |0%|-10</v>
      </c>
      <c r="T23" s="45" t="s">
        <v>54</v>
      </c>
      <c r="U23" s="45" t="s">
        <v>55</v>
      </c>
      <c r="V23" s="46"/>
      <c r="W23" s="141">
        <f t="shared" si="8"/>
        <v>0</v>
      </c>
      <c r="X23" s="142" t="str">
        <f>VLOOKUP(T23,M$1:O$24,2,FALSE)</f>
        <v>22</v>
      </c>
      <c r="Y23" s="23">
        <f t="shared" si="9"/>
        <v>-22</v>
      </c>
      <c r="Z23" s="143" t="str">
        <f t="shared" si="10"/>
        <v xml:space="preserve"> |0%|-22</v>
      </c>
      <c r="AA23" s="64" t="s">
        <v>54</v>
      </c>
      <c r="AB23" s="64" t="s">
        <v>55</v>
      </c>
      <c r="AC23" s="65"/>
      <c r="AD23" s="145">
        <f t="shared" si="11"/>
        <v>0</v>
      </c>
      <c r="AE23" s="146" t="str">
        <f>VLOOKUP(AA23,T$1:V$24,2,FALSE)</f>
        <v>22</v>
      </c>
      <c r="AF23" s="65">
        <f t="shared" si="12"/>
        <v>-22</v>
      </c>
      <c r="AG23" s="147" t="str">
        <f t="shared" si="13"/>
        <v xml:space="preserve"> |0%|-22</v>
      </c>
      <c r="AH23" s="78" t="s">
        <v>54</v>
      </c>
      <c r="AI23" s="78" t="s">
        <v>55</v>
      </c>
      <c r="AJ23" s="79"/>
      <c r="AK23" s="121">
        <f t="shared" si="14"/>
        <v>0</v>
      </c>
      <c r="AL23" s="122" t="str">
        <f>VLOOKUP(AH23,AA$1:AC$24,2,FALSE)</f>
        <v>22</v>
      </c>
      <c r="AM23" s="79">
        <f t="shared" si="15"/>
        <v>-22</v>
      </c>
      <c r="AN23" s="123" t="str">
        <f t="shared" si="16"/>
        <v xml:space="preserve"> |0%|-22</v>
      </c>
      <c r="AO23" s="72" t="s">
        <v>54</v>
      </c>
      <c r="AP23" s="72" t="s">
        <v>55</v>
      </c>
      <c r="AQ23" s="73"/>
      <c r="AR23" s="148">
        <f t="shared" si="17"/>
        <v>0</v>
      </c>
      <c r="AS23" s="149" t="str">
        <f>VLOOKUP(AO23,AH$1:AJ$24,2,FALSE)</f>
        <v>22</v>
      </c>
      <c r="AT23" s="73">
        <f t="shared" si="18"/>
        <v>-22</v>
      </c>
      <c r="AU23" s="150" t="str">
        <f t="shared" si="19"/>
        <v xml:space="preserve"> |0%|-22</v>
      </c>
      <c r="AV23" s="88" t="s">
        <v>54</v>
      </c>
      <c r="AW23" s="88" t="s">
        <v>55</v>
      </c>
      <c r="AX23" s="89"/>
      <c r="AY23" s="124">
        <f t="shared" si="20"/>
        <v>0</v>
      </c>
      <c r="AZ23" s="125" t="str">
        <f>VLOOKUP(AV23,AO$1:AQ$24,2,FALSE)</f>
        <v>22</v>
      </c>
      <c r="BA23" s="89">
        <f t="shared" si="21"/>
        <v>-22</v>
      </c>
      <c r="BB23" s="126" t="str">
        <f t="shared" si="22"/>
        <v xml:space="preserve"> |0%|-22</v>
      </c>
      <c r="BC23" s="113" t="s">
        <v>54</v>
      </c>
      <c r="BD23" s="113" t="s">
        <v>55</v>
      </c>
      <c r="BE23" s="114"/>
      <c r="BF23" s="115">
        <f t="shared" si="23"/>
        <v>0</v>
      </c>
      <c r="BG23" s="116" t="str">
        <f>VLOOKUP(BC23,AV$1:AX$24,2,FALSE)</f>
        <v>22</v>
      </c>
      <c r="BH23" s="117">
        <f t="shared" si="24"/>
        <v>-22</v>
      </c>
      <c r="BI23" s="118" t="str">
        <f t="shared" si="25"/>
        <v xml:space="preserve"> |0%|-22</v>
      </c>
      <c r="BJ23" s="38" t="s">
        <v>54</v>
      </c>
      <c r="BK23" s="38" t="s">
        <v>55</v>
      </c>
      <c r="BL23" s="25"/>
      <c r="BM23" s="108">
        <f t="shared" si="26"/>
        <v>0</v>
      </c>
      <c r="BN23" s="109" t="str">
        <f>VLOOKUP(BJ23,BC$1:BE$24,2,FALSE)</f>
        <v>22</v>
      </c>
      <c r="BO23" s="85">
        <f t="shared" si="27"/>
        <v>-22</v>
      </c>
      <c r="BP23" s="110" t="str">
        <f t="shared" si="28"/>
        <v xml:space="preserve"> |0%|-22</v>
      </c>
      <c r="BQ23" s="34" t="s">
        <v>54</v>
      </c>
      <c r="BR23" s="34" t="s">
        <v>55</v>
      </c>
      <c r="BS23" s="69"/>
      <c r="BT23" s="101">
        <f t="shared" si="29"/>
        <v>0</v>
      </c>
      <c r="BU23" s="102" t="str">
        <f>VLOOKUP(BQ23,BJ$1:BL$24,2,FALSE)</f>
        <v>22</v>
      </c>
      <c r="BV23" s="35">
        <f t="shared" si="30"/>
        <v>-22</v>
      </c>
      <c r="BW23" s="103" t="str">
        <f t="shared" si="31"/>
        <v xml:space="preserve"> |0%|-22</v>
      </c>
      <c r="BX23" s="94" t="s">
        <v>54</v>
      </c>
      <c r="BY23" s="94" t="s">
        <v>55</v>
      </c>
      <c r="BZ23" s="95"/>
      <c r="CA23" s="104">
        <f t="shared" si="32"/>
        <v>0</v>
      </c>
      <c r="CB23" s="105" t="str">
        <f>VLOOKUP(BX23,BQ$1:BS$24,2,FALSE)</f>
        <v>22</v>
      </c>
      <c r="CC23" s="95">
        <f t="shared" si="33"/>
        <v>-22</v>
      </c>
      <c r="CD23" s="100" t="str">
        <f>TEXT(BZ23,"#,###")&amp;" |"&amp;TEXT(CA23,"0%")&amp;"|"&amp;TEXT(CC23,"[RED]#,###")</f>
        <v xml:space="preserve"> |0%|-22</v>
      </c>
      <c r="CE23" s="194" t="str">
        <f>VLOOKUP($BX23,A$1:B$24,2,FALSE)</f>
        <v>11</v>
      </c>
      <c r="CF23" s="194" t="str">
        <f>VLOOKUP($BX23,F$1:G$24,2,FALSE)</f>
        <v>10</v>
      </c>
      <c r="CG23" s="194" t="str">
        <f t="shared" si="34"/>
        <v>22</v>
      </c>
      <c r="CH23" s="194" t="str">
        <f t="shared" si="35"/>
        <v>22</v>
      </c>
      <c r="CI23" s="194" t="str">
        <f t="shared" si="36"/>
        <v>22</v>
      </c>
      <c r="CJ23" s="194" t="str">
        <f t="shared" si="37"/>
        <v>22</v>
      </c>
      <c r="CK23" s="194" t="str">
        <f t="shared" si="38"/>
        <v>22</v>
      </c>
      <c r="CL23" s="194" t="str">
        <f t="shared" si="39"/>
        <v>22</v>
      </c>
      <c r="CM23" s="194" t="str">
        <f t="shared" si="40"/>
        <v>22</v>
      </c>
      <c r="CN23" s="194" t="str">
        <f t="shared" si="41"/>
        <v>22</v>
      </c>
      <c r="CO23" s="194" t="str">
        <f t="shared" si="42"/>
        <v>22</v>
      </c>
      <c r="CP23" s="194" t="str">
        <f t="shared" si="43"/>
        <v>22</v>
      </c>
      <c r="CQ23" s="194" t="s">
        <v>54</v>
      </c>
    </row>
    <row r="24" spans="1:95" s="155" customFormat="1" x14ac:dyDescent="0.35">
      <c r="A24" s="138" t="s">
        <v>48</v>
      </c>
      <c r="B24" s="138"/>
      <c r="C24" s="139">
        <f t="shared" ref="C24" si="44">SUM(C2:C23)</f>
        <v>82166</v>
      </c>
      <c r="D24" s="139"/>
      <c r="E24" s="139">
        <f>C24</f>
        <v>82166</v>
      </c>
      <c r="F24" s="49" t="s">
        <v>61</v>
      </c>
      <c r="G24" s="49"/>
      <c r="H24" s="151">
        <f t="shared" ref="H24" si="45">SUM(H2:H23)</f>
        <v>81911</v>
      </c>
      <c r="I24" s="152"/>
      <c r="J24" s="153"/>
      <c r="K24" s="37"/>
      <c r="L24" s="154">
        <f>H24</f>
        <v>81911</v>
      </c>
      <c r="M24" s="50" t="s">
        <v>61</v>
      </c>
      <c r="N24" s="50"/>
      <c r="O24" s="156">
        <f t="shared" ref="O24" si="46">SUM(O2:O23)</f>
        <v>75725</v>
      </c>
      <c r="P24" s="157"/>
      <c r="Q24" s="158"/>
      <c r="R24" s="44"/>
      <c r="S24" s="159">
        <f>O24</f>
        <v>75725</v>
      </c>
      <c r="T24" s="51" t="s">
        <v>61</v>
      </c>
      <c r="U24" s="51"/>
      <c r="V24" s="160">
        <f t="shared" ref="V24" si="47">SUM(V2:V23)</f>
        <v>74358</v>
      </c>
      <c r="W24" s="161"/>
      <c r="X24" s="162"/>
      <c r="Y24" s="48"/>
      <c r="Z24" s="163">
        <f>V24</f>
        <v>74358</v>
      </c>
      <c r="AA24" s="164" t="s">
        <v>61</v>
      </c>
      <c r="AB24" s="164"/>
      <c r="AC24" s="67">
        <f t="shared" ref="AC24" si="48">SUM(AC2:AC23)</f>
        <v>72943</v>
      </c>
      <c r="AD24" s="165"/>
      <c r="AE24" s="166"/>
      <c r="AF24" s="67"/>
      <c r="AG24" s="167">
        <f>AC24</f>
        <v>72943</v>
      </c>
      <c r="AH24" s="168" t="s">
        <v>61</v>
      </c>
      <c r="AI24" s="168"/>
      <c r="AJ24" s="82">
        <f t="shared" ref="AJ24" si="49">SUM(AJ2:AJ23)</f>
        <v>69960</v>
      </c>
      <c r="AK24" s="169"/>
      <c r="AL24" s="170"/>
      <c r="AM24" s="82"/>
      <c r="AN24" s="171">
        <f>AJ24</f>
        <v>69960</v>
      </c>
      <c r="AO24" s="172" t="s">
        <v>61</v>
      </c>
      <c r="AP24" s="172"/>
      <c r="AQ24" s="76">
        <f t="shared" ref="AQ24" si="50">SUM(AQ2:AQ23)</f>
        <v>72887</v>
      </c>
      <c r="AR24" s="173"/>
      <c r="AS24" s="174"/>
      <c r="AT24" s="76"/>
      <c r="AU24" s="175">
        <f>AQ24</f>
        <v>72887</v>
      </c>
      <c r="AV24" s="176" t="s">
        <v>61</v>
      </c>
      <c r="AW24" s="176"/>
      <c r="AX24" s="92">
        <f t="shared" ref="AX24" si="51">SUM(AX2:AX23)</f>
        <v>92219</v>
      </c>
      <c r="AY24" s="177"/>
      <c r="AZ24" s="178"/>
      <c r="BA24" s="92"/>
      <c r="BB24" s="179">
        <f>AX24</f>
        <v>92219</v>
      </c>
      <c r="BC24" s="180" t="s">
        <v>61</v>
      </c>
      <c r="BD24" s="180"/>
      <c r="BE24" s="181">
        <f t="shared" ref="BE24" si="52">SUM(BE2:BE23)</f>
        <v>81013</v>
      </c>
      <c r="BF24" s="182"/>
      <c r="BG24" s="183"/>
      <c r="BH24" s="120"/>
      <c r="BI24" s="184">
        <f>BE24</f>
        <v>81013</v>
      </c>
      <c r="BJ24" s="185" t="s">
        <v>61</v>
      </c>
      <c r="BK24" s="185"/>
      <c r="BL24" s="186">
        <f t="shared" ref="BL24" si="53">SUM(BL2:BL23)</f>
        <v>87839</v>
      </c>
      <c r="BM24" s="187"/>
      <c r="BN24" s="188"/>
      <c r="BO24" s="40"/>
      <c r="BP24" s="189">
        <f>BL24</f>
        <v>87839</v>
      </c>
      <c r="BQ24" s="49" t="s">
        <v>61</v>
      </c>
      <c r="BR24" s="49"/>
      <c r="BS24" s="151">
        <f t="shared" ref="BS24:BZ24" si="54">SUM(BS2:BS23)</f>
        <v>69188</v>
      </c>
      <c r="BT24" s="152"/>
      <c r="BU24" s="153"/>
      <c r="BV24" s="37"/>
      <c r="BW24" s="154">
        <f>BS24</f>
        <v>69188</v>
      </c>
      <c r="BX24" s="98" t="s">
        <v>61</v>
      </c>
      <c r="BY24" s="98"/>
      <c r="BZ24" s="98">
        <f t="shared" si="54"/>
        <v>74025</v>
      </c>
      <c r="CA24" s="8"/>
      <c r="CB24" s="8"/>
      <c r="CC24" s="8"/>
      <c r="CD24" s="98">
        <f>BZ24</f>
        <v>74025</v>
      </c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</row>
  </sheetData>
  <sortState ref="BX2:BZ23">
    <sortCondition descending="1" ref="BZ2:BZ23"/>
  </sortState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Comparison Summary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Pak, Sam</cp:lastModifiedBy>
  <dcterms:created xsi:type="dcterms:W3CDTF">2019-04-02T16:16:43Z</dcterms:created>
  <dcterms:modified xsi:type="dcterms:W3CDTF">2022-11-15T21:27:00Z</dcterms:modified>
</cp:coreProperties>
</file>