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<sst xmlns="http://schemas.openxmlformats.org/spreadsheetml/2006/main" count="141" uniqueCount="95">
  <si>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</si>
  <si>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</si>
  <si>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</si>
  <si>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</si>
  <si>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</si>
  <si>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</si>
  <si>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</si>
  <si>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</si>
  <si>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</si>
  <si>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</si>
  <si>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</si>
  <si>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</si>
  <si>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</si>
  <si>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</si>
  <si>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</si>
  <si>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</si>
  <si>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</si>
  <si>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</si>
  <si>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</si>
  <si>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</si>
  <si>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</si>
  <si>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</si>
  <si>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</si>
  <si>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</si>
  <si>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</si>
  <si>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</si>
  <si>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</si>
  <si>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</si>
  <si>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</si>
  <si>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</si>
  <si>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</si>
  <si>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</si>
  <si>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</si>
  <si>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</si>
  <si>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</si>
  <si>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</si>
  <si>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</si>
  <si>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</si>
  <si>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</si>
  <si>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</si>
  <si>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</si>
  <si>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</si>
  <si>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</si>
  <si>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</si>
  <si>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</si>
  <si>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</si>
  <si>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</si>
  <si>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</si>
  <si>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</si>
  <si>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</si>
  <si>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</si>
  <si>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</si>
  <si>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</si>
  <si>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</si>
  <si>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</si>
  <si>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</si>
  <si>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</si>
  <si>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</si>
  <si>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 xml:space="preserve">Octopus Energy </t>
  </si>
  <si>
    <t>Jennifer Schmitt</t>
  </si>
  <si>
    <t>Jacob Taylor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</si>
  <si>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</si>
  <si>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</si>
  <si>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</si>
  <si>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</si>
  <si>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</si>
  <si>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</si>
  <si>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RWE Renewables (RWE)</t>
  </si>
  <si>
    <t>Calpine Corporation (Calpine)</t>
  </si>
  <si>
    <t>Luminant Generation (Luminant)</t>
  </si>
  <si>
    <t>EDF Trading North America (EDF Trading)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</si>
  <si>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</si>
  <si>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</si>
  <si>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</si>
  <si>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</si>
  <si>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</si>
  <si>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</si>
  <si>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</si>
  <si>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</si>
  <si>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</si>
  <si>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</si>
  <si>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</si>
  <si>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</si>
  <si>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</si>
  <si>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>Prepared by:   Erin Wasik-Gutierrez</t>
  </si>
  <si>
    <t>Date:  November 7, 2022</t>
  </si>
  <si>
    <t>Brooke Camet (Nabaraj Pokharel)</t>
  </si>
  <si>
    <t>Jennifer Ayers-Brasher (Tom Burke)</t>
  </si>
  <si>
    <t xml:space="preserve">Bill Valagura (Kevin Matt) </t>
  </si>
  <si>
    <t>Need &gt;50% to Pass</t>
  </si>
  <si>
    <t>Adam Cochran (Amanda DeLeon)</t>
  </si>
  <si>
    <t>Resmi Surendran (Wen Zhang)</t>
  </si>
  <si>
    <t>Kevin Bunch (Seth Cochran)</t>
  </si>
  <si>
    <t xml:space="preserve">ROS Motion: Ancillary Service Methodology for 2023 – To endorse 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</si>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</sst>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45" zoomScaleNormal="145" zoomScalePageLayoutView="0" workbookViewId="0" topLeftCell="A1">
      <pane ySplit="8" topLeftCell="A9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49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93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5.5</v>
      </c>
      <c r="H5" s="55">
        <f>IF((G60+H60)=0,"",H60)</f>
        <v>0</v>
      </c>
      <c r="I5" s="56">
        <f>I60</f>
        <v>5</v>
      </c>
    </row>
    <row r="6" spans="2:9" ht="22.5" customHeight="1">
      <c r="B6" s="6" t="s">
        <v>84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19</v>
      </c>
      <c r="E11" s="48" t="s">
        <v>43</v>
      </c>
      <c r="F11" s="23" t="s">
        <v>14</v>
      </c>
      <c r="G11" s="53"/>
      <c r="H11" s="41"/>
      <c r="I11" s="20" t="s">
        <v>21</v>
      </c>
    </row>
    <row r="12" spans="2:9" ht="11.25">
      <c r="B12" s="26" t="s">
        <v>35</v>
      </c>
      <c r="C12" s="27"/>
      <c r="D12" s="28" t="s">
        <v>18</v>
      </c>
      <c r="E12" s="48" t="s">
        <v>36</v>
      </c>
      <c r="F12" s="23" t="s">
        <v>14</v>
      </c>
      <c r="G12" s="53"/>
      <c r="H12" s="41"/>
      <c r="I12" s="20" t="s">
        <v>21</v>
      </c>
    </row>
    <row r="13" spans="2:9" ht="11.25">
      <c r="B13" s="26" t="s">
        <v>53</v>
      </c>
      <c r="C13" s="27"/>
      <c r="D13" s="28" t="s">
        <v>18</v>
      </c>
      <c r="E13" s="48" t="s">
        <v>54</v>
      </c>
      <c r="F13" s="23" t="s">
        <v>14</v>
      </c>
      <c r="G13" s="53"/>
      <c r="H13" s="41"/>
      <c r="I13" s="20" t="s">
        <v>21</v>
      </c>
    </row>
    <row r="14" spans="2:9" ht="11.25">
      <c r="B14" s="26" t="s">
        <v>62</v>
      </c>
      <c r="C14" s="27"/>
      <c r="D14" s="28" t="s">
        <v>17</v>
      </c>
      <c r="E14" s="48" t="s">
        <v>86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0.5</v>
      </c>
      <c r="H16" s="39">
        <f>SUM(H10:H15)</f>
        <v>0</v>
      </c>
      <c r="I16" s="25">
        <f>COUNTA(I10:I15)</f>
        <v>3</v>
      </c>
    </row>
    <row r="17" spans="2:9" ht="11.25">
      <c r="B17" s="6" t="s">
        <v>51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63</v>
      </c>
      <c r="C18" s="22"/>
      <c r="D18" s="22"/>
      <c r="E18" s="63" t="s">
        <v>47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64</v>
      </c>
      <c r="C19" s="22"/>
      <c r="D19" s="22"/>
      <c r="E19" s="63" t="s">
        <v>50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65</v>
      </c>
      <c r="C20" s="22"/>
      <c r="D20" s="22"/>
      <c r="E20" s="63" t="s">
        <v>83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66</v>
      </c>
      <c r="C21" s="22"/>
      <c r="D21" s="22"/>
      <c r="E21" s="63" t="s">
        <v>55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67</v>
      </c>
      <c r="C25" s="26"/>
      <c r="D25" s="26"/>
      <c r="E25" s="63" t="s">
        <v>87</v>
      </c>
      <c r="F25" s="23" t="s">
        <v>14</v>
      </c>
      <c r="G25" s="53">
        <v>0.25</v>
      </c>
      <c r="H25" s="53"/>
      <c r="I25" s="20"/>
    </row>
    <row r="26" spans="2:9" ht="11.25">
      <c r="B26" s="22" t="s">
        <v>44</v>
      </c>
      <c r="C26" s="26"/>
      <c r="D26" s="26"/>
      <c r="E26" s="63" t="s">
        <v>45</v>
      </c>
      <c r="F26" s="23" t="s">
        <v>14</v>
      </c>
      <c r="G26" s="53">
        <v>0.25</v>
      </c>
      <c r="H26" s="53"/>
      <c r="I26" s="20"/>
    </row>
    <row r="27" spans="2:9" ht="11.25">
      <c r="B27" s="22" t="s">
        <v>68</v>
      </c>
      <c r="C27" s="26"/>
      <c r="D27" s="26"/>
      <c r="E27" s="63" t="s">
        <v>88</v>
      </c>
      <c r="F27" s="23" t="s">
        <v>14</v>
      </c>
      <c r="G27" s="53">
        <v>0.25</v>
      </c>
      <c r="H27" s="53"/>
      <c r="I27" s="20"/>
    </row>
    <row r="28" spans="2:9" ht="11.25">
      <c r="B28" s="22" t="s">
        <v>69</v>
      </c>
      <c r="C28" s="26"/>
      <c r="D28" s="26"/>
      <c r="E28" s="63" t="s">
        <v>61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79</v>
      </c>
      <c r="C32" s="26"/>
      <c r="D32" s="26"/>
      <c r="E32" s="63" t="s">
        <v>91</v>
      </c>
      <c r="F32" s="23" t="s">
        <v>14</v>
      </c>
      <c r="G32" s="53">
        <v>0.25</v>
      </c>
      <c r="H32" s="53"/>
      <c r="I32" s="20"/>
    </row>
    <row r="33" spans="2:9" ht="11.25">
      <c r="B33" s="22" t="s">
        <v>70</v>
      </c>
      <c r="C33" s="26"/>
      <c r="D33" s="26"/>
      <c r="E33" s="63" t="s">
        <v>92</v>
      </c>
      <c r="F33" s="23" t="s">
        <v>14</v>
      </c>
      <c r="G33" s="53">
        <v>0.25</v>
      </c>
      <c r="H33" s="53"/>
      <c r="I33" s="20"/>
    </row>
    <row r="34" spans="2:9" ht="11.25">
      <c r="B34" s="22" t="s">
        <v>71</v>
      </c>
      <c r="C34" s="26"/>
      <c r="D34" s="26"/>
      <c r="E34" s="63" t="s">
        <v>90</v>
      </c>
      <c r="F34" s="23" t="s">
        <v>14</v>
      </c>
      <c r="G34" s="53">
        <v>0.25</v>
      </c>
      <c r="H34" s="53"/>
      <c r="I34" s="20"/>
    </row>
    <row r="35" spans="2:9" ht="11.25">
      <c r="B35" s="22" t="s">
        <v>81</v>
      </c>
      <c r="C35" s="26"/>
      <c r="D35" s="26"/>
      <c r="E35" s="63" t="s">
        <v>82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72</v>
      </c>
      <c r="C39" s="26"/>
      <c r="D39" s="26"/>
      <c r="E39" s="48" t="s">
        <v>46</v>
      </c>
      <c r="F39" s="49" t="s">
        <v>14</v>
      </c>
      <c r="G39" s="53"/>
      <c r="H39" s="41"/>
      <c r="I39" s="20" t="s">
        <v>21</v>
      </c>
    </row>
    <row r="40" spans="2:9" ht="11.25">
      <c r="B40" s="26" t="s">
        <v>57</v>
      </c>
      <c r="C40" s="26"/>
      <c r="D40" s="26"/>
      <c r="E40" s="48" t="s">
        <v>59</v>
      </c>
      <c r="F40" s="49" t="s">
        <v>14</v>
      </c>
      <c r="G40" s="53"/>
      <c r="H40" s="41"/>
      <c r="I40" s="20" t="s">
        <v>21</v>
      </c>
    </row>
    <row r="41" spans="2:9" ht="11.25">
      <c r="B41" s="26" t="s">
        <v>58</v>
      </c>
      <c r="C41" s="26"/>
      <c r="D41" s="26"/>
      <c r="E41" s="48" t="s">
        <v>60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0</v>
      </c>
      <c r="H43" s="39">
        <f>SUM(H38:H42)</f>
        <v>0</v>
      </c>
      <c r="I43" s="25">
        <f>COUNTA(I38:I42)</f>
        <v>2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74</v>
      </c>
      <c r="C45" s="26"/>
      <c r="D45" s="26"/>
      <c r="E45" s="48" t="s">
        <v>37</v>
      </c>
      <c r="F45" s="49" t="s">
        <v>14</v>
      </c>
      <c r="G45" s="53">
        <v>0.25</v>
      </c>
      <c r="H45" s="53"/>
      <c r="I45" s="20"/>
    </row>
    <row r="46" spans="2:9" ht="11.25">
      <c r="B46" s="26" t="s">
        <v>75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76</v>
      </c>
      <c r="C47" s="27"/>
      <c r="D47" s="27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73</v>
      </c>
      <c r="C48" s="27"/>
      <c r="D48" s="27"/>
      <c r="E48" s="48" t="s">
        <v>80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41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32</v>
      </c>
      <c r="C53" s="26"/>
      <c r="D53" s="26"/>
      <c r="E53" s="48" t="s">
        <v>42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77</v>
      </c>
      <c r="C54" s="26"/>
      <c r="D54" s="26"/>
      <c r="E54" s="48" t="s">
        <v>40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78</v>
      </c>
      <c r="C55" s="26"/>
      <c r="D55" s="26"/>
      <c r="E55" s="48" t="s">
        <v>56</v>
      </c>
      <c r="F55" s="23"/>
      <c r="G55" s="53"/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5.5</v>
      </c>
      <c r="H60" s="47">
        <f>H16+H23+H30+H37+H43+H50+H57</f>
        <v>0</v>
      </c>
      <c r="I60" s="25">
        <f>I16+countCoopAbstain+countIndGenAbstain+I37+countIndREPAbstain+I50+I57</f>
        <v>5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52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2022-11-07T20:16:00Z</dcterms:modified>
  <cp:category/>
  <cp:version/>
  <cp:contentType/>
  <cp:contentStatus/>
</cp:coreProperties>
</file>