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5_Oct_WMWG_PDCWG/"/>
    </mc:Choice>
  </mc:AlternateContent>
  <xr:revisionPtr revIDLastSave="0" documentId="8_{63B0BB52-1126-4C16-817B-8E9226292238}" xr6:coauthVersionLast="47" xr6:coauthVersionMax="47" xr10:uidLastSave="{00000000-0000-0000-0000-000000000000}"/>
  <bookViews>
    <workbookView xWindow="-28920" yWindow="-120" windowWidth="29040" windowHeight="15840" firstSheet="1" activeTab="1" xr2:uid="{00000000-000D-0000-FFFF-FFFF00000000}"/>
  </bookViews>
  <sheets>
    <sheet name="20XX ECRS" sheetId="7" state="hidden" r:id="rId1"/>
    <sheet name="2023 ECRS" sheetId="4" r:id="rId2"/>
    <sheet name="Charts" sheetId="6" r:id="rId3"/>
  </sheets>
  <definedNames>
    <definedName name="_xlnm._FilterDatabase" localSheetId="2" hidden="1">Charts!$A$1:$E$289</definedName>
  </definedNames>
  <calcPr calcId="191029"/>
  <pivotCaches>
    <pivotCache cacheId="0" r:id="rId4"/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6" l="1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O30" i="6"/>
  <c r="Q39" i="6" l="1"/>
  <c r="Q38" i="6"/>
  <c r="Q37" i="6"/>
  <c r="N35" i="6"/>
  <c r="N36" i="6"/>
  <c r="N37" i="6"/>
  <c r="N38" i="6"/>
  <c r="N39" i="6"/>
  <c r="N40" i="6"/>
  <c r="N41" i="6"/>
  <c r="N42" i="6"/>
  <c r="N43" i="6"/>
  <c r="N44" i="6"/>
  <c r="N45" i="6"/>
  <c r="N34" i="6"/>
  <c r="O34" i="6" s="1"/>
  <c r="Q7" i="6"/>
  <c r="Q6" i="6"/>
  <c r="Q5" i="6"/>
  <c r="Q4" i="6"/>
  <c r="O1" i="6"/>
  <c r="B4" i="7"/>
  <c r="C4" i="7"/>
  <c r="D4" i="7"/>
  <c r="E4" i="7"/>
  <c r="F4" i="7"/>
  <c r="G4" i="7"/>
  <c r="H4" i="7"/>
  <c r="I4" i="7"/>
  <c r="J4" i="7"/>
  <c r="K4" i="7"/>
  <c r="L4" i="7"/>
  <c r="M4" i="7"/>
  <c r="B5" i="7"/>
  <c r="F4" i="6" s="1"/>
  <c r="C5" i="7"/>
  <c r="D5" i="7"/>
  <c r="E5" i="7"/>
  <c r="F5" i="7"/>
  <c r="G5" i="7"/>
  <c r="H5" i="7"/>
  <c r="I5" i="7"/>
  <c r="J5" i="7"/>
  <c r="F196" i="6" s="1"/>
  <c r="K5" i="7"/>
  <c r="L5" i="7"/>
  <c r="M5" i="7"/>
  <c r="B6" i="7"/>
  <c r="C6" i="7"/>
  <c r="D6" i="7"/>
  <c r="E6" i="7"/>
  <c r="F6" i="7"/>
  <c r="F101" i="6" s="1"/>
  <c r="G6" i="7"/>
  <c r="H6" i="7"/>
  <c r="I6" i="7"/>
  <c r="J6" i="7"/>
  <c r="K6" i="7"/>
  <c r="L6" i="7"/>
  <c r="M6" i="7"/>
  <c r="B7" i="7"/>
  <c r="F6" i="6" s="1"/>
  <c r="C7" i="7"/>
  <c r="D7" i="7"/>
  <c r="E7" i="7"/>
  <c r="F7" i="7"/>
  <c r="G7" i="7"/>
  <c r="H7" i="7"/>
  <c r="I7" i="7"/>
  <c r="J7" i="7"/>
  <c r="F198" i="6" s="1"/>
  <c r="K7" i="7"/>
  <c r="L7" i="7"/>
  <c r="M7" i="7"/>
  <c r="F270" i="6" s="1"/>
  <c r="B8" i="7"/>
  <c r="C8" i="7"/>
  <c r="D8" i="7"/>
  <c r="E8" i="7"/>
  <c r="F8" i="7"/>
  <c r="G8" i="7"/>
  <c r="H8" i="7"/>
  <c r="I8" i="7"/>
  <c r="J8" i="7"/>
  <c r="F199" i="6" s="1"/>
  <c r="K8" i="7"/>
  <c r="L8" i="7"/>
  <c r="M8" i="7"/>
  <c r="B9" i="7"/>
  <c r="F8" i="6" s="1"/>
  <c r="C9" i="7"/>
  <c r="D9" i="7"/>
  <c r="E9" i="7"/>
  <c r="F9" i="7"/>
  <c r="F104" i="6" s="1"/>
  <c r="H104" i="6" s="1"/>
  <c r="G9" i="7"/>
  <c r="H9" i="7"/>
  <c r="I9" i="7"/>
  <c r="J9" i="7"/>
  <c r="F200" i="6" s="1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F10" i="6" s="1"/>
  <c r="C11" i="7"/>
  <c r="D11" i="7"/>
  <c r="E11" i="7"/>
  <c r="F11" i="7"/>
  <c r="F106" i="6" s="1"/>
  <c r="G11" i="7"/>
  <c r="H11" i="7"/>
  <c r="I11" i="7"/>
  <c r="J11" i="7"/>
  <c r="F202" i="6" s="1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F12" i="6" s="1"/>
  <c r="C13" i="7"/>
  <c r="D13" i="7"/>
  <c r="E13" i="7"/>
  <c r="F13" i="7"/>
  <c r="F108" i="6" s="1"/>
  <c r="H108" i="6" s="1"/>
  <c r="G13" i="7"/>
  <c r="H13" i="7"/>
  <c r="I13" i="7"/>
  <c r="J13" i="7"/>
  <c r="F204" i="6" s="1"/>
  <c r="K13" i="7"/>
  <c r="L13" i="7"/>
  <c r="M13" i="7"/>
  <c r="B14" i="7"/>
  <c r="F13" i="6" s="1"/>
  <c r="H13" i="6" s="1"/>
  <c r="C14" i="7"/>
  <c r="D14" i="7"/>
  <c r="E14" i="7"/>
  <c r="F14" i="7"/>
  <c r="F109" i="6" s="1"/>
  <c r="G14" i="7"/>
  <c r="H14" i="7"/>
  <c r="I14" i="7"/>
  <c r="J14" i="7"/>
  <c r="K14" i="7"/>
  <c r="L14" i="7"/>
  <c r="M14" i="7"/>
  <c r="B15" i="7"/>
  <c r="F14" i="6" s="1"/>
  <c r="C15" i="7"/>
  <c r="D15" i="7"/>
  <c r="E15" i="7"/>
  <c r="F15" i="7"/>
  <c r="F110" i="6" s="1"/>
  <c r="G15" i="7"/>
  <c r="H15" i="7"/>
  <c r="I15" i="7"/>
  <c r="J15" i="7"/>
  <c r="F206" i="6" s="1"/>
  <c r="K15" i="7"/>
  <c r="L15" i="7"/>
  <c r="M15" i="7"/>
  <c r="F278" i="6" s="1"/>
  <c r="B16" i="7"/>
  <c r="C16" i="7"/>
  <c r="D16" i="7"/>
  <c r="E16" i="7"/>
  <c r="F16" i="7"/>
  <c r="G16" i="7"/>
  <c r="H16" i="7"/>
  <c r="I16" i="7"/>
  <c r="J16" i="7"/>
  <c r="F207" i="6" s="1"/>
  <c r="K16" i="7"/>
  <c r="L16" i="7"/>
  <c r="M16" i="7"/>
  <c r="B17" i="7"/>
  <c r="F16" i="6" s="1"/>
  <c r="C17" i="7"/>
  <c r="D17" i="7"/>
  <c r="E17" i="7"/>
  <c r="F17" i="7"/>
  <c r="F112" i="6" s="1"/>
  <c r="H112" i="6" s="1"/>
  <c r="G17" i="7"/>
  <c r="H17" i="7"/>
  <c r="I17" i="7"/>
  <c r="J17" i="7"/>
  <c r="F208" i="6" s="1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F18" i="6" s="1"/>
  <c r="C19" i="7"/>
  <c r="D19" i="7"/>
  <c r="E19" i="7"/>
  <c r="F19" i="7"/>
  <c r="F114" i="6" s="1"/>
  <c r="G19" i="7"/>
  <c r="H19" i="7"/>
  <c r="I19" i="7"/>
  <c r="J19" i="7"/>
  <c r="F210" i="6" s="1"/>
  <c r="K19" i="7"/>
  <c r="L19" i="7"/>
  <c r="M19" i="7"/>
  <c r="B20" i="7"/>
  <c r="C20" i="7"/>
  <c r="D20" i="7"/>
  <c r="E20" i="7"/>
  <c r="F20" i="7"/>
  <c r="G20" i="7"/>
  <c r="H20" i="7"/>
  <c r="I20" i="7"/>
  <c r="J20" i="7"/>
  <c r="F211" i="6" s="1"/>
  <c r="K20" i="7"/>
  <c r="L20" i="7"/>
  <c r="M20" i="7"/>
  <c r="B21" i="7"/>
  <c r="F20" i="6" s="1"/>
  <c r="C21" i="7"/>
  <c r="D21" i="7"/>
  <c r="E21" i="7"/>
  <c r="F21" i="7"/>
  <c r="F116" i="6" s="1"/>
  <c r="H116" i="6" s="1"/>
  <c r="G21" i="7"/>
  <c r="H21" i="7"/>
  <c r="I21" i="7"/>
  <c r="J21" i="7"/>
  <c r="F212" i="6" s="1"/>
  <c r="K21" i="7"/>
  <c r="L21" i="7"/>
  <c r="M21" i="7"/>
  <c r="F284" i="6" s="1"/>
  <c r="B22" i="7"/>
  <c r="F21" i="6" s="1"/>
  <c r="H21" i="6" s="1"/>
  <c r="C22" i="7"/>
  <c r="D22" i="7"/>
  <c r="E22" i="7"/>
  <c r="F22" i="7"/>
  <c r="F117" i="6" s="1"/>
  <c r="G22" i="7"/>
  <c r="H22" i="7"/>
  <c r="I22" i="7"/>
  <c r="J22" i="7"/>
  <c r="K22" i="7"/>
  <c r="L22" i="7"/>
  <c r="M22" i="7"/>
  <c r="B23" i="7"/>
  <c r="F22" i="6" s="1"/>
  <c r="C23" i="7"/>
  <c r="D23" i="7"/>
  <c r="E23" i="7"/>
  <c r="F23" i="7"/>
  <c r="F118" i="6" s="1"/>
  <c r="G23" i="7"/>
  <c r="H23" i="7"/>
  <c r="I23" i="7"/>
  <c r="J23" i="7"/>
  <c r="F214" i="6" s="1"/>
  <c r="K23" i="7"/>
  <c r="L23" i="7"/>
  <c r="M23" i="7"/>
  <c r="F286" i="6" s="1"/>
  <c r="B24" i="7"/>
  <c r="C24" i="7"/>
  <c r="D24" i="7"/>
  <c r="E24" i="7"/>
  <c r="F24" i="7"/>
  <c r="G24" i="7"/>
  <c r="H24" i="7"/>
  <c r="I24" i="7"/>
  <c r="J24" i="7"/>
  <c r="F215" i="6" s="1"/>
  <c r="K24" i="7"/>
  <c r="L24" i="7"/>
  <c r="M24" i="7"/>
  <c r="B25" i="7"/>
  <c r="F24" i="6" s="1"/>
  <c r="C25" i="7"/>
  <c r="D25" i="7"/>
  <c r="E25" i="7"/>
  <c r="F25" i="7"/>
  <c r="F120" i="6" s="1"/>
  <c r="H120" i="6" s="1"/>
  <c r="G25" i="7"/>
  <c r="H25" i="7"/>
  <c r="I25" i="7"/>
  <c r="J25" i="7"/>
  <c r="F216" i="6" s="1"/>
  <c r="K25" i="7"/>
  <c r="L25" i="7"/>
  <c r="M25" i="7"/>
  <c r="F288" i="6" s="1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F170" i="6" s="1"/>
  <c r="J3" i="7"/>
  <c r="F194" i="6" s="1"/>
  <c r="K3" i="7"/>
  <c r="L3" i="7"/>
  <c r="M3" i="7"/>
  <c r="B3" i="7"/>
  <c r="F289" i="6"/>
  <c r="F287" i="6"/>
  <c r="F285" i="6"/>
  <c r="F283" i="6"/>
  <c r="F282" i="6"/>
  <c r="F281" i="6"/>
  <c r="F280" i="6"/>
  <c r="F279" i="6"/>
  <c r="F277" i="6"/>
  <c r="F276" i="6"/>
  <c r="F275" i="6"/>
  <c r="F274" i="6"/>
  <c r="F273" i="6"/>
  <c r="F272" i="6"/>
  <c r="F271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3" i="6"/>
  <c r="F209" i="6"/>
  <c r="F205" i="6"/>
  <c r="F203" i="6"/>
  <c r="F201" i="6"/>
  <c r="F197" i="6"/>
  <c r="F195" i="6"/>
  <c r="F193" i="6"/>
  <c r="F192" i="6"/>
  <c r="F191" i="6"/>
  <c r="F190" i="6"/>
  <c r="F189" i="6"/>
  <c r="F188" i="6"/>
  <c r="H188" i="6" s="1"/>
  <c r="F187" i="6"/>
  <c r="H187" i="6" s="1"/>
  <c r="F186" i="6"/>
  <c r="F185" i="6"/>
  <c r="F184" i="6"/>
  <c r="F183" i="6"/>
  <c r="F182" i="6"/>
  <c r="F181" i="6"/>
  <c r="H181" i="6" s="1"/>
  <c r="F180" i="6"/>
  <c r="H180" i="6" s="1"/>
  <c r="F179" i="6"/>
  <c r="F178" i="6"/>
  <c r="F177" i="6"/>
  <c r="F176" i="6"/>
  <c r="F175" i="6"/>
  <c r="F174" i="6"/>
  <c r="F173" i="6"/>
  <c r="H173" i="6" s="1"/>
  <c r="F172" i="6"/>
  <c r="H172" i="6" s="1"/>
  <c r="F171" i="6"/>
  <c r="H171" i="6" s="1"/>
  <c r="F169" i="6"/>
  <c r="F168" i="6"/>
  <c r="F167" i="6"/>
  <c r="F166" i="6"/>
  <c r="F165" i="6"/>
  <c r="F164" i="6"/>
  <c r="F163" i="6"/>
  <c r="H163" i="6" s="1"/>
  <c r="F162" i="6"/>
  <c r="F161" i="6"/>
  <c r="F160" i="6"/>
  <c r="F159" i="6"/>
  <c r="F158" i="6"/>
  <c r="F157" i="6"/>
  <c r="F156" i="6"/>
  <c r="F155" i="6"/>
  <c r="H155" i="6" s="1"/>
  <c r="F154" i="6"/>
  <c r="F153" i="6"/>
  <c r="F152" i="6"/>
  <c r="F151" i="6"/>
  <c r="F150" i="6"/>
  <c r="F149" i="6"/>
  <c r="F148" i="6"/>
  <c r="F147" i="6"/>
  <c r="H147" i="6" s="1"/>
  <c r="F146" i="6"/>
  <c r="F145" i="6"/>
  <c r="F144" i="6"/>
  <c r="F143" i="6"/>
  <c r="F142" i="6"/>
  <c r="F141" i="6"/>
  <c r="F140" i="6"/>
  <c r="F139" i="6"/>
  <c r="H139" i="6" s="1"/>
  <c r="F138" i="6"/>
  <c r="F137" i="6"/>
  <c r="F136" i="6"/>
  <c r="F135" i="6"/>
  <c r="F134" i="6"/>
  <c r="F133" i="6"/>
  <c r="F132" i="6"/>
  <c r="F131" i="6"/>
  <c r="H131" i="6" s="1"/>
  <c r="F130" i="6"/>
  <c r="F129" i="6"/>
  <c r="F128" i="6"/>
  <c r="F127" i="6"/>
  <c r="F126" i="6"/>
  <c r="F125" i="6"/>
  <c r="F124" i="6"/>
  <c r="F123" i="6"/>
  <c r="H123" i="6" s="1"/>
  <c r="F122" i="6"/>
  <c r="F121" i="6"/>
  <c r="F119" i="6"/>
  <c r="F115" i="6"/>
  <c r="F113" i="6"/>
  <c r="F111" i="6"/>
  <c r="F107" i="6"/>
  <c r="F105" i="6"/>
  <c r="F103" i="6"/>
  <c r="H103" i="6" s="1"/>
  <c r="F102" i="6"/>
  <c r="F100" i="6"/>
  <c r="F99" i="6"/>
  <c r="F98" i="6"/>
  <c r="F97" i="6"/>
  <c r="F96" i="6"/>
  <c r="F95" i="6"/>
  <c r="H95" i="6" s="1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H79" i="6" s="1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H63" i="6" s="1"/>
  <c r="F62" i="6"/>
  <c r="F61" i="6"/>
  <c r="F60" i="6"/>
  <c r="F59" i="6"/>
  <c r="F58" i="6"/>
  <c r="F57" i="6"/>
  <c r="F56" i="6"/>
  <c r="F55" i="6"/>
  <c r="H55" i="6" s="1"/>
  <c r="F54" i="6"/>
  <c r="F53" i="6"/>
  <c r="F52" i="6"/>
  <c r="F51" i="6"/>
  <c r="F50" i="6"/>
  <c r="F49" i="6"/>
  <c r="F48" i="6"/>
  <c r="F47" i="6"/>
  <c r="H47" i="6" s="1"/>
  <c r="F46" i="6"/>
  <c r="H46" i="6" s="1"/>
  <c r="F45" i="6"/>
  <c r="F44" i="6"/>
  <c r="F43" i="6"/>
  <c r="F42" i="6"/>
  <c r="F41" i="6"/>
  <c r="F40" i="6"/>
  <c r="F39" i="6"/>
  <c r="H39" i="6" s="1"/>
  <c r="F38" i="6"/>
  <c r="F37" i="6"/>
  <c r="F36" i="6"/>
  <c r="F35" i="6"/>
  <c r="F34" i="6"/>
  <c r="F33" i="6"/>
  <c r="F32" i="6"/>
  <c r="F31" i="6"/>
  <c r="H31" i="6" s="1"/>
  <c r="F30" i="6"/>
  <c r="H30" i="6" s="1"/>
  <c r="F29" i="6"/>
  <c r="F28" i="6"/>
  <c r="F27" i="6"/>
  <c r="F26" i="6"/>
  <c r="F25" i="6"/>
  <c r="F23" i="6"/>
  <c r="H23" i="6" s="1"/>
  <c r="F19" i="6"/>
  <c r="H19" i="6" s="1"/>
  <c r="F17" i="6"/>
  <c r="F15" i="6"/>
  <c r="F11" i="6"/>
  <c r="F9" i="6"/>
  <c r="F7" i="6"/>
  <c r="F5" i="6"/>
  <c r="F3" i="6"/>
  <c r="F2" i="6"/>
  <c r="G289" i="6"/>
  <c r="G288" i="6"/>
  <c r="G287" i="6"/>
  <c r="G286" i="6"/>
  <c r="G285" i="6"/>
  <c r="G284" i="6"/>
  <c r="G283" i="6"/>
  <c r="G282" i="6"/>
  <c r="H282" i="6" s="1"/>
  <c r="G281" i="6"/>
  <c r="H281" i="6" s="1"/>
  <c r="G280" i="6"/>
  <c r="G279" i="6"/>
  <c r="G278" i="6"/>
  <c r="G277" i="6"/>
  <c r="G276" i="6"/>
  <c r="G275" i="6"/>
  <c r="G274" i="6"/>
  <c r="H274" i="6" s="1"/>
  <c r="G273" i="6"/>
  <c r="H273" i="6" s="1"/>
  <c r="G272" i="6"/>
  <c r="G271" i="6"/>
  <c r="H271" i="6" s="1"/>
  <c r="G270" i="6"/>
  <c r="G269" i="6"/>
  <c r="G268" i="6"/>
  <c r="G267" i="6"/>
  <c r="G266" i="6"/>
  <c r="H266" i="6" s="1"/>
  <c r="G265" i="6"/>
  <c r="H265" i="6" s="1"/>
  <c r="G264" i="6"/>
  <c r="G263" i="6"/>
  <c r="G262" i="6"/>
  <c r="G261" i="6"/>
  <c r="G260" i="6"/>
  <c r="G259" i="6"/>
  <c r="G258" i="6"/>
  <c r="H258" i="6" s="1"/>
  <c r="G257" i="6"/>
  <c r="H257" i="6" s="1"/>
  <c r="G256" i="6"/>
  <c r="G255" i="6"/>
  <c r="H255" i="6" s="1"/>
  <c r="G254" i="6"/>
  <c r="G253" i="6"/>
  <c r="G252" i="6"/>
  <c r="G251" i="6"/>
  <c r="G250" i="6"/>
  <c r="H250" i="6" s="1"/>
  <c r="G249" i="6"/>
  <c r="H249" i="6" s="1"/>
  <c r="G248" i="6"/>
  <c r="G247" i="6"/>
  <c r="G246" i="6"/>
  <c r="G245" i="6"/>
  <c r="G244" i="6"/>
  <c r="G243" i="6"/>
  <c r="G242" i="6"/>
  <c r="H242" i="6" s="1"/>
  <c r="G241" i="6"/>
  <c r="H241" i="6" s="1"/>
  <c r="G240" i="6"/>
  <c r="G239" i="6"/>
  <c r="G238" i="6"/>
  <c r="G237" i="6"/>
  <c r="G236" i="6"/>
  <c r="G235" i="6"/>
  <c r="G234" i="6"/>
  <c r="H234" i="6" s="1"/>
  <c r="G233" i="6"/>
  <c r="H233" i="6" s="1"/>
  <c r="G232" i="6"/>
  <c r="G231" i="6"/>
  <c r="G230" i="6"/>
  <c r="G229" i="6"/>
  <c r="G228" i="6"/>
  <c r="G227" i="6"/>
  <c r="G226" i="6"/>
  <c r="H226" i="6" s="1"/>
  <c r="G225" i="6"/>
  <c r="H225" i="6" s="1"/>
  <c r="G224" i="6"/>
  <c r="G223" i="6"/>
  <c r="G222" i="6"/>
  <c r="G221" i="6"/>
  <c r="G220" i="6"/>
  <c r="G219" i="6"/>
  <c r="G218" i="6"/>
  <c r="H218" i="6" s="1"/>
  <c r="G217" i="6"/>
  <c r="H217" i="6" s="1"/>
  <c r="G216" i="6"/>
  <c r="G215" i="6"/>
  <c r="G214" i="6"/>
  <c r="G213" i="6"/>
  <c r="G212" i="6"/>
  <c r="H212" i="6" s="1"/>
  <c r="G211" i="6"/>
  <c r="G210" i="6"/>
  <c r="H210" i="6" s="1"/>
  <c r="G209" i="6"/>
  <c r="H209" i="6" s="1"/>
  <c r="G208" i="6"/>
  <c r="G207" i="6"/>
  <c r="G206" i="6"/>
  <c r="G205" i="6"/>
  <c r="G204" i="6"/>
  <c r="H204" i="6" s="1"/>
  <c r="G203" i="6"/>
  <c r="G202" i="6"/>
  <c r="H202" i="6" s="1"/>
  <c r="G201" i="6"/>
  <c r="H201" i="6" s="1"/>
  <c r="G200" i="6"/>
  <c r="G199" i="6"/>
  <c r="G198" i="6"/>
  <c r="G197" i="6"/>
  <c r="G196" i="6"/>
  <c r="H196" i="6" s="1"/>
  <c r="G195" i="6"/>
  <c r="G194" i="6"/>
  <c r="H194" i="6" s="1"/>
  <c r="G193" i="6"/>
  <c r="H193" i="6" s="1"/>
  <c r="G192" i="6"/>
  <c r="G191" i="6"/>
  <c r="G190" i="6"/>
  <c r="G189" i="6"/>
  <c r="G188" i="6"/>
  <c r="G187" i="6"/>
  <c r="G186" i="6"/>
  <c r="G185" i="6"/>
  <c r="H185" i="6" s="1"/>
  <c r="G184" i="6"/>
  <c r="G183" i="6"/>
  <c r="G182" i="6"/>
  <c r="G181" i="6"/>
  <c r="G180" i="6"/>
  <c r="G179" i="6"/>
  <c r="G178" i="6"/>
  <c r="G177" i="6"/>
  <c r="H177" i="6" s="1"/>
  <c r="G176" i="6"/>
  <c r="G175" i="6"/>
  <c r="G174" i="6"/>
  <c r="G173" i="6"/>
  <c r="G172" i="6"/>
  <c r="G171" i="6"/>
  <c r="G170" i="6"/>
  <c r="G169" i="6"/>
  <c r="H169" i="6" s="1"/>
  <c r="G168" i="6"/>
  <c r="G167" i="6"/>
  <c r="G166" i="6"/>
  <c r="H166" i="6" s="1"/>
  <c r="G165" i="6"/>
  <c r="G164" i="6"/>
  <c r="G163" i="6"/>
  <c r="G162" i="6"/>
  <c r="G161" i="6"/>
  <c r="H161" i="6" s="1"/>
  <c r="G160" i="6"/>
  <c r="G159" i="6"/>
  <c r="G158" i="6"/>
  <c r="H158" i="6" s="1"/>
  <c r="G157" i="6"/>
  <c r="G156" i="6"/>
  <c r="G155" i="6"/>
  <c r="G154" i="6"/>
  <c r="G153" i="6"/>
  <c r="H153" i="6" s="1"/>
  <c r="G152" i="6"/>
  <c r="G151" i="6"/>
  <c r="G150" i="6"/>
  <c r="H150" i="6" s="1"/>
  <c r="G149" i="6"/>
  <c r="G148" i="6"/>
  <c r="G147" i="6"/>
  <c r="G146" i="6"/>
  <c r="G145" i="6"/>
  <c r="H145" i="6" s="1"/>
  <c r="G144" i="6"/>
  <c r="G143" i="6"/>
  <c r="G142" i="6"/>
  <c r="H142" i="6" s="1"/>
  <c r="G141" i="6"/>
  <c r="G140" i="6"/>
  <c r="G139" i="6"/>
  <c r="G138" i="6"/>
  <c r="G137" i="6"/>
  <c r="H137" i="6" s="1"/>
  <c r="G136" i="6"/>
  <c r="G135" i="6"/>
  <c r="G134" i="6"/>
  <c r="H134" i="6" s="1"/>
  <c r="G133" i="6"/>
  <c r="G132" i="6"/>
  <c r="G131" i="6"/>
  <c r="G130" i="6"/>
  <c r="G129" i="6"/>
  <c r="H129" i="6" s="1"/>
  <c r="G128" i="6"/>
  <c r="G127" i="6"/>
  <c r="G126" i="6"/>
  <c r="H126" i="6" s="1"/>
  <c r="G125" i="6"/>
  <c r="G124" i="6"/>
  <c r="G123" i="6"/>
  <c r="G122" i="6"/>
  <c r="G121" i="6"/>
  <c r="H121" i="6" s="1"/>
  <c r="G120" i="6"/>
  <c r="G119" i="6"/>
  <c r="G118" i="6"/>
  <c r="G117" i="6"/>
  <c r="G116" i="6"/>
  <c r="G115" i="6"/>
  <c r="G114" i="6"/>
  <c r="G113" i="6"/>
  <c r="H113" i="6" s="1"/>
  <c r="G112" i="6"/>
  <c r="G111" i="6"/>
  <c r="G110" i="6"/>
  <c r="G109" i="6"/>
  <c r="G108" i="6"/>
  <c r="G107" i="6"/>
  <c r="G106" i="6"/>
  <c r="G105" i="6"/>
  <c r="H105" i="6" s="1"/>
  <c r="G104" i="6"/>
  <c r="G103" i="6"/>
  <c r="G102" i="6"/>
  <c r="H102" i="6" s="1"/>
  <c r="G101" i="6"/>
  <c r="G100" i="6"/>
  <c r="G99" i="6"/>
  <c r="G98" i="6"/>
  <c r="H98" i="6" s="1"/>
  <c r="G97" i="6"/>
  <c r="H97" i="6" s="1"/>
  <c r="G96" i="6"/>
  <c r="G95" i="6"/>
  <c r="G94" i="6"/>
  <c r="G93" i="6"/>
  <c r="G92" i="6"/>
  <c r="G91" i="6"/>
  <c r="G90" i="6"/>
  <c r="H90" i="6" s="1"/>
  <c r="G89" i="6"/>
  <c r="H89" i="6" s="1"/>
  <c r="G88" i="6"/>
  <c r="G87" i="6"/>
  <c r="G86" i="6"/>
  <c r="G85" i="6"/>
  <c r="G84" i="6"/>
  <c r="G83" i="6"/>
  <c r="G82" i="6"/>
  <c r="H82" i="6" s="1"/>
  <c r="G81" i="6"/>
  <c r="H81" i="6" s="1"/>
  <c r="G80" i="6"/>
  <c r="G79" i="6"/>
  <c r="G78" i="6"/>
  <c r="G77" i="6"/>
  <c r="G76" i="6"/>
  <c r="G75" i="6"/>
  <c r="G74" i="6"/>
  <c r="H74" i="6" s="1"/>
  <c r="G73" i="6"/>
  <c r="H73" i="6" s="1"/>
  <c r="G72" i="6"/>
  <c r="G71" i="6"/>
  <c r="G70" i="6"/>
  <c r="G69" i="6"/>
  <c r="G68" i="6"/>
  <c r="G67" i="6"/>
  <c r="G66" i="6"/>
  <c r="H66" i="6" s="1"/>
  <c r="G65" i="6"/>
  <c r="H65" i="6" s="1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H50" i="6" s="1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H26" i="6" s="1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H7" i="6" s="1"/>
  <c r="G6" i="6"/>
  <c r="G5" i="6"/>
  <c r="G4" i="6"/>
  <c r="G3" i="6"/>
  <c r="G2" i="6"/>
  <c r="H2" i="6" s="1"/>
  <c r="H289" i="6"/>
  <c r="C289" i="6"/>
  <c r="A289" i="6"/>
  <c r="H288" i="6"/>
  <c r="C288" i="6"/>
  <c r="A288" i="6"/>
  <c r="H287" i="6"/>
  <c r="C287" i="6"/>
  <c r="A287" i="6"/>
  <c r="H286" i="6"/>
  <c r="C286" i="6"/>
  <c r="A286" i="6"/>
  <c r="H285" i="6"/>
  <c r="C285" i="6"/>
  <c r="A285" i="6"/>
  <c r="H284" i="6"/>
  <c r="C284" i="6"/>
  <c r="A284" i="6"/>
  <c r="H283" i="6"/>
  <c r="C283" i="6"/>
  <c r="A283" i="6"/>
  <c r="C282" i="6"/>
  <c r="A282" i="6"/>
  <c r="C281" i="6"/>
  <c r="A281" i="6"/>
  <c r="H280" i="6"/>
  <c r="C280" i="6"/>
  <c r="A280" i="6"/>
  <c r="H279" i="6"/>
  <c r="C279" i="6"/>
  <c r="A279" i="6"/>
  <c r="H278" i="6"/>
  <c r="C278" i="6"/>
  <c r="A278" i="6"/>
  <c r="H277" i="6"/>
  <c r="C277" i="6"/>
  <c r="A277" i="6"/>
  <c r="H276" i="6"/>
  <c r="C276" i="6"/>
  <c r="A276" i="6"/>
  <c r="H275" i="6"/>
  <c r="C275" i="6"/>
  <c r="A275" i="6"/>
  <c r="C274" i="6"/>
  <c r="A274" i="6"/>
  <c r="C273" i="6"/>
  <c r="A273" i="6"/>
  <c r="H272" i="6"/>
  <c r="C272" i="6"/>
  <c r="A272" i="6"/>
  <c r="C271" i="6"/>
  <c r="A271" i="6"/>
  <c r="H270" i="6"/>
  <c r="C270" i="6"/>
  <c r="A270" i="6"/>
  <c r="H269" i="6"/>
  <c r="C269" i="6"/>
  <c r="A269" i="6"/>
  <c r="H268" i="6"/>
  <c r="C268" i="6"/>
  <c r="A268" i="6"/>
  <c r="H267" i="6"/>
  <c r="C267" i="6"/>
  <c r="A267" i="6"/>
  <c r="C266" i="6"/>
  <c r="A266" i="6"/>
  <c r="C265" i="6"/>
  <c r="A265" i="6"/>
  <c r="H264" i="6"/>
  <c r="C264" i="6"/>
  <c r="A264" i="6"/>
  <c r="H263" i="6"/>
  <c r="C263" i="6"/>
  <c r="A263" i="6"/>
  <c r="H262" i="6"/>
  <c r="C262" i="6"/>
  <c r="A262" i="6"/>
  <c r="H261" i="6"/>
  <c r="C261" i="6"/>
  <c r="A261" i="6"/>
  <c r="H260" i="6"/>
  <c r="C260" i="6"/>
  <c r="A260" i="6"/>
  <c r="H259" i="6"/>
  <c r="C259" i="6"/>
  <c r="A259" i="6"/>
  <c r="C258" i="6"/>
  <c r="A258" i="6"/>
  <c r="C257" i="6"/>
  <c r="A257" i="6"/>
  <c r="H256" i="6"/>
  <c r="C256" i="6"/>
  <c r="A256" i="6"/>
  <c r="C255" i="6"/>
  <c r="A255" i="6"/>
  <c r="H254" i="6"/>
  <c r="C254" i="6"/>
  <c r="A254" i="6"/>
  <c r="H253" i="6"/>
  <c r="C253" i="6"/>
  <c r="A253" i="6"/>
  <c r="H252" i="6"/>
  <c r="C252" i="6"/>
  <c r="A252" i="6"/>
  <c r="H251" i="6"/>
  <c r="C251" i="6"/>
  <c r="A251" i="6"/>
  <c r="C250" i="6"/>
  <c r="A250" i="6"/>
  <c r="C249" i="6"/>
  <c r="A249" i="6"/>
  <c r="H248" i="6"/>
  <c r="C248" i="6"/>
  <c r="A248" i="6"/>
  <c r="H247" i="6"/>
  <c r="C247" i="6"/>
  <c r="A247" i="6"/>
  <c r="H246" i="6"/>
  <c r="C246" i="6"/>
  <c r="A246" i="6"/>
  <c r="H245" i="6"/>
  <c r="C245" i="6"/>
  <c r="A245" i="6"/>
  <c r="H244" i="6"/>
  <c r="C244" i="6"/>
  <c r="A244" i="6"/>
  <c r="H243" i="6"/>
  <c r="C243" i="6"/>
  <c r="A243" i="6"/>
  <c r="C242" i="6"/>
  <c r="A242" i="6"/>
  <c r="C241" i="6"/>
  <c r="A241" i="6"/>
  <c r="H240" i="6"/>
  <c r="C240" i="6"/>
  <c r="A240" i="6"/>
  <c r="H239" i="6"/>
  <c r="C239" i="6"/>
  <c r="A239" i="6"/>
  <c r="H238" i="6"/>
  <c r="C238" i="6"/>
  <c r="A238" i="6"/>
  <c r="H237" i="6"/>
  <c r="C237" i="6"/>
  <c r="A237" i="6"/>
  <c r="H236" i="6"/>
  <c r="C236" i="6"/>
  <c r="A236" i="6"/>
  <c r="H235" i="6"/>
  <c r="C235" i="6"/>
  <c r="A235" i="6"/>
  <c r="C234" i="6"/>
  <c r="A234" i="6"/>
  <c r="C233" i="6"/>
  <c r="A233" i="6"/>
  <c r="H232" i="6"/>
  <c r="C232" i="6"/>
  <c r="A232" i="6"/>
  <c r="H231" i="6"/>
  <c r="C231" i="6"/>
  <c r="A231" i="6"/>
  <c r="H230" i="6"/>
  <c r="C230" i="6"/>
  <c r="A230" i="6"/>
  <c r="H229" i="6"/>
  <c r="C229" i="6"/>
  <c r="A229" i="6"/>
  <c r="H228" i="6"/>
  <c r="C228" i="6"/>
  <c r="A228" i="6"/>
  <c r="H227" i="6"/>
  <c r="C227" i="6"/>
  <c r="A227" i="6"/>
  <c r="C226" i="6"/>
  <c r="A226" i="6"/>
  <c r="C225" i="6"/>
  <c r="A225" i="6"/>
  <c r="H224" i="6"/>
  <c r="C224" i="6"/>
  <c r="A224" i="6"/>
  <c r="H223" i="6"/>
  <c r="C223" i="6"/>
  <c r="A223" i="6"/>
  <c r="H222" i="6"/>
  <c r="C222" i="6"/>
  <c r="A222" i="6"/>
  <c r="H221" i="6"/>
  <c r="C221" i="6"/>
  <c r="A221" i="6"/>
  <c r="H220" i="6"/>
  <c r="C220" i="6"/>
  <c r="A220" i="6"/>
  <c r="H219" i="6"/>
  <c r="C219" i="6"/>
  <c r="A219" i="6"/>
  <c r="C218" i="6"/>
  <c r="A218" i="6"/>
  <c r="C217" i="6"/>
  <c r="A217" i="6"/>
  <c r="H216" i="6"/>
  <c r="C216" i="6"/>
  <c r="A216" i="6"/>
  <c r="H215" i="6"/>
  <c r="C215" i="6"/>
  <c r="A215" i="6"/>
  <c r="H214" i="6"/>
  <c r="C214" i="6"/>
  <c r="A214" i="6"/>
  <c r="H213" i="6"/>
  <c r="C213" i="6"/>
  <c r="A213" i="6"/>
  <c r="C212" i="6"/>
  <c r="A212" i="6"/>
  <c r="H211" i="6"/>
  <c r="C211" i="6"/>
  <c r="A211" i="6"/>
  <c r="C210" i="6"/>
  <c r="A210" i="6"/>
  <c r="C209" i="6"/>
  <c r="A209" i="6"/>
  <c r="H208" i="6"/>
  <c r="C208" i="6"/>
  <c r="A208" i="6"/>
  <c r="H207" i="6"/>
  <c r="C207" i="6"/>
  <c r="A207" i="6"/>
  <c r="H206" i="6"/>
  <c r="C206" i="6"/>
  <c r="A206" i="6"/>
  <c r="H205" i="6"/>
  <c r="C205" i="6"/>
  <c r="A205" i="6"/>
  <c r="C204" i="6"/>
  <c r="A204" i="6"/>
  <c r="H203" i="6"/>
  <c r="C203" i="6"/>
  <c r="A203" i="6"/>
  <c r="C202" i="6"/>
  <c r="A202" i="6"/>
  <c r="C201" i="6"/>
  <c r="A201" i="6"/>
  <c r="H200" i="6"/>
  <c r="C200" i="6"/>
  <c r="A200" i="6"/>
  <c r="H199" i="6"/>
  <c r="C199" i="6"/>
  <c r="A199" i="6"/>
  <c r="H198" i="6"/>
  <c r="C198" i="6"/>
  <c r="A198" i="6"/>
  <c r="H197" i="6"/>
  <c r="C197" i="6"/>
  <c r="A197" i="6"/>
  <c r="C196" i="6"/>
  <c r="A196" i="6"/>
  <c r="H195" i="6"/>
  <c r="C195" i="6"/>
  <c r="A195" i="6"/>
  <c r="C194" i="6"/>
  <c r="A194" i="6"/>
  <c r="C193" i="6"/>
  <c r="A193" i="6"/>
  <c r="C192" i="6"/>
  <c r="A192" i="6"/>
  <c r="H191" i="6"/>
  <c r="C191" i="6"/>
  <c r="A191" i="6"/>
  <c r="H190" i="6"/>
  <c r="C190" i="6"/>
  <c r="A190" i="6"/>
  <c r="H189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H183" i="6"/>
  <c r="C183" i="6"/>
  <c r="A183" i="6"/>
  <c r="C182" i="6"/>
  <c r="A182" i="6"/>
  <c r="C181" i="6"/>
  <c r="A181" i="6"/>
  <c r="C180" i="6"/>
  <c r="A180" i="6"/>
  <c r="H179" i="6"/>
  <c r="C179" i="6"/>
  <c r="A179" i="6"/>
  <c r="C178" i="6"/>
  <c r="A178" i="6"/>
  <c r="C177" i="6"/>
  <c r="A177" i="6"/>
  <c r="H176" i="6"/>
  <c r="C176" i="6"/>
  <c r="A176" i="6"/>
  <c r="H175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H168" i="6"/>
  <c r="C168" i="6"/>
  <c r="A168" i="6"/>
  <c r="H167" i="6"/>
  <c r="C167" i="6"/>
  <c r="A167" i="6"/>
  <c r="C166" i="6"/>
  <c r="A166" i="6"/>
  <c r="H165" i="6"/>
  <c r="C165" i="6"/>
  <c r="A165" i="6"/>
  <c r="H164" i="6"/>
  <c r="C164" i="6"/>
  <c r="A164" i="6"/>
  <c r="C163" i="6"/>
  <c r="A163" i="6"/>
  <c r="C162" i="6"/>
  <c r="A162" i="6"/>
  <c r="C161" i="6"/>
  <c r="A161" i="6"/>
  <c r="H160" i="6"/>
  <c r="C160" i="6"/>
  <c r="A160" i="6"/>
  <c r="C159" i="6"/>
  <c r="A159" i="6"/>
  <c r="C158" i="6"/>
  <c r="A158" i="6"/>
  <c r="H157" i="6"/>
  <c r="C157" i="6"/>
  <c r="A157" i="6"/>
  <c r="H156" i="6"/>
  <c r="C156" i="6"/>
  <c r="A156" i="6"/>
  <c r="C155" i="6"/>
  <c r="A155" i="6"/>
  <c r="C154" i="6"/>
  <c r="A154" i="6"/>
  <c r="C153" i="6"/>
  <c r="A153" i="6"/>
  <c r="H152" i="6"/>
  <c r="C152" i="6"/>
  <c r="A152" i="6"/>
  <c r="H151" i="6"/>
  <c r="C151" i="6"/>
  <c r="A151" i="6"/>
  <c r="C150" i="6"/>
  <c r="A150" i="6"/>
  <c r="H149" i="6"/>
  <c r="C149" i="6"/>
  <c r="A149" i="6"/>
  <c r="H148" i="6"/>
  <c r="C148" i="6"/>
  <c r="A148" i="6"/>
  <c r="C147" i="6"/>
  <c r="A147" i="6"/>
  <c r="C146" i="6"/>
  <c r="A146" i="6"/>
  <c r="C145" i="6"/>
  <c r="A145" i="6"/>
  <c r="H144" i="6"/>
  <c r="C144" i="6"/>
  <c r="A144" i="6"/>
  <c r="C143" i="6"/>
  <c r="A143" i="6"/>
  <c r="C142" i="6"/>
  <c r="A142" i="6"/>
  <c r="C141" i="6"/>
  <c r="A141" i="6"/>
  <c r="H140" i="6"/>
  <c r="C140" i="6"/>
  <c r="A140" i="6"/>
  <c r="C139" i="6"/>
  <c r="A139" i="6"/>
  <c r="C138" i="6"/>
  <c r="A138" i="6"/>
  <c r="C137" i="6"/>
  <c r="A137" i="6"/>
  <c r="H136" i="6"/>
  <c r="C136" i="6"/>
  <c r="A136" i="6"/>
  <c r="C135" i="6"/>
  <c r="A135" i="6"/>
  <c r="C134" i="6"/>
  <c r="A134" i="6"/>
  <c r="H133" i="6"/>
  <c r="C133" i="6"/>
  <c r="A133" i="6"/>
  <c r="H132" i="6"/>
  <c r="C132" i="6"/>
  <c r="A132" i="6"/>
  <c r="C131" i="6"/>
  <c r="A131" i="6"/>
  <c r="C130" i="6"/>
  <c r="A130" i="6"/>
  <c r="C129" i="6"/>
  <c r="A129" i="6"/>
  <c r="H128" i="6"/>
  <c r="C128" i="6"/>
  <c r="A128" i="6"/>
  <c r="H127" i="6"/>
  <c r="C127" i="6"/>
  <c r="A127" i="6"/>
  <c r="C126" i="6"/>
  <c r="A126" i="6"/>
  <c r="H125" i="6"/>
  <c r="C125" i="6"/>
  <c r="A125" i="6"/>
  <c r="H124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H115" i="6"/>
  <c r="C115" i="6"/>
  <c r="A115" i="6"/>
  <c r="C114" i="6"/>
  <c r="A114" i="6"/>
  <c r="C113" i="6"/>
  <c r="A113" i="6"/>
  <c r="C112" i="6"/>
  <c r="A112" i="6"/>
  <c r="H111" i="6"/>
  <c r="C111" i="6"/>
  <c r="A111" i="6"/>
  <c r="C110" i="6"/>
  <c r="A110" i="6"/>
  <c r="C109" i="6"/>
  <c r="A109" i="6"/>
  <c r="C108" i="6"/>
  <c r="A108" i="6"/>
  <c r="H107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H100" i="6"/>
  <c r="C100" i="6"/>
  <c r="A100" i="6"/>
  <c r="C99" i="6"/>
  <c r="A99" i="6"/>
  <c r="C98" i="6"/>
  <c r="A98" i="6"/>
  <c r="C97" i="6"/>
  <c r="A97" i="6"/>
  <c r="H96" i="6"/>
  <c r="C96" i="6"/>
  <c r="A96" i="6"/>
  <c r="C95" i="6"/>
  <c r="A95" i="6"/>
  <c r="C94" i="6"/>
  <c r="A94" i="6"/>
  <c r="H93" i="6"/>
  <c r="C93" i="6"/>
  <c r="A93" i="6"/>
  <c r="H92" i="6"/>
  <c r="C92" i="6"/>
  <c r="A92" i="6"/>
  <c r="H91" i="6"/>
  <c r="C91" i="6"/>
  <c r="A91" i="6"/>
  <c r="C90" i="6"/>
  <c r="A90" i="6"/>
  <c r="C89" i="6"/>
  <c r="A89" i="6"/>
  <c r="H88" i="6"/>
  <c r="C88" i="6"/>
  <c r="A88" i="6"/>
  <c r="H87" i="6"/>
  <c r="C87" i="6"/>
  <c r="A87" i="6"/>
  <c r="C86" i="6"/>
  <c r="A86" i="6"/>
  <c r="H85" i="6"/>
  <c r="C85" i="6"/>
  <c r="A85" i="6"/>
  <c r="H84" i="6"/>
  <c r="C84" i="6"/>
  <c r="A84" i="6"/>
  <c r="C83" i="6"/>
  <c r="A83" i="6"/>
  <c r="C82" i="6"/>
  <c r="A82" i="6"/>
  <c r="C81" i="6"/>
  <c r="A81" i="6"/>
  <c r="H80" i="6"/>
  <c r="C80" i="6"/>
  <c r="A80" i="6"/>
  <c r="C79" i="6"/>
  <c r="A79" i="6"/>
  <c r="C78" i="6"/>
  <c r="A78" i="6"/>
  <c r="H77" i="6"/>
  <c r="C77" i="6"/>
  <c r="A77" i="6"/>
  <c r="H76" i="6"/>
  <c r="C76" i="6"/>
  <c r="A76" i="6"/>
  <c r="H75" i="6"/>
  <c r="C75" i="6"/>
  <c r="A75" i="6"/>
  <c r="C74" i="6"/>
  <c r="A74" i="6"/>
  <c r="C73" i="6"/>
  <c r="A73" i="6"/>
  <c r="H72" i="6"/>
  <c r="C72" i="6"/>
  <c r="A72" i="6"/>
  <c r="H71" i="6"/>
  <c r="C71" i="6"/>
  <c r="A71" i="6"/>
  <c r="C70" i="6"/>
  <c r="A70" i="6"/>
  <c r="H69" i="6"/>
  <c r="C69" i="6"/>
  <c r="A69" i="6"/>
  <c r="H68" i="6"/>
  <c r="C68" i="6"/>
  <c r="A68" i="6"/>
  <c r="C67" i="6"/>
  <c r="A67" i="6"/>
  <c r="C66" i="6"/>
  <c r="A66" i="6"/>
  <c r="C65" i="6"/>
  <c r="A65" i="6"/>
  <c r="H64" i="6"/>
  <c r="C64" i="6"/>
  <c r="A64" i="6"/>
  <c r="C63" i="6"/>
  <c r="A63" i="6"/>
  <c r="C62" i="6"/>
  <c r="A62" i="6"/>
  <c r="H61" i="6"/>
  <c r="C61" i="6"/>
  <c r="A61" i="6"/>
  <c r="H60" i="6"/>
  <c r="C60" i="6"/>
  <c r="A60" i="6"/>
  <c r="H59" i="6"/>
  <c r="C59" i="6"/>
  <c r="A59" i="6"/>
  <c r="C58" i="6"/>
  <c r="A58" i="6"/>
  <c r="C57" i="6"/>
  <c r="A57" i="6"/>
  <c r="H56" i="6"/>
  <c r="C56" i="6"/>
  <c r="A56" i="6"/>
  <c r="C55" i="6"/>
  <c r="A55" i="6"/>
  <c r="C54" i="6"/>
  <c r="A54" i="6"/>
  <c r="H53" i="6"/>
  <c r="C53" i="6"/>
  <c r="A53" i="6"/>
  <c r="H52" i="6"/>
  <c r="C52" i="6"/>
  <c r="A52" i="6"/>
  <c r="C51" i="6"/>
  <c r="A51" i="6"/>
  <c r="C50" i="6"/>
  <c r="A50" i="6"/>
  <c r="C49" i="6"/>
  <c r="A49" i="6"/>
  <c r="H48" i="6"/>
  <c r="C48" i="6"/>
  <c r="A48" i="6"/>
  <c r="C47" i="6"/>
  <c r="A47" i="6"/>
  <c r="C46" i="6"/>
  <c r="A46" i="6"/>
  <c r="H45" i="6"/>
  <c r="C45" i="6"/>
  <c r="A45" i="6"/>
  <c r="H44" i="6"/>
  <c r="C44" i="6"/>
  <c r="A44" i="6"/>
  <c r="C43" i="6"/>
  <c r="A43" i="6"/>
  <c r="C42" i="6"/>
  <c r="A42" i="6"/>
  <c r="C41" i="6"/>
  <c r="A41" i="6"/>
  <c r="H40" i="6"/>
  <c r="C40" i="6"/>
  <c r="A40" i="6"/>
  <c r="C39" i="6"/>
  <c r="A39" i="6"/>
  <c r="C38" i="6"/>
  <c r="A38" i="6"/>
  <c r="H37" i="6"/>
  <c r="C37" i="6"/>
  <c r="A37" i="6"/>
  <c r="H36" i="6"/>
  <c r="C36" i="6"/>
  <c r="A36" i="6"/>
  <c r="H35" i="6"/>
  <c r="C35" i="6"/>
  <c r="A35" i="6"/>
  <c r="C34" i="6"/>
  <c r="A34" i="6"/>
  <c r="C33" i="6"/>
  <c r="A33" i="6"/>
  <c r="H32" i="6"/>
  <c r="C32" i="6"/>
  <c r="A32" i="6"/>
  <c r="C31" i="6"/>
  <c r="A31" i="6"/>
  <c r="C30" i="6"/>
  <c r="A30" i="6"/>
  <c r="H29" i="6"/>
  <c r="C29" i="6"/>
  <c r="A29" i="6"/>
  <c r="H28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H5" i="6"/>
  <c r="C5" i="6"/>
  <c r="A5" i="6"/>
  <c r="C4" i="6"/>
  <c r="A4" i="6"/>
  <c r="H3" i="6"/>
  <c r="C3" i="6"/>
  <c r="A3" i="6"/>
  <c r="C2" i="6"/>
  <c r="A2" i="6"/>
  <c r="O36" i="6" l="1"/>
  <c r="O35" i="6"/>
  <c r="Q35" i="6"/>
  <c r="O41" i="6"/>
  <c r="Q34" i="6"/>
  <c r="O40" i="6"/>
  <c r="Q33" i="6"/>
  <c r="O39" i="6"/>
  <c r="O38" i="6"/>
  <c r="O37" i="6"/>
  <c r="O2" i="6"/>
  <c r="O31" i="6"/>
  <c r="H17" i="6"/>
  <c r="H122" i="6"/>
  <c r="H154" i="6"/>
  <c r="H162" i="6"/>
  <c r="H138" i="6"/>
  <c r="H25" i="6"/>
  <c r="H33" i="6"/>
  <c r="H41" i="6"/>
  <c r="H49" i="6"/>
  <c r="H57" i="6"/>
  <c r="H141" i="6"/>
  <c r="H182" i="6"/>
  <c r="H146" i="6"/>
  <c r="R34" i="6"/>
  <c r="H34" i="6"/>
  <c r="H42" i="6"/>
  <c r="H130" i="6"/>
  <c r="H38" i="6"/>
  <c r="H54" i="6"/>
  <c r="H62" i="6"/>
  <c r="H70" i="6"/>
  <c r="H78" i="6"/>
  <c r="H86" i="6"/>
  <c r="H94" i="6"/>
  <c r="H9" i="6"/>
  <c r="H27" i="6"/>
  <c r="H43" i="6"/>
  <c r="H51" i="6"/>
  <c r="H67" i="6"/>
  <c r="H83" i="6"/>
  <c r="H99" i="6"/>
  <c r="H135" i="6"/>
  <c r="H143" i="6"/>
  <c r="H159" i="6"/>
  <c r="H184" i="6"/>
  <c r="H192" i="6"/>
  <c r="H24" i="6"/>
  <c r="H117" i="6"/>
  <c r="H20" i="6"/>
  <c r="H16" i="6"/>
  <c r="H14" i="6"/>
  <c r="H109" i="6"/>
  <c r="H12" i="6"/>
  <c r="H10" i="6"/>
  <c r="H8" i="6"/>
  <c r="H6" i="6"/>
  <c r="H101" i="6"/>
  <c r="H4" i="6"/>
  <c r="H11" i="6"/>
  <c r="H119" i="6"/>
  <c r="R33" i="6"/>
  <c r="H15" i="6"/>
  <c r="H18" i="6"/>
  <c r="H106" i="6"/>
  <c r="H114" i="6"/>
  <c r="H178" i="6"/>
  <c r="H186" i="6"/>
  <c r="H22" i="6"/>
  <c r="H110" i="6"/>
  <c r="H118" i="6"/>
  <c r="H174" i="6"/>
  <c r="H170" i="6"/>
  <c r="H58" i="6"/>
</calcChain>
</file>

<file path=xl/sharedStrings.xml><?xml version="1.0" encoding="utf-8"?>
<sst xmlns="http://schemas.openxmlformats.org/spreadsheetml/2006/main" count="363" uniqueCount="39">
  <si>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</si>
  <si>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</si>
  <si>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</si>
  <si>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</si>
  <si>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</si>
  <si>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</si>
  <si>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</si>
  <si>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</si>
  <si>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</si>
  <si>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</si>
  <si>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</si>
  <si>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</si>
  <si>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</si>
  <si>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</si>
  <si>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</si>
  <si>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</si>
  <si>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</si>
  <si>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</si>
  <si>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Delta-1</t>
  </si>
  <si>
    <t>RRS</t>
  </si>
  <si>
    <t>Row Labels</t>
  </si>
  <si>
    <t>min</t>
  </si>
  <si>
    <t>Grand Total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</si>
  <si>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</si>
  <si>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</si>
  <si>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</si>
  <si>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</si>
  <si>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</si>
  <si>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</si>
  <si>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</si>
  <si>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</si>
  <si>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</si>
  <si>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Average of Delta-1</t>
  </si>
  <si>
    <t>20XX ECRS</t>
  </si>
  <si>
    <t>ECRS</t>
  </si>
  <si>
    <t>(All)</t>
  </si>
  <si>
    <t>20XX</t>
  </si>
  <si>
    <t>2023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</si>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</sst>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6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[2023_ECRS_v2.xlsx]Charts!PivotTable1</c:name>
    <c:fmtId val="263"/>
  </c:pivotSource>
  <c:chart>
    <c:title>
      <c:tx>
        <c:strRef>
          <c:f>Charts!$O$1</c:f>
          <c:strCache>
            <c:ptCount val="1"/>
            <c:pt idx="0">
              <c:v>ECRS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1509.137599875457</c:v>
                </c:pt>
                <c:pt idx="1">
                  <c:v>1374.308753203391</c:v>
                </c:pt>
                <c:pt idx="2">
                  <c:v>1476.3247867785471</c:v>
                </c:pt>
                <c:pt idx="3">
                  <c:v>1470.5838308606781</c:v>
                </c:pt>
                <c:pt idx="4">
                  <c:v>1425.6845422480519</c:v>
                </c:pt>
                <c:pt idx="5">
                  <c:v>1538.1675460945899</c:v>
                </c:pt>
                <c:pt idx="6">
                  <c:v>1731.9795810415071</c:v>
                </c:pt>
                <c:pt idx="7">
                  <c:v>1796.1697570317251</c:v>
                </c:pt>
                <c:pt idx="8">
                  <c:v>2241.8580333706559</c:v>
                </c:pt>
                <c:pt idx="9">
                  <c:v>2335.0410483251831</c:v>
                </c:pt>
                <c:pt idx="10">
                  <c:v>2351.6824629780162</c:v>
                </c:pt>
                <c:pt idx="11">
                  <c:v>2465.6952343175458</c:v>
                </c:pt>
                <c:pt idx="12">
                  <c:v>2519.0879597464559</c:v>
                </c:pt>
                <c:pt idx="13">
                  <c:v>2596.7091483737563</c:v>
                </c:pt>
                <c:pt idx="14">
                  <c:v>2492.6970456485501</c:v>
                </c:pt>
                <c:pt idx="15">
                  <c:v>2514.7114493067884</c:v>
                </c:pt>
                <c:pt idx="16">
                  <c:v>2522.256983830438</c:v>
                </c:pt>
                <c:pt idx="17">
                  <c:v>2441.3457149868</c:v>
                </c:pt>
                <c:pt idx="18">
                  <c:v>2600.9231211462288</c:v>
                </c:pt>
                <c:pt idx="19">
                  <c:v>2574.2024701085388</c:v>
                </c:pt>
                <c:pt idx="20">
                  <c:v>2450.314685299365</c:v>
                </c:pt>
                <c:pt idx="21">
                  <c:v>2111.3671098862219</c:v>
                </c:pt>
                <c:pt idx="22">
                  <c:v>1567.1396769362818</c:v>
                </c:pt>
                <c:pt idx="23">
                  <c:v>1634.6770206169431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17-4722-8AD1-7BF0AEC63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[2023_ECRS_v2.xlsx]Charts!PivotTable2</c:name>
    <c:fmtId val="59"/>
  </c:pivotSource>
  <c:chart>
    <c:title>
      <c:tx>
        <c:strRef>
          <c:f>Charts!$O$30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1952.4057566772565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2057.8960200702918</c:v>
                </c:pt>
                <c:pt idx="7">
                  <c:v>2130.444624967296</c:v>
                </c:pt>
                <c:pt idx="8">
                  <c:v>2040.8796995258938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BC-47E2-B720-C39D8C6AB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254296</xdr:colOff>
      <xdr:row>0</xdr:row>
      <xdr:rowOff>161725</xdr:rowOff>
    </xdr:from>
    <xdr:to>
      <xdr:col>31</xdr:col>
      <xdr:colOff>295444</xdr:colOff>
      <xdr:row>25</xdr:row>
      <xdr:rowOff>124880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231605</xdr:colOff>
      <xdr:row>39</xdr:row>
      <xdr:rowOff>88452</xdr:rowOff>
    </xdr:from>
    <xdr:to>
      <xdr:col>31</xdr:col>
      <xdr:colOff>297772</xdr:colOff>
      <xdr:row>67</xdr:row>
      <xdr:rowOff>33409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0.21169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0230" y="862135"/>
          <a:ext cx="2894658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0.74283</cdr:x>
      <cdr:y>0.16203</cdr:y>
    </cdr:from>
    <cdr:to>
      <cdr:x>0.98163</cdr:x>
      <cdr:y>0.25638</cdr:y>
    </cdr:to>
    <cdr:sp macro="" textlink="Charts!$O$2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FF4AB73-4685-468E-BDA0-DF37A26395F1}"/>
            </a:ext>
          </a:extLst>
        </cdr:cNvPr>
        <cdr:cNvSpPr txBox="1"/>
      </cdr:nvSpPr>
      <cdr:spPr>
        <a:xfrm xmlns:a="http://schemas.openxmlformats.org/drawingml/2006/main">
          <a:off x="6318843" y="750143"/>
          <a:ext cx="203132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3A7AF36D-D95A-484F-AC44-1A801362D418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Range: 1374 MW - 2601 MW;	
Avg: 2073 MW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0.20058</cdr:y>
    </cdr:from>
    <cdr:to>
      <cdr:x>0.67878</cdr:x>
      <cdr:y>0.22436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994646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0.74922</cdr:x>
      <cdr:y>0.17951</cdr:y>
    </cdr:from>
    <cdr:to>
      <cdr:x>0.98715</cdr:x>
      <cdr:y>0.26748</cdr:y>
    </cdr:to>
    <cdr:sp macro="" textlink="Charts!$O$31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6396741" y="891306"/>
          <a:ext cx="203132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E548130-2907-4734-9FA4-1F6A93B0F2C4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Range: 2130 MW - 1731 MW;	
Avg: 1981 MW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ersonal/nitika_mago_ercot_com/Documents/Documents/OA_EMS/10_Projects_/2022_39_2023_AS_Methodology/04_Internal/2023_RRS_v7_NewChart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2.471199305553" createdVersion="7" refreshedVersion="7" minRefreshableVersion="3" recordCount="289" xr:uid="{6A005477-8CD5-4884-9A09-2472E7B2D99B}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go, Nitika" refreshedDate="44852.481803356481" createdVersion="7" refreshedVersion="7" minRefreshableVersion="3" recordCount="289" xr:uid="{0E4C6E3B-5DDA-4179-ACDA-987BA6156762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ECRS"/>
        <m/>
        <s v="RRS" u="1"/>
      </sharedItems>
    </cacheField>
    <cacheField name="20XX ECRS" numFmtId="0">
      <sharedItems containsBlank="1"/>
    </cacheField>
    <cacheField name="2023 ECRS" numFmtId="0">
      <sharedItems containsString="0" containsBlank="1" containsNumber="1" minValue="0" maxValue="3038.8604342199656"/>
    </cacheField>
    <cacheField name="Delta-1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0"/>
    <d v="2018-01-01T00:00:00"/>
    <s v="a. HE1-2 &amp; HE23-24"/>
    <x v="0"/>
    <x v="0"/>
    <n v="3015"/>
    <n v="3079"/>
    <n v="64"/>
  </r>
  <r>
    <x v="0"/>
    <d v="2018-01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1"/>
    <d v="2018-02-01T00:00:00"/>
    <s v="a. HE1-2 &amp; HE23-24"/>
    <x v="0"/>
    <x v="0"/>
    <n v="3178"/>
    <n v="3335"/>
    <n v="157"/>
  </r>
  <r>
    <x v="1"/>
    <d v="2018-02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2"/>
    <d v="2018-03-01T00:00:00"/>
    <s v="a. HE1-2 &amp; HE23-24"/>
    <x v="0"/>
    <x v="0"/>
    <n v="3088"/>
    <n v="3195"/>
    <n v="107"/>
  </r>
  <r>
    <x v="2"/>
    <d v="2018-03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3"/>
    <d v="2018-04-01T00:00:00"/>
    <s v="a. HE1-2 &amp; HE23-24"/>
    <x v="22"/>
    <x v="0"/>
    <n v="3088"/>
    <n v="3195"/>
    <n v="107"/>
  </r>
  <r>
    <x v="3"/>
    <d v="2018-04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4"/>
    <d v="2018-05-01T00:00:00"/>
    <s v="a. HE1-2 &amp; HE23-24"/>
    <x v="0"/>
    <x v="0"/>
    <n v="2668"/>
    <n v="2651"/>
    <n v="-17"/>
  </r>
  <r>
    <x v="4"/>
    <d v="2018-05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7"/>
    <d v="2018-08-01T00:00:00"/>
    <s v="a. HE1-2 &amp; HE23-24"/>
    <x v="0"/>
    <x v="0"/>
    <n v="2732"/>
    <n v="0"/>
    <n v="0"/>
  </r>
  <r>
    <x v="7"/>
    <d v="2018-08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0"/>
    <d v="2018-11-01T00:00:00"/>
    <s v="a. HE1-2 &amp; HE23-24"/>
    <x v="0"/>
    <x v="0"/>
    <n v="3128"/>
    <n v="0"/>
    <n v="0"/>
  </r>
  <r>
    <x v="10"/>
    <d v="2018-11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x v="0"/>
    <x v="0"/>
    <e v="#N/A"/>
    <n v="1265.9862986260719"/>
    <e v="#N/A"/>
  </r>
  <r>
    <x v="0"/>
    <d v="2018-01-01T00:00:00"/>
    <x v="0"/>
    <x v="1"/>
    <x v="0"/>
    <e v="#N/A"/>
    <n v="1208.873491399253"/>
    <e v="#N/A"/>
  </r>
  <r>
    <x v="0"/>
    <d v="2018-01-01T00:00:00"/>
    <x v="1"/>
    <x v="2"/>
    <x v="0"/>
    <e v="#N/A"/>
    <n v="1309.8254111735919"/>
    <e v="#N/A"/>
  </r>
  <r>
    <x v="0"/>
    <d v="2018-01-01T00:00:00"/>
    <x v="1"/>
    <x v="3"/>
    <x v="0"/>
    <e v="#N/A"/>
    <n v="1308.2862417490592"/>
    <e v="#N/A"/>
  </r>
  <r>
    <x v="0"/>
    <d v="2018-01-01T00:00:00"/>
    <x v="1"/>
    <x v="4"/>
    <x v="0"/>
    <e v="#N/A"/>
    <n v="1349.4844240457701"/>
    <e v="#N/A"/>
  </r>
  <r>
    <x v="0"/>
    <d v="2018-01-01T00:00:00"/>
    <x v="1"/>
    <x v="5"/>
    <x v="0"/>
    <e v="#N/A"/>
    <n v="1421.3428019897779"/>
    <e v="#N/A"/>
  </r>
  <r>
    <x v="0"/>
    <d v="2018-01-01T00:00:00"/>
    <x v="2"/>
    <x v="6"/>
    <x v="0"/>
    <e v="#N/A"/>
    <n v="1577.1521502824021"/>
    <e v="#N/A"/>
  </r>
  <r>
    <x v="0"/>
    <d v="2018-01-01T00:00:00"/>
    <x v="2"/>
    <x v="7"/>
    <x v="0"/>
    <e v="#N/A"/>
    <n v="2047.1460141051759"/>
    <e v="#N/A"/>
  </r>
  <r>
    <x v="0"/>
    <d v="2018-01-01T00:00:00"/>
    <x v="2"/>
    <x v="8"/>
    <x v="0"/>
    <e v="#N/A"/>
    <n v="1984.705678418022"/>
    <e v="#N/A"/>
  </r>
  <r>
    <x v="0"/>
    <d v="2018-01-01T00:00:00"/>
    <x v="2"/>
    <x v="9"/>
    <x v="0"/>
    <e v="#N/A"/>
    <n v="2430.8487957782199"/>
    <e v="#N/A"/>
  </r>
  <r>
    <x v="0"/>
    <d v="2018-01-01T00:00:00"/>
    <x v="3"/>
    <x v="10"/>
    <x v="0"/>
    <e v="#N/A"/>
    <n v="2516.5359396465537"/>
    <e v="#N/A"/>
  </r>
  <r>
    <x v="0"/>
    <d v="2018-01-01T00:00:00"/>
    <x v="3"/>
    <x v="11"/>
    <x v="0"/>
    <e v="#N/A"/>
    <n v="2366.8794683761043"/>
    <e v="#N/A"/>
  </r>
  <r>
    <x v="0"/>
    <d v="2018-01-01T00:00:00"/>
    <x v="3"/>
    <x v="12"/>
    <x v="0"/>
    <e v="#N/A"/>
    <n v="2093.937411607043"/>
    <e v="#N/A"/>
  </r>
  <r>
    <x v="0"/>
    <d v="2018-01-01T00:00:00"/>
    <x v="3"/>
    <x v="13"/>
    <x v="0"/>
    <e v="#N/A"/>
    <n v="2052.2188567055023"/>
    <e v="#N/A"/>
  </r>
  <r>
    <x v="0"/>
    <d v="2018-01-01T00:00:00"/>
    <x v="4"/>
    <x v="14"/>
    <x v="0"/>
    <e v="#N/A"/>
    <n v="1818.7459558171781"/>
    <e v="#N/A"/>
  </r>
  <r>
    <x v="0"/>
    <d v="2018-01-01T00:00:00"/>
    <x v="4"/>
    <x v="15"/>
    <x v="0"/>
    <e v="#N/A"/>
    <n v="2035.750508386933"/>
    <e v="#N/A"/>
  </r>
  <r>
    <x v="0"/>
    <d v="2018-01-01T00:00:00"/>
    <x v="4"/>
    <x v="16"/>
    <x v="0"/>
    <e v="#N/A"/>
    <n v="2163.6640012952821"/>
    <e v="#N/A"/>
  </r>
  <r>
    <x v="0"/>
    <d v="2018-01-01T00:00:00"/>
    <x v="4"/>
    <x v="17"/>
    <x v="0"/>
    <e v="#N/A"/>
    <n v="1957.3689238395921"/>
    <e v="#N/A"/>
  </r>
  <r>
    <x v="0"/>
    <d v="2018-01-01T00:00:00"/>
    <x v="5"/>
    <x v="18"/>
    <x v="0"/>
    <e v="#N/A"/>
    <n v="1654.0325775379749"/>
    <e v="#N/A"/>
  </r>
  <r>
    <x v="0"/>
    <d v="2018-01-01T00:00:00"/>
    <x v="5"/>
    <x v="19"/>
    <x v="0"/>
    <e v="#N/A"/>
    <n v="1456.3222665418998"/>
    <e v="#N/A"/>
  </r>
  <r>
    <x v="0"/>
    <d v="2018-01-01T00:00:00"/>
    <x v="5"/>
    <x v="20"/>
    <x v="0"/>
    <e v="#N/A"/>
    <n v="1437.855545497265"/>
    <e v="#N/A"/>
  </r>
  <r>
    <x v="0"/>
    <d v="2018-01-01T00:00:00"/>
    <x v="5"/>
    <x v="21"/>
    <x v="0"/>
    <e v="#N/A"/>
    <n v="1478.5523073447371"/>
    <e v="#N/A"/>
  </r>
  <r>
    <x v="0"/>
    <d v="2018-01-01T00:00:00"/>
    <x v="0"/>
    <x v="22"/>
    <x v="0"/>
    <e v="#N/A"/>
    <n v="1312.2390513508631"/>
    <e v="#N/A"/>
  </r>
  <r>
    <x v="0"/>
    <d v="2018-01-01T00:00:00"/>
    <x v="0"/>
    <x v="23"/>
    <x v="0"/>
    <e v="#N/A"/>
    <n v="1296.745213964778"/>
    <e v="#N/A"/>
  </r>
  <r>
    <x v="1"/>
    <d v="2018-02-01T00:00:00"/>
    <x v="0"/>
    <x v="0"/>
    <x v="0"/>
    <e v="#N/A"/>
    <n v="1395.368963444178"/>
    <e v="#N/A"/>
  </r>
  <r>
    <x v="1"/>
    <d v="2018-02-01T00:00:00"/>
    <x v="0"/>
    <x v="1"/>
    <x v="0"/>
    <e v="#N/A"/>
    <n v="1365.999417501429"/>
    <e v="#N/A"/>
  </r>
  <r>
    <x v="1"/>
    <d v="2018-02-01T00:00:00"/>
    <x v="1"/>
    <x v="2"/>
    <x v="0"/>
    <e v="#N/A"/>
    <n v="1460.015765293509"/>
    <e v="#N/A"/>
  </r>
  <r>
    <x v="1"/>
    <d v="2018-02-01T00:00:00"/>
    <x v="1"/>
    <x v="3"/>
    <x v="0"/>
    <e v="#N/A"/>
    <n v="1459.9333796211422"/>
    <e v="#N/A"/>
  </r>
  <r>
    <x v="1"/>
    <d v="2018-02-01T00:00:00"/>
    <x v="1"/>
    <x v="4"/>
    <x v="0"/>
    <e v="#N/A"/>
    <n v="1529.8453400215681"/>
    <e v="#N/A"/>
  </r>
  <r>
    <x v="1"/>
    <d v="2018-02-01T00:00:00"/>
    <x v="1"/>
    <x v="5"/>
    <x v="0"/>
    <e v="#N/A"/>
    <n v="1557.2637434062819"/>
    <e v="#N/A"/>
  </r>
  <r>
    <x v="1"/>
    <d v="2018-02-01T00:00:00"/>
    <x v="2"/>
    <x v="6"/>
    <x v="0"/>
    <e v="#N/A"/>
    <n v="1753.1399726650084"/>
    <e v="#N/A"/>
  </r>
  <r>
    <x v="1"/>
    <d v="2018-02-01T00:00:00"/>
    <x v="2"/>
    <x v="7"/>
    <x v="0"/>
    <e v="#N/A"/>
    <n v="2395.5628200830056"/>
    <e v="#N/A"/>
  </r>
  <r>
    <x v="1"/>
    <d v="2018-02-01T00:00:00"/>
    <x v="2"/>
    <x v="8"/>
    <x v="0"/>
    <e v="#N/A"/>
    <n v="2629.8506196820954"/>
    <e v="#N/A"/>
  </r>
  <r>
    <x v="1"/>
    <d v="2018-02-01T00:00:00"/>
    <x v="2"/>
    <x v="9"/>
    <x v="0"/>
    <e v="#N/A"/>
    <n v="3038.8604342199656"/>
    <e v="#N/A"/>
  </r>
  <r>
    <x v="1"/>
    <d v="2018-02-01T00:00:00"/>
    <x v="3"/>
    <x v="10"/>
    <x v="0"/>
    <e v="#N/A"/>
    <n v="2293.8502139458055"/>
    <e v="#N/A"/>
  </r>
  <r>
    <x v="1"/>
    <d v="2018-02-01T00:00:00"/>
    <x v="3"/>
    <x v="11"/>
    <x v="0"/>
    <e v="#N/A"/>
    <n v="2100.1030433450956"/>
    <e v="#N/A"/>
  </r>
  <r>
    <x v="1"/>
    <d v="2018-02-01T00:00:00"/>
    <x v="3"/>
    <x v="12"/>
    <x v="0"/>
    <e v="#N/A"/>
    <n v="1968.8460001385488"/>
    <e v="#N/A"/>
  </r>
  <r>
    <x v="1"/>
    <d v="2018-02-01T00:00:00"/>
    <x v="3"/>
    <x v="13"/>
    <x v="0"/>
    <e v="#N/A"/>
    <n v="2067.3273948057936"/>
    <e v="#N/A"/>
  </r>
  <r>
    <x v="1"/>
    <d v="2018-02-01T00:00:00"/>
    <x v="4"/>
    <x v="14"/>
    <x v="0"/>
    <e v="#N/A"/>
    <n v="2395.5477386407015"/>
    <e v="#N/A"/>
  </r>
  <r>
    <x v="1"/>
    <d v="2018-02-01T00:00:00"/>
    <x v="4"/>
    <x v="15"/>
    <x v="0"/>
    <e v="#N/A"/>
    <n v="2534.2754657091787"/>
    <e v="#N/A"/>
  </r>
  <r>
    <x v="1"/>
    <d v="2018-02-01T00:00:00"/>
    <x v="4"/>
    <x v="16"/>
    <x v="0"/>
    <e v="#N/A"/>
    <n v="2427.4357330776047"/>
    <e v="#N/A"/>
  </r>
  <r>
    <x v="1"/>
    <d v="2018-02-01T00:00:00"/>
    <x v="4"/>
    <x v="17"/>
    <x v="0"/>
    <e v="#N/A"/>
    <n v="2155.2580883755377"/>
    <e v="#N/A"/>
  </r>
  <r>
    <x v="1"/>
    <d v="2018-02-01T00:00:00"/>
    <x v="5"/>
    <x v="18"/>
    <x v="0"/>
    <e v="#N/A"/>
    <n v="1975.0224939406703"/>
    <e v="#N/A"/>
  </r>
  <r>
    <x v="1"/>
    <d v="2018-02-01T00:00:00"/>
    <x v="5"/>
    <x v="19"/>
    <x v="0"/>
    <e v="#N/A"/>
    <n v="1689.7123058900872"/>
    <e v="#N/A"/>
  </r>
  <r>
    <x v="1"/>
    <d v="2018-02-01T00:00:00"/>
    <x v="5"/>
    <x v="20"/>
    <x v="0"/>
    <e v="#N/A"/>
    <n v="1749.2514739122755"/>
    <e v="#N/A"/>
  </r>
  <r>
    <x v="1"/>
    <d v="2018-02-01T00:00:00"/>
    <x v="5"/>
    <x v="21"/>
    <x v="0"/>
    <e v="#N/A"/>
    <n v="1767.2009509644756"/>
    <e v="#N/A"/>
  </r>
  <r>
    <x v="1"/>
    <d v="2018-02-01T00:00:00"/>
    <x v="0"/>
    <x v="22"/>
    <x v="0"/>
    <e v="#N/A"/>
    <n v="1666.1366227455139"/>
    <e v="#N/A"/>
  </r>
  <r>
    <x v="1"/>
    <d v="2018-02-01T00:00:00"/>
    <x v="0"/>
    <x v="23"/>
    <x v="0"/>
    <e v="#N/A"/>
    <n v="1481.9301788246789"/>
    <e v="#N/A"/>
  </r>
  <r>
    <x v="2"/>
    <d v="2018-03-01T00:00:00"/>
    <x v="0"/>
    <x v="0"/>
    <x v="0"/>
    <e v="#N/A"/>
    <n v="1375.4372607798241"/>
    <e v="#N/A"/>
  </r>
  <r>
    <x v="2"/>
    <d v="2018-03-01T00:00:00"/>
    <x v="0"/>
    <x v="1"/>
    <x v="0"/>
    <e v="#N/A"/>
    <n v="1246.539294760139"/>
    <e v="#N/A"/>
  </r>
  <r>
    <x v="2"/>
    <d v="2018-03-01T00:00:00"/>
    <x v="1"/>
    <x v="2"/>
    <x v="0"/>
    <e v="#N/A"/>
    <n v="1376.790020600956"/>
    <e v="#N/A"/>
  </r>
  <r>
    <x v="2"/>
    <d v="2018-03-01T00:00:00"/>
    <x v="1"/>
    <x v="3"/>
    <x v="0"/>
    <e v="#N/A"/>
    <n v="1246.277027076032"/>
    <e v="#N/A"/>
  </r>
  <r>
    <x v="2"/>
    <d v="2018-03-01T00:00:00"/>
    <x v="1"/>
    <x v="4"/>
    <x v="0"/>
    <e v="#N/A"/>
    <n v="1356.0931119331822"/>
    <e v="#N/A"/>
  </r>
  <r>
    <x v="2"/>
    <d v="2018-03-01T00:00:00"/>
    <x v="1"/>
    <x v="5"/>
    <x v="0"/>
    <e v="#N/A"/>
    <n v="1471.392058257095"/>
    <e v="#N/A"/>
  </r>
  <r>
    <x v="2"/>
    <d v="2018-03-01T00:00:00"/>
    <x v="2"/>
    <x v="6"/>
    <x v="0"/>
    <e v="#N/A"/>
    <n v="1525.831297436808"/>
    <e v="#N/A"/>
  </r>
  <r>
    <x v="2"/>
    <d v="2018-03-01T00:00:00"/>
    <x v="2"/>
    <x v="7"/>
    <x v="0"/>
    <e v="#N/A"/>
    <n v="1715.7761970243969"/>
    <e v="#N/A"/>
  </r>
  <r>
    <x v="2"/>
    <d v="2018-03-01T00:00:00"/>
    <x v="2"/>
    <x v="8"/>
    <x v="0"/>
    <e v="#N/A"/>
    <n v="1767.068539618032"/>
    <e v="#N/A"/>
  </r>
  <r>
    <x v="2"/>
    <d v="2018-03-01T00:00:00"/>
    <x v="2"/>
    <x v="9"/>
    <x v="0"/>
    <e v="#N/A"/>
    <n v="1772.308879745603"/>
    <e v="#N/A"/>
  </r>
  <r>
    <x v="2"/>
    <d v="2018-03-01T00:00:00"/>
    <x v="3"/>
    <x v="10"/>
    <x v="0"/>
    <e v="#N/A"/>
    <n v="2470.916517101874"/>
    <e v="#N/A"/>
  </r>
  <r>
    <x v="2"/>
    <d v="2018-03-01T00:00:00"/>
    <x v="3"/>
    <x v="11"/>
    <x v="0"/>
    <e v="#N/A"/>
    <n v="2187.4580553976675"/>
    <e v="#N/A"/>
  </r>
  <r>
    <x v="2"/>
    <d v="2018-03-01T00:00:00"/>
    <x v="3"/>
    <x v="12"/>
    <x v="0"/>
    <e v="#N/A"/>
    <n v="2218.6377558448048"/>
    <e v="#N/A"/>
  </r>
  <r>
    <x v="2"/>
    <d v="2018-03-01T00:00:00"/>
    <x v="3"/>
    <x v="13"/>
    <x v="0"/>
    <e v="#N/A"/>
    <n v="2028.7747934414176"/>
    <e v="#N/A"/>
  </r>
  <r>
    <x v="2"/>
    <d v="2018-03-01T00:00:00"/>
    <x v="4"/>
    <x v="14"/>
    <x v="0"/>
    <e v="#N/A"/>
    <n v="2074.2671743186334"/>
    <e v="#N/A"/>
  </r>
  <r>
    <x v="2"/>
    <d v="2018-03-01T00:00:00"/>
    <x v="4"/>
    <x v="15"/>
    <x v="0"/>
    <e v="#N/A"/>
    <n v="2282.9408760826641"/>
    <e v="#N/A"/>
  </r>
  <r>
    <x v="2"/>
    <d v="2018-03-01T00:00:00"/>
    <x v="4"/>
    <x v="16"/>
    <x v="0"/>
    <e v="#N/A"/>
    <n v="2452.8251421953614"/>
    <e v="#N/A"/>
  </r>
  <r>
    <x v="2"/>
    <d v="2018-03-01T00:00:00"/>
    <x v="4"/>
    <x v="17"/>
    <x v="0"/>
    <e v="#N/A"/>
    <n v="2539.1009726974385"/>
    <e v="#N/A"/>
  </r>
  <r>
    <x v="2"/>
    <d v="2018-03-01T00:00:00"/>
    <x v="5"/>
    <x v="18"/>
    <x v="0"/>
    <e v="#N/A"/>
    <n v="2388.2085649967021"/>
    <e v="#N/A"/>
  </r>
  <r>
    <x v="2"/>
    <d v="2018-03-01T00:00:00"/>
    <x v="5"/>
    <x v="19"/>
    <x v="0"/>
    <e v="#N/A"/>
    <n v="2182.4255075959272"/>
    <e v="#N/A"/>
  </r>
  <r>
    <x v="2"/>
    <d v="2018-03-01T00:00:00"/>
    <x v="5"/>
    <x v="20"/>
    <x v="0"/>
    <e v="#N/A"/>
    <n v="1933.2241846123259"/>
    <e v="#N/A"/>
  </r>
  <r>
    <x v="2"/>
    <d v="2018-03-01T00:00:00"/>
    <x v="5"/>
    <x v="21"/>
    <x v="0"/>
    <e v="#N/A"/>
    <n v="1587.8412837070009"/>
    <e v="#N/A"/>
  </r>
  <r>
    <x v="2"/>
    <d v="2018-03-01T00:00:00"/>
    <x v="0"/>
    <x v="22"/>
    <x v="0"/>
    <e v="#N/A"/>
    <n v="1442.865346079436"/>
    <e v="#N/A"/>
  </r>
  <r>
    <x v="2"/>
    <d v="2018-03-01T00:00:00"/>
    <x v="0"/>
    <x v="23"/>
    <x v="0"/>
    <e v="#N/A"/>
    <n v="1381.8276814130199"/>
    <e v="#N/A"/>
  </r>
  <r>
    <x v="3"/>
    <d v="2018-04-01T00:00:00"/>
    <x v="0"/>
    <x v="0"/>
    <x v="0"/>
    <e v="#N/A"/>
    <n v="1365.1791180065761"/>
    <e v="#N/A"/>
  </r>
  <r>
    <x v="3"/>
    <d v="2018-04-01T00:00:00"/>
    <x v="0"/>
    <x v="1"/>
    <x v="0"/>
    <e v="#N/A"/>
    <n v="1335.7570311998361"/>
    <e v="#N/A"/>
  </r>
  <r>
    <x v="3"/>
    <d v="2018-04-01T00:00:00"/>
    <x v="1"/>
    <x v="2"/>
    <x v="0"/>
    <e v="#N/A"/>
    <n v="1348.873139125672"/>
    <e v="#N/A"/>
  </r>
  <r>
    <x v="3"/>
    <d v="2018-04-01T00:00:00"/>
    <x v="1"/>
    <x v="3"/>
    <x v="0"/>
    <e v="#N/A"/>
    <n v="1381.066880766648"/>
    <e v="#N/A"/>
  </r>
  <r>
    <x v="3"/>
    <d v="2018-04-01T00:00:00"/>
    <x v="1"/>
    <x v="4"/>
    <x v="0"/>
    <e v="#N/A"/>
    <n v="1292.395432402471"/>
    <e v="#N/A"/>
  </r>
  <r>
    <x v="3"/>
    <d v="2018-04-01T00:00:00"/>
    <x v="1"/>
    <x v="5"/>
    <x v="0"/>
    <e v="#N/A"/>
    <n v="1327.900102198839"/>
    <e v="#N/A"/>
  </r>
  <r>
    <x v="3"/>
    <d v="2018-04-01T00:00:00"/>
    <x v="2"/>
    <x v="6"/>
    <x v="0"/>
    <e v="#N/A"/>
    <n v="1611.8225577789899"/>
    <e v="#N/A"/>
  </r>
  <r>
    <x v="3"/>
    <d v="2018-04-01T00:00:00"/>
    <x v="2"/>
    <x v="7"/>
    <x v="0"/>
    <e v="#N/A"/>
    <n v="1693.416163825859"/>
    <e v="#N/A"/>
  </r>
  <r>
    <x v="3"/>
    <d v="2018-04-01T00:00:00"/>
    <x v="2"/>
    <x v="8"/>
    <x v="0"/>
    <e v="#N/A"/>
    <n v="1696.6090444662641"/>
    <e v="#N/A"/>
  </r>
  <r>
    <x v="3"/>
    <d v="2018-04-01T00:00:00"/>
    <x v="2"/>
    <x v="9"/>
    <x v="0"/>
    <e v="#N/A"/>
    <n v="2359.010861189709"/>
    <e v="#N/A"/>
  </r>
  <r>
    <x v="3"/>
    <d v="2018-04-01T00:00:00"/>
    <x v="3"/>
    <x v="10"/>
    <x v="0"/>
    <e v="#N/A"/>
    <n v="2111.6288833476469"/>
    <e v="#N/A"/>
  </r>
  <r>
    <x v="3"/>
    <d v="2018-04-01T00:00:00"/>
    <x v="3"/>
    <x v="11"/>
    <x v="0"/>
    <e v="#N/A"/>
    <n v="2218.4222096578819"/>
    <e v="#N/A"/>
  </r>
  <r>
    <x v="3"/>
    <d v="2018-04-01T00:00:00"/>
    <x v="3"/>
    <x v="12"/>
    <x v="0"/>
    <e v="#N/A"/>
    <n v="2425.5197079505097"/>
    <e v="#N/A"/>
  </r>
  <r>
    <x v="3"/>
    <d v="2018-04-01T00:00:00"/>
    <x v="3"/>
    <x v="13"/>
    <x v="0"/>
    <e v="#N/A"/>
    <n v="2456.1872559127919"/>
    <e v="#N/A"/>
  </r>
  <r>
    <x v="3"/>
    <d v="2018-04-01T00:00:00"/>
    <x v="4"/>
    <x v="14"/>
    <x v="0"/>
    <e v="#N/A"/>
    <n v="2385.8976860713638"/>
    <e v="#N/A"/>
  </r>
  <r>
    <x v="3"/>
    <d v="2018-04-01T00:00:00"/>
    <x v="4"/>
    <x v="15"/>
    <x v="0"/>
    <e v="#N/A"/>
    <n v="2317.3374998357508"/>
    <e v="#N/A"/>
  </r>
  <r>
    <x v="3"/>
    <d v="2018-04-01T00:00:00"/>
    <x v="4"/>
    <x v="16"/>
    <x v="0"/>
    <e v="#N/A"/>
    <n v="2502.3486133701308"/>
    <e v="#N/A"/>
  </r>
  <r>
    <x v="3"/>
    <d v="2018-04-01T00:00:00"/>
    <x v="4"/>
    <x v="17"/>
    <x v="0"/>
    <e v="#N/A"/>
    <n v="2455.791399108391"/>
    <e v="#N/A"/>
  </r>
  <r>
    <x v="3"/>
    <d v="2018-04-01T00:00:00"/>
    <x v="5"/>
    <x v="18"/>
    <x v="0"/>
    <e v="#N/A"/>
    <n v="2523.9590633322573"/>
    <e v="#N/A"/>
  </r>
  <r>
    <x v="3"/>
    <d v="2018-04-01T00:00:00"/>
    <x v="5"/>
    <x v="19"/>
    <x v="0"/>
    <e v="#N/A"/>
    <n v="2092.6540054145767"/>
    <e v="#N/A"/>
  </r>
  <r>
    <x v="3"/>
    <d v="2018-04-01T00:00:00"/>
    <x v="5"/>
    <x v="20"/>
    <x v="0"/>
    <e v="#N/A"/>
    <n v="1901.2136669290117"/>
    <e v="#N/A"/>
  </r>
  <r>
    <x v="3"/>
    <d v="2018-04-01T00:00:00"/>
    <x v="5"/>
    <x v="21"/>
    <x v="0"/>
    <e v="#N/A"/>
    <n v="1627.9967573565436"/>
    <e v="#N/A"/>
  </r>
  <r>
    <x v="3"/>
    <d v="2018-04-01T00:00:00"/>
    <x v="0"/>
    <x v="22"/>
    <x v="0"/>
    <e v="#N/A"/>
    <n v="1529.093734333683"/>
    <e v="#N/A"/>
  </r>
  <r>
    <x v="3"/>
    <d v="2018-04-01T00:00:00"/>
    <x v="0"/>
    <x v="23"/>
    <x v="0"/>
    <e v="#N/A"/>
    <n v="1593.3806838030741"/>
    <e v="#N/A"/>
  </r>
  <r>
    <x v="4"/>
    <d v="2018-05-01T00:00:00"/>
    <x v="0"/>
    <x v="0"/>
    <x v="0"/>
    <e v="#N/A"/>
    <n v="1531.5879759933609"/>
    <e v="#N/A"/>
  </r>
  <r>
    <x v="4"/>
    <d v="2018-05-01T00:00:00"/>
    <x v="0"/>
    <x v="1"/>
    <x v="0"/>
    <e v="#N/A"/>
    <n v="1507.3403168758759"/>
    <e v="#N/A"/>
  </r>
  <r>
    <x v="4"/>
    <d v="2018-05-01T00:00:00"/>
    <x v="1"/>
    <x v="2"/>
    <x v="0"/>
    <e v="#N/A"/>
    <n v="1460.5145483871779"/>
    <e v="#N/A"/>
  </r>
  <r>
    <x v="4"/>
    <d v="2018-05-01T00:00:00"/>
    <x v="1"/>
    <x v="3"/>
    <x v="0"/>
    <e v="#N/A"/>
    <n v="1483.5543516303951"/>
    <e v="#N/A"/>
  </r>
  <r>
    <x v="4"/>
    <d v="2018-05-01T00:00:00"/>
    <x v="1"/>
    <x v="4"/>
    <x v="0"/>
    <e v="#N/A"/>
    <n v="1514.79325316937"/>
    <e v="#N/A"/>
  </r>
  <r>
    <x v="4"/>
    <d v="2018-05-01T00:00:00"/>
    <x v="1"/>
    <x v="5"/>
    <x v="0"/>
    <e v="#N/A"/>
    <n v="1429.8078235584389"/>
    <e v="#N/A"/>
  </r>
  <r>
    <x v="4"/>
    <d v="2018-05-01T00:00:00"/>
    <x v="2"/>
    <x v="6"/>
    <x v="0"/>
    <e v="#N/A"/>
    <n v="1588.1701262017129"/>
    <e v="#N/A"/>
  </r>
  <r>
    <x v="4"/>
    <d v="2018-05-01T00:00:00"/>
    <x v="2"/>
    <x v="7"/>
    <x v="0"/>
    <e v="#N/A"/>
    <n v="1721.2052549587102"/>
    <e v="#N/A"/>
  </r>
  <r>
    <x v="4"/>
    <d v="2018-05-01T00:00:00"/>
    <x v="2"/>
    <x v="8"/>
    <x v="0"/>
    <e v="#N/A"/>
    <n v="2301.4645760214171"/>
    <e v="#N/A"/>
  </r>
  <r>
    <x v="4"/>
    <d v="2018-05-01T00:00:00"/>
    <x v="2"/>
    <x v="9"/>
    <x v="0"/>
    <e v="#N/A"/>
    <n v="2481.572715650414"/>
    <e v="#N/A"/>
  </r>
  <r>
    <x v="4"/>
    <d v="2018-05-01T00:00:00"/>
    <x v="3"/>
    <x v="10"/>
    <x v="0"/>
    <e v="#N/A"/>
    <n v="2407.1042137372451"/>
    <e v="#N/A"/>
  </r>
  <r>
    <x v="4"/>
    <d v="2018-05-01T00:00:00"/>
    <x v="3"/>
    <x v="11"/>
    <x v="0"/>
    <e v="#N/A"/>
    <n v="2284.3812103947603"/>
    <e v="#N/A"/>
  </r>
  <r>
    <x v="4"/>
    <d v="2018-05-01T00:00:00"/>
    <x v="3"/>
    <x v="12"/>
    <x v="0"/>
    <e v="#N/A"/>
    <n v="2522.1042163138191"/>
    <e v="#N/A"/>
  </r>
  <r>
    <x v="4"/>
    <d v="2018-05-01T00:00:00"/>
    <x v="3"/>
    <x v="13"/>
    <x v="0"/>
    <e v="#N/A"/>
    <n v="2476.5991414320761"/>
    <e v="#N/A"/>
  </r>
  <r>
    <x v="4"/>
    <d v="2018-05-01T00:00:00"/>
    <x v="4"/>
    <x v="14"/>
    <x v="0"/>
    <e v="#N/A"/>
    <n v="2630.6005913823187"/>
    <e v="#N/A"/>
  </r>
  <r>
    <x v="4"/>
    <d v="2018-05-01T00:00:00"/>
    <x v="4"/>
    <x v="15"/>
    <x v="0"/>
    <e v="#N/A"/>
    <n v="2691.8185749639783"/>
    <e v="#N/A"/>
  </r>
  <r>
    <x v="4"/>
    <d v="2018-05-01T00:00:00"/>
    <x v="4"/>
    <x v="16"/>
    <x v="0"/>
    <e v="#N/A"/>
    <n v="3038.0132717939782"/>
    <e v="#N/A"/>
  </r>
  <r>
    <x v="4"/>
    <d v="2018-05-01T00:00:00"/>
    <x v="4"/>
    <x v="17"/>
    <x v="0"/>
    <e v="#N/A"/>
    <n v="2848.3974219312086"/>
    <e v="#N/A"/>
  </r>
  <r>
    <x v="4"/>
    <d v="2018-05-01T00:00:00"/>
    <x v="5"/>
    <x v="18"/>
    <x v="0"/>
    <e v="#N/A"/>
    <n v="2652.9752136723819"/>
    <e v="#N/A"/>
  </r>
  <r>
    <x v="4"/>
    <d v="2018-05-01T00:00:00"/>
    <x v="5"/>
    <x v="19"/>
    <x v="0"/>
    <e v="#N/A"/>
    <n v="2531.5925573194118"/>
    <e v="#N/A"/>
  </r>
  <r>
    <x v="4"/>
    <d v="2018-05-01T00:00:00"/>
    <x v="5"/>
    <x v="20"/>
    <x v="0"/>
    <e v="#N/A"/>
    <n v="2130.1158242409228"/>
    <e v="#N/A"/>
  </r>
  <r>
    <x v="4"/>
    <d v="2018-05-01T00:00:00"/>
    <x v="5"/>
    <x v="21"/>
    <x v="0"/>
    <e v="#N/A"/>
    <n v="2080.8512122103189"/>
    <e v="#N/A"/>
  </r>
  <r>
    <x v="4"/>
    <d v="2018-05-01T00:00:00"/>
    <x v="0"/>
    <x v="22"/>
    <x v="0"/>
    <e v="#N/A"/>
    <n v="1860.783347669154"/>
    <e v="#N/A"/>
  </r>
  <r>
    <x v="4"/>
    <d v="2018-05-01T00:00:00"/>
    <x v="0"/>
    <x v="23"/>
    <x v="0"/>
    <e v="#N/A"/>
    <n v="1591.265330933456"/>
    <e v="#N/A"/>
  </r>
  <r>
    <x v="5"/>
    <d v="2018-06-01T00:00:00"/>
    <x v="0"/>
    <x v="0"/>
    <x v="0"/>
    <e v="#N/A"/>
    <n v="1509.137599875457"/>
    <e v="#N/A"/>
  </r>
  <r>
    <x v="5"/>
    <d v="2018-06-01T00:00:00"/>
    <x v="0"/>
    <x v="1"/>
    <x v="0"/>
    <e v="#N/A"/>
    <n v="1374.308753203391"/>
    <e v="#N/A"/>
  </r>
  <r>
    <x v="5"/>
    <d v="2018-06-01T00:00:00"/>
    <x v="1"/>
    <x v="2"/>
    <x v="0"/>
    <e v="#N/A"/>
    <n v="1476.3247867785471"/>
    <e v="#N/A"/>
  </r>
  <r>
    <x v="5"/>
    <d v="2018-06-01T00:00:00"/>
    <x v="1"/>
    <x v="3"/>
    <x v="0"/>
    <e v="#N/A"/>
    <n v="1470.5838308606781"/>
    <e v="#N/A"/>
  </r>
  <r>
    <x v="5"/>
    <d v="2018-06-01T00:00:00"/>
    <x v="1"/>
    <x v="4"/>
    <x v="0"/>
    <e v="#N/A"/>
    <n v="1425.6845422480519"/>
    <e v="#N/A"/>
  </r>
  <r>
    <x v="5"/>
    <d v="2018-06-01T00:00:00"/>
    <x v="1"/>
    <x v="5"/>
    <x v="0"/>
    <e v="#N/A"/>
    <n v="1538.1675460945899"/>
    <e v="#N/A"/>
  </r>
  <r>
    <x v="5"/>
    <d v="2018-06-01T00:00:00"/>
    <x v="2"/>
    <x v="6"/>
    <x v="0"/>
    <e v="#N/A"/>
    <n v="1731.9795810415071"/>
    <e v="#N/A"/>
  </r>
  <r>
    <x v="5"/>
    <d v="2018-06-01T00:00:00"/>
    <x v="2"/>
    <x v="7"/>
    <x v="0"/>
    <e v="#N/A"/>
    <n v="1796.1697570317251"/>
    <e v="#N/A"/>
  </r>
  <r>
    <x v="5"/>
    <d v="2018-06-01T00:00:00"/>
    <x v="2"/>
    <x v="8"/>
    <x v="0"/>
    <e v="#N/A"/>
    <n v="2241.8580333706559"/>
    <e v="#N/A"/>
  </r>
  <r>
    <x v="5"/>
    <d v="2018-06-01T00:00:00"/>
    <x v="2"/>
    <x v="9"/>
    <x v="0"/>
    <e v="#N/A"/>
    <n v="2335.0410483251831"/>
    <e v="#N/A"/>
  </r>
  <r>
    <x v="5"/>
    <d v="2018-06-01T00:00:00"/>
    <x v="3"/>
    <x v="10"/>
    <x v="0"/>
    <e v="#N/A"/>
    <n v="2351.6824629780162"/>
    <e v="#N/A"/>
  </r>
  <r>
    <x v="5"/>
    <d v="2018-06-01T00:00:00"/>
    <x v="3"/>
    <x v="11"/>
    <x v="0"/>
    <e v="#N/A"/>
    <n v="2465.6952343175458"/>
    <e v="#N/A"/>
  </r>
  <r>
    <x v="5"/>
    <d v="2018-06-01T00:00:00"/>
    <x v="3"/>
    <x v="12"/>
    <x v="0"/>
    <e v="#N/A"/>
    <n v="2519.0879597464559"/>
    <e v="#N/A"/>
  </r>
  <r>
    <x v="5"/>
    <d v="2018-06-01T00:00:00"/>
    <x v="3"/>
    <x v="13"/>
    <x v="0"/>
    <e v="#N/A"/>
    <n v="2596.7091483737563"/>
    <e v="#N/A"/>
  </r>
  <r>
    <x v="5"/>
    <d v="2018-06-01T00:00:00"/>
    <x v="4"/>
    <x v="14"/>
    <x v="0"/>
    <e v="#N/A"/>
    <n v="2492.6970456485501"/>
    <e v="#N/A"/>
  </r>
  <r>
    <x v="5"/>
    <d v="2018-06-01T00:00:00"/>
    <x v="4"/>
    <x v="15"/>
    <x v="0"/>
    <e v="#N/A"/>
    <n v="2514.7114493067884"/>
    <e v="#N/A"/>
  </r>
  <r>
    <x v="5"/>
    <d v="2018-06-01T00:00:00"/>
    <x v="4"/>
    <x v="16"/>
    <x v="0"/>
    <e v="#N/A"/>
    <n v="2522.256983830438"/>
    <e v="#N/A"/>
  </r>
  <r>
    <x v="5"/>
    <d v="2018-06-01T00:00:00"/>
    <x v="4"/>
    <x v="17"/>
    <x v="0"/>
    <e v="#N/A"/>
    <n v="2441.3457149868"/>
    <e v="#N/A"/>
  </r>
  <r>
    <x v="5"/>
    <d v="2018-06-01T00:00:00"/>
    <x v="5"/>
    <x v="18"/>
    <x v="0"/>
    <e v="#N/A"/>
    <n v="2600.9231211462288"/>
    <e v="#N/A"/>
  </r>
  <r>
    <x v="5"/>
    <d v="2018-06-01T00:00:00"/>
    <x v="5"/>
    <x v="19"/>
    <x v="0"/>
    <e v="#N/A"/>
    <n v="2574.2024701085388"/>
    <e v="#N/A"/>
  </r>
  <r>
    <x v="5"/>
    <d v="2018-06-01T00:00:00"/>
    <x v="5"/>
    <x v="20"/>
    <x v="0"/>
    <e v="#N/A"/>
    <n v="2450.314685299365"/>
    <e v="#N/A"/>
  </r>
  <r>
    <x v="5"/>
    <d v="2018-06-01T00:00:00"/>
    <x v="5"/>
    <x v="21"/>
    <x v="0"/>
    <e v="#N/A"/>
    <n v="2111.3671098862219"/>
    <e v="#N/A"/>
  </r>
  <r>
    <x v="5"/>
    <d v="2018-06-01T00:00:00"/>
    <x v="0"/>
    <x v="22"/>
    <x v="0"/>
    <e v="#N/A"/>
    <n v="1567.1396769362818"/>
    <e v="#N/A"/>
  </r>
  <r>
    <x v="5"/>
    <d v="2018-06-01T00:00:00"/>
    <x v="0"/>
    <x v="23"/>
    <x v="0"/>
    <e v="#N/A"/>
    <n v="1634.6770206169431"/>
    <e v="#N/A"/>
  </r>
  <r>
    <x v="6"/>
    <d v="2018-07-01T00:00:00"/>
    <x v="0"/>
    <x v="0"/>
    <x v="0"/>
    <e v="#N/A"/>
    <n v="1571.8553935486411"/>
    <e v="#N/A"/>
  </r>
  <r>
    <x v="6"/>
    <d v="2018-07-01T00:00:00"/>
    <x v="0"/>
    <x v="1"/>
    <x v="0"/>
    <e v="#N/A"/>
    <n v="1517.6647077076491"/>
    <e v="#N/A"/>
  </r>
  <r>
    <x v="6"/>
    <d v="2018-07-01T00:00:00"/>
    <x v="1"/>
    <x v="2"/>
    <x v="0"/>
    <e v="#N/A"/>
    <n v="1556.4345711463529"/>
    <e v="#N/A"/>
  </r>
  <r>
    <x v="6"/>
    <d v="2018-07-01T00:00:00"/>
    <x v="1"/>
    <x v="3"/>
    <x v="0"/>
    <e v="#N/A"/>
    <n v="1431.293902248972"/>
    <e v="#N/A"/>
  </r>
  <r>
    <x v="6"/>
    <d v="2018-07-01T00:00:00"/>
    <x v="1"/>
    <x v="4"/>
    <x v="0"/>
    <e v="#N/A"/>
    <n v="1407.9101497206361"/>
    <e v="#N/A"/>
  </r>
  <r>
    <x v="6"/>
    <d v="2018-07-01T00:00:00"/>
    <x v="1"/>
    <x v="5"/>
    <x v="0"/>
    <e v="#N/A"/>
    <n v="1417.147836408066"/>
    <e v="#N/A"/>
  </r>
  <r>
    <x v="6"/>
    <d v="2018-07-01T00:00:00"/>
    <x v="2"/>
    <x v="6"/>
    <x v="0"/>
    <e v="#N/A"/>
    <n v="1715.0607230449666"/>
    <e v="#N/A"/>
  </r>
  <r>
    <x v="6"/>
    <d v="2018-07-01T00:00:00"/>
    <x v="2"/>
    <x v="7"/>
    <x v="0"/>
    <e v="#N/A"/>
    <n v="1893.7509518747624"/>
    <e v="#N/A"/>
  </r>
  <r>
    <x v="6"/>
    <d v="2018-07-01T00:00:00"/>
    <x v="2"/>
    <x v="8"/>
    <x v="0"/>
    <e v="#N/A"/>
    <n v="2567.5307326657025"/>
    <e v="#N/A"/>
  </r>
  <r>
    <x v="6"/>
    <d v="2018-07-01T00:00:00"/>
    <x v="2"/>
    <x v="9"/>
    <x v="0"/>
    <e v="#N/A"/>
    <n v="2284.3061243327338"/>
    <e v="#N/A"/>
  </r>
  <r>
    <x v="6"/>
    <d v="2018-07-01T00:00:00"/>
    <x v="3"/>
    <x v="10"/>
    <x v="0"/>
    <e v="#N/A"/>
    <n v="2484.8223764847871"/>
    <e v="#N/A"/>
  </r>
  <r>
    <x v="6"/>
    <d v="2018-07-01T00:00:00"/>
    <x v="3"/>
    <x v="11"/>
    <x v="0"/>
    <e v="#N/A"/>
    <n v="2525.6200826519575"/>
    <e v="#N/A"/>
  </r>
  <r>
    <x v="6"/>
    <d v="2018-07-01T00:00:00"/>
    <x v="3"/>
    <x v="12"/>
    <x v="0"/>
    <e v="#N/A"/>
    <n v="2509.5187303932676"/>
    <e v="#N/A"/>
  </r>
  <r>
    <x v="6"/>
    <d v="2018-07-01T00:00:00"/>
    <x v="3"/>
    <x v="13"/>
    <x v="0"/>
    <e v="#N/A"/>
    <n v="2339.0807113512901"/>
    <e v="#N/A"/>
  </r>
  <r>
    <x v="6"/>
    <d v="2018-07-01T00:00:00"/>
    <x v="4"/>
    <x v="14"/>
    <x v="0"/>
    <e v="#N/A"/>
    <n v="2127.7674306375784"/>
    <e v="#N/A"/>
  </r>
  <r>
    <x v="6"/>
    <d v="2018-07-01T00:00:00"/>
    <x v="4"/>
    <x v="15"/>
    <x v="0"/>
    <e v="#N/A"/>
    <n v="2451.3413052146648"/>
    <e v="#N/A"/>
  </r>
  <r>
    <x v="6"/>
    <d v="2018-07-01T00:00:00"/>
    <x v="4"/>
    <x v="16"/>
    <x v="0"/>
    <e v="#N/A"/>
    <n v="2574.7462645968158"/>
    <e v="#N/A"/>
  </r>
  <r>
    <x v="6"/>
    <d v="2018-07-01T00:00:00"/>
    <x v="4"/>
    <x v="17"/>
    <x v="0"/>
    <e v="#N/A"/>
    <n v="2447.7697332678044"/>
    <e v="#N/A"/>
  </r>
  <r>
    <x v="6"/>
    <d v="2018-07-01T00:00:00"/>
    <x v="5"/>
    <x v="18"/>
    <x v="0"/>
    <e v="#N/A"/>
    <n v="2497.9322918834009"/>
    <e v="#N/A"/>
  </r>
  <r>
    <x v="6"/>
    <d v="2018-07-01T00:00:00"/>
    <x v="5"/>
    <x v="19"/>
    <x v="0"/>
    <e v="#N/A"/>
    <n v="2393.2004457544076"/>
    <e v="#N/A"/>
  </r>
  <r>
    <x v="6"/>
    <d v="2018-07-01T00:00:00"/>
    <x v="5"/>
    <x v="20"/>
    <x v="0"/>
    <e v="#N/A"/>
    <n v="2076.1671086198317"/>
    <e v="#N/A"/>
  </r>
  <r>
    <x v="6"/>
    <d v="2018-07-01T00:00:00"/>
    <x v="5"/>
    <x v="21"/>
    <x v="0"/>
    <e v="#N/A"/>
    <n v="2046.2221489145938"/>
    <e v="#N/A"/>
  </r>
  <r>
    <x v="6"/>
    <d v="2018-07-01T00:00:00"/>
    <x v="0"/>
    <x v="22"/>
    <x v="0"/>
    <e v="#N/A"/>
    <n v="1834.5163885535731"/>
    <e v="#N/A"/>
  </r>
  <r>
    <x v="6"/>
    <d v="2018-07-01T00:00:00"/>
    <x v="0"/>
    <x v="23"/>
    <x v="0"/>
    <e v="#N/A"/>
    <n v="1717.8443706645489"/>
    <e v="#N/A"/>
  </r>
  <r>
    <x v="7"/>
    <d v="2018-08-01T00:00:00"/>
    <x v="0"/>
    <x v="0"/>
    <x v="0"/>
    <e v="#N/A"/>
    <n v="1630.404313689975"/>
    <e v="#N/A"/>
  </r>
  <r>
    <x v="7"/>
    <d v="2018-08-01T00:00:00"/>
    <x v="0"/>
    <x v="1"/>
    <x v="0"/>
    <e v="#N/A"/>
    <n v="1622.24933726003"/>
    <e v="#N/A"/>
  </r>
  <r>
    <x v="7"/>
    <d v="2018-08-01T00:00:00"/>
    <x v="1"/>
    <x v="2"/>
    <x v="0"/>
    <e v="#N/A"/>
    <n v="1718.810306228374"/>
    <e v="#N/A"/>
  </r>
  <r>
    <x v="7"/>
    <d v="2018-08-01T00:00:00"/>
    <x v="1"/>
    <x v="3"/>
    <x v="0"/>
    <e v="#N/A"/>
    <n v="1624.9473715462341"/>
    <e v="#N/A"/>
  </r>
  <r>
    <x v="7"/>
    <d v="2018-08-01T00:00:00"/>
    <x v="1"/>
    <x v="4"/>
    <x v="0"/>
    <e v="#N/A"/>
    <n v="1595.080956009145"/>
    <e v="#N/A"/>
  </r>
  <r>
    <x v="7"/>
    <d v="2018-08-01T00:00:00"/>
    <x v="1"/>
    <x v="5"/>
    <x v="0"/>
    <e v="#N/A"/>
    <n v="1478.7758395538469"/>
    <e v="#N/A"/>
  </r>
  <r>
    <x v="7"/>
    <d v="2018-08-01T00:00:00"/>
    <x v="2"/>
    <x v="6"/>
    <x v="0"/>
    <e v="#N/A"/>
    <n v="1615.6132901862488"/>
    <e v="#N/A"/>
  </r>
  <r>
    <x v="7"/>
    <d v="2018-08-01T00:00:00"/>
    <x v="2"/>
    <x v="7"/>
    <x v="0"/>
    <e v="#N/A"/>
    <n v="1817.6175228618017"/>
    <e v="#N/A"/>
  </r>
  <r>
    <x v="7"/>
    <d v="2018-08-01T00:00:00"/>
    <x v="2"/>
    <x v="8"/>
    <x v="0"/>
    <e v="#N/A"/>
    <n v="2282.6996652986909"/>
    <e v="#N/A"/>
  </r>
  <r>
    <x v="7"/>
    <d v="2018-08-01T00:00:00"/>
    <x v="2"/>
    <x v="9"/>
    <x v="0"/>
    <e v="#N/A"/>
    <n v="2449.7049993734017"/>
    <e v="#N/A"/>
  </r>
  <r>
    <x v="7"/>
    <d v="2018-08-01T00:00:00"/>
    <x v="3"/>
    <x v="10"/>
    <x v="0"/>
    <e v="#N/A"/>
    <n v="2443.2369094157302"/>
    <e v="#N/A"/>
  </r>
  <r>
    <x v="7"/>
    <d v="2018-08-01T00:00:00"/>
    <x v="3"/>
    <x v="11"/>
    <x v="0"/>
    <e v="#N/A"/>
    <n v="2380.3041833757707"/>
    <e v="#N/A"/>
  </r>
  <r>
    <x v="7"/>
    <d v="2018-08-01T00:00:00"/>
    <x v="3"/>
    <x v="12"/>
    <x v="0"/>
    <e v="#N/A"/>
    <n v="2489.2392919623999"/>
    <e v="#N/A"/>
  </r>
  <r>
    <x v="7"/>
    <d v="2018-08-01T00:00:00"/>
    <x v="3"/>
    <x v="13"/>
    <x v="0"/>
    <e v="#N/A"/>
    <n v="2433.4206400810035"/>
    <e v="#N/A"/>
  </r>
  <r>
    <x v="7"/>
    <d v="2018-08-01T00:00:00"/>
    <x v="4"/>
    <x v="14"/>
    <x v="0"/>
    <e v="#N/A"/>
    <n v="2487.849168804818"/>
    <e v="#N/A"/>
  </r>
  <r>
    <x v="7"/>
    <d v="2018-08-01T00:00:00"/>
    <x v="4"/>
    <x v="15"/>
    <x v="0"/>
    <e v="#N/A"/>
    <n v="2568.524283427173"/>
    <e v="#N/A"/>
  </r>
  <r>
    <x v="7"/>
    <d v="2018-08-01T00:00:00"/>
    <x v="4"/>
    <x v="16"/>
    <x v="0"/>
    <e v="#N/A"/>
    <n v="2643.0078424938119"/>
    <e v="#N/A"/>
  </r>
  <r>
    <x v="7"/>
    <d v="2018-08-01T00:00:00"/>
    <x v="4"/>
    <x v="17"/>
    <x v="0"/>
    <e v="#N/A"/>
    <n v="2808.7695790019511"/>
    <e v="#N/A"/>
  </r>
  <r>
    <x v="7"/>
    <d v="2018-08-01T00:00:00"/>
    <x v="5"/>
    <x v="18"/>
    <x v="0"/>
    <e v="#N/A"/>
    <n v="2679.4332795697924"/>
    <e v="#N/A"/>
  </r>
  <r>
    <x v="7"/>
    <d v="2018-08-01T00:00:00"/>
    <x v="5"/>
    <x v="19"/>
    <x v="0"/>
    <e v="#N/A"/>
    <n v="2534.4308473707683"/>
    <e v="#N/A"/>
  </r>
  <r>
    <x v="7"/>
    <d v="2018-08-01T00:00:00"/>
    <x v="5"/>
    <x v="20"/>
    <x v="0"/>
    <e v="#N/A"/>
    <n v="2262.353867103111"/>
    <e v="#N/A"/>
  </r>
  <r>
    <x v="7"/>
    <d v="2018-08-01T00:00:00"/>
    <x v="5"/>
    <x v="21"/>
    <x v="0"/>
    <e v="#N/A"/>
    <n v="1972.1338367374753"/>
    <e v="#N/A"/>
  </r>
  <r>
    <x v="7"/>
    <d v="2018-08-01T00:00:00"/>
    <x v="0"/>
    <x v="22"/>
    <x v="0"/>
    <e v="#N/A"/>
    <n v="1897.3166486035179"/>
    <e v="#N/A"/>
  </r>
  <r>
    <x v="7"/>
    <d v="2018-08-01T00:00:00"/>
    <x v="0"/>
    <x v="23"/>
    <x v="0"/>
    <e v="#N/A"/>
    <n v="1694.7470192600258"/>
    <e v="#N/A"/>
  </r>
  <r>
    <x v="8"/>
    <d v="2018-09-01T00:00:00"/>
    <x v="0"/>
    <x v="0"/>
    <x v="0"/>
    <e v="#N/A"/>
    <n v="1726.683208968991"/>
    <e v="#N/A"/>
  </r>
  <r>
    <x v="8"/>
    <d v="2018-09-01T00:00:00"/>
    <x v="0"/>
    <x v="1"/>
    <x v="0"/>
    <e v="#N/A"/>
    <n v="1568.0568768641579"/>
    <e v="#N/A"/>
  </r>
  <r>
    <x v="8"/>
    <d v="2018-09-01T00:00:00"/>
    <x v="1"/>
    <x v="2"/>
    <x v="0"/>
    <e v="#N/A"/>
    <n v="1582.562025801838"/>
    <e v="#N/A"/>
  </r>
  <r>
    <x v="8"/>
    <d v="2018-09-01T00:00:00"/>
    <x v="1"/>
    <x v="3"/>
    <x v="0"/>
    <e v="#N/A"/>
    <n v="1550.6811733507188"/>
    <e v="#N/A"/>
  </r>
  <r>
    <x v="8"/>
    <d v="2018-09-01T00:00:00"/>
    <x v="1"/>
    <x v="4"/>
    <x v="0"/>
    <e v="#N/A"/>
    <n v="1513.0508221090899"/>
    <e v="#N/A"/>
  </r>
  <r>
    <x v="8"/>
    <d v="2018-09-01T00:00:00"/>
    <x v="1"/>
    <x v="5"/>
    <x v="0"/>
    <e v="#N/A"/>
    <n v="1542.876094491583"/>
    <e v="#N/A"/>
  </r>
  <r>
    <x v="8"/>
    <d v="2018-09-01T00:00:00"/>
    <x v="2"/>
    <x v="6"/>
    <x v="0"/>
    <e v="#N/A"/>
    <n v="1687.559569260437"/>
    <e v="#N/A"/>
  </r>
  <r>
    <x v="8"/>
    <d v="2018-09-01T00:00:00"/>
    <x v="2"/>
    <x v="7"/>
    <x v="0"/>
    <e v="#N/A"/>
    <n v="1895.823082255366"/>
    <e v="#N/A"/>
  </r>
  <r>
    <x v="8"/>
    <d v="2018-09-01T00:00:00"/>
    <x v="2"/>
    <x v="8"/>
    <x v="0"/>
    <e v="#N/A"/>
    <n v="2215.319536990884"/>
    <e v="#N/A"/>
  </r>
  <r>
    <x v="8"/>
    <d v="2018-09-01T00:00:00"/>
    <x v="2"/>
    <x v="9"/>
    <x v="0"/>
    <e v="#N/A"/>
    <n v="2838.0046790895999"/>
    <e v="#N/A"/>
  </r>
  <r>
    <x v="8"/>
    <d v="2018-09-01T00:00:00"/>
    <x v="3"/>
    <x v="10"/>
    <x v="0"/>
    <e v="#N/A"/>
    <n v="2409.5122057418503"/>
    <e v="#N/A"/>
  </r>
  <r>
    <x v="8"/>
    <d v="2018-09-01T00:00:00"/>
    <x v="3"/>
    <x v="11"/>
    <x v="0"/>
    <e v="#N/A"/>
    <n v="2540.9598993119407"/>
    <e v="#N/A"/>
  </r>
  <r>
    <x v="8"/>
    <d v="2018-09-01T00:00:00"/>
    <x v="3"/>
    <x v="12"/>
    <x v="0"/>
    <e v="#N/A"/>
    <n v="2384.6190689260602"/>
    <e v="#N/A"/>
  </r>
  <r>
    <x v="8"/>
    <d v="2018-09-01T00:00:00"/>
    <x v="3"/>
    <x v="13"/>
    <x v="0"/>
    <e v="#N/A"/>
    <n v="2410.1533616356105"/>
    <e v="#N/A"/>
  </r>
  <r>
    <x v="8"/>
    <d v="2018-09-01T00:00:00"/>
    <x v="4"/>
    <x v="14"/>
    <x v="0"/>
    <e v="#N/A"/>
    <n v="2371.6186527742434"/>
    <e v="#N/A"/>
  </r>
  <r>
    <x v="8"/>
    <d v="2018-09-01T00:00:00"/>
    <x v="4"/>
    <x v="15"/>
    <x v="0"/>
    <e v="#N/A"/>
    <n v="2454.2229694467605"/>
    <e v="#N/A"/>
  </r>
  <r>
    <x v="8"/>
    <d v="2018-09-01T00:00:00"/>
    <x v="4"/>
    <x v="16"/>
    <x v="0"/>
    <e v="#N/A"/>
    <n v="2681.6835251724406"/>
    <e v="#N/A"/>
  </r>
  <r>
    <x v="8"/>
    <d v="2018-09-01T00:00:00"/>
    <x v="4"/>
    <x v="17"/>
    <x v="0"/>
    <e v="#N/A"/>
    <n v="2284.7001691778337"/>
    <e v="#N/A"/>
  </r>
  <r>
    <x v="8"/>
    <d v="2018-09-01T00:00:00"/>
    <x v="5"/>
    <x v="18"/>
    <x v="0"/>
    <e v="#N/A"/>
    <n v="2066.366386910865"/>
    <e v="#N/A"/>
  </r>
  <r>
    <x v="8"/>
    <d v="2018-09-01T00:00:00"/>
    <x v="5"/>
    <x v="19"/>
    <x v="0"/>
    <e v="#N/A"/>
    <n v="2138.1975322413391"/>
    <e v="#N/A"/>
  </r>
  <r>
    <x v="8"/>
    <d v="2018-09-01T00:00:00"/>
    <x v="5"/>
    <x v="20"/>
    <x v="0"/>
    <e v="#N/A"/>
    <n v="1838.1415062968522"/>
    <e v="#N/A"/>
  </r>
  <r>
    <x v="8"/>
    <d v="2018-09-01T00:00:00"/>
    <x v="5"/>
    <x v="21"/>
    <x v="0"/>
    <e v="#N/A"/>
    <n v="1791.214693661356"/>
    <e v="#N/A"/>
  </r>
  <r>
    <x v="8"/>
    <d v="2018-09-01T00:00:00"/>
    <x v="0"/>
    <x v="22"/>
    <x v="0"/>
    <e v="#N/A"/>
    <n v="1820.2749355474839"/>
    <e v="#N/A"/>
  </r>
  <r>
    <x v="8"/>
    <d v="2018-09-01T00:00:00"/>
    <x v="0"/>
    <x v="23"/>
    <x v="0"/>
    <e v="#N/A"/>
    <n v="1668.830812594158"/>
    <e v="#N/A"/>
  </r>
  <r>
    <x v="9"/>
    <d v="2018-10-01T00:00:00"/>
    <x v="0"/>
    <x v="0"/>
    <x v="0"/>
    <e v="#N/A"/>
    <n v="0"/>
    <n v="0"/>
  </r>
  <r>
    <x v="9"/>
    <d v="2018-10-01T00:00:00"/>
    <x v="0"/>
    <x v="1"/>
    <x v="0"/>
    <e v="#N/A"/>
    <n v="0"/>
    <n v="0"/>
  </r>
  <r>
    <x v="9"/>
    <d v="2018-10-01T00:00:00"/>
    <x v="1"/>
    <x v="2"/>
    <x v="0"/>
    <e v="#N/A"/>
    <n v="0"/>
    <n v="0"/>
  </r>
  <r>
    <x v="9"/>
    <d v="2018-10-01T00:00:00"/>
    <x v="1"/>
    <x v="3"/>
    <x v="0"/>
    <e v="#N/A"/>
    <n v="0"/>
    <n v="0"/>
  </r>
  <r>
    <x v="9"/>
    <d v="2018-10-01T00:00:00"/>
    <x v="1"/>
    <x v="4"/>
    <x v="0"/>
    <e v="#N/A"/>
    <n v="0"/>
    <n v="0"/>
  </r>
  <r>
    <x v="9"/>
    <d v="2018-10-01T00:00:00"/>
    <x v="1"/>
    <x v="5"/>
    <x v="0"/>
    <e v="#N/A"/>
    <n v="0"/>
    <n v="0"/>
  </r>
  <r>
    <x v="9"/>
    <d v="2018-10-01T00:00:00"/>
    <x v="2"/>
    <x v="6"/>
    <x v="0"/>
    <e v="#N/A"/>
    <n v="0"/>
    <n v="0"/>
  </r>
  <r>
    <x v="9"/>
    <d v="2018-10-01T00:00:00"/>
    <x v="2"/>
    <x v="7"/>
    <x v="0"/>
    <e v="#N/A"/>
    <n v="0"/>
    <n v="0"/>
  </r>
  <r>
    <x v="9"/>
    <d v="2018-10-01T00:00:00"/>
    <x v="2"/>
    <x v="8"/>
    <x v="0"/>
    <e v="#N/A"/>
    <n v="0"/>
    <n v="0"/>
  </r>
  <r>
    <x v="9"/>
    <d v="2018-10-01T00:00:00"/>
    <x v="2"/>
    <x v="9"/>
    <x v="0"/>
    <e v="#N/A"/>
    <n v="0"/>
    <n v="0"/>
  </r>
  <r>
    <x v="9"/>
    <d v="2018-10-01T00:00:00"/>
    <x v="3"/>
    <x v="10"/>
    <x v="0"/>
    <e v="#N/A"/>
    <n v="0"/>
    <n v="0"/>
  </r>
  <r>
    <x v="9"/>
    <d v="2018-10-01T00:00:00"/>
    <x v="3"/>
    <x v="11"/>
    <x v="0"/>
    <e v="#N/A"/>
    <n v="0"/>
    <n v="0"/>
  </r>
  <r>
    <x v="9"/>
    <d v="2018-10-01T00:00:00"/>
    <x v="3"/>
    <x v="12"/>
    <x v="0"/>
    <e v="#N/A"/>
    <n v="0"/>
    <n v="0"/>
  </r>
  <r>
    <x v="9"/>
    <d v="2018-10-01T00:00:00"/>
    <x v="3"/>
    <x v="13"/>
    <x v="0"/>
    <e v="#N/A"/>
    <n v="0"/>
    <n v="0"/>
  </r>
  <r>
    <x v="9"/>
    <d v="2018-10-01T00:00:00"/>
    <x v="4"/>
    <x v="14"/>
    <x v="0"/>
    <e v="#N/A"/>
    <n v="0"/>
    <n v="0"/>
  </r>
  <r>
    <x v="9"/>
    <d v="2018-10-01T00:00:00"/>
    <x v="4"/>
    <x v="15"/>
    <x v="0"/>
    <e v="#N/A"/>
    <n v="0"/>
    <n v="0"/>
  </r>
  <r>
    <x v="9"/>
    <d v="2018-10-01T00:00:00"/>
    <x v="4"/>
    <x v="16"/>
    <x v="0"/>
    <e v="#N/A"/>
    <n v="0"/>
    <n v="0"/>
  </r>
  <r>
    <x v="9"/>
    <d v="2018-10-01T00:00:00"/>
    <x v="4"/>
    <x v="17"/>
    <x v="0"/>
    <e v="#N/A"/>
    <n v="0"/>
    <n v="0"/>
  </r>
  <r>
    <x v="9"/>
    <d v="2018-10-01T00:00:00"/>
    <x v="5"/>
    <x v="18"/>
    <x v="0"/>
    <e v="#N/A"/>
    <n v="0"/>
    <n v="0"/>
  </r>
  <r>
    <x v="9"/>
    <d v="2018-10-01T00:00:00"/>
    <x v="5"/>
    <x v="19"/>
    <x v="0"/>
    <e v="#N/A"/>
    <n v="0"/>
    <n v="0"/>
  </r>
  <r>
    <x v="9"/>
    <d v="2018-10-01T00:00:00"/>
    <x v="5"/>
    <x v="20"/>
    <x v="0"/>
    <e v="#N/A"/>
    <n v="0"/>
    <n v="0"/>
  </r>
  <r>
    <x v="9"/>
    <d v="2018-10-01T00:00:00"/>
    <x v="5"/>
    <x v="21"/>
    <x v="0"/>
    <e v="#N/A"/>
    <n v="0"/>
    <n v="0"/>
  </r>
  <r>
    <x v="9"/>
    <d v="2018-10-01T00:00:00"/>
    <x v="0"/>
    <x v="22"/>
    <x v="0"/>
    <e v="#N/A"/>
    <n v="0"/>
    <n v="0"/>
  </r>
  <r>
    <x v="9"/>
    <d v="2018-10-01T00:00:00"/>
    <x v="0"/>
    <x v="23"/>
    <x v="0"/>
    <e v="#N/A"/>
    <n v="0"/>
    <n v="0"/>
  </r>
  <r>
    <x v="10"/>
    <d v="2018-11-01T00:00:00"/>
    <x v="0"/>
    <x v="0"/>
    <x v="0"/>
    <e v="#N/A"/>
    <n v="0"/>
    <n v="0"/>
  </r>
  <r>
    <x v="10"/>
    <d v="2018-11-01T00:00:00"/>
    <x v="0"/>
    <x v="1"/>
    <x v="0"/>
    <e v="#N/A"/>
    <n v="0"/>
    <n v="0"/>
  </r>
  <r>
    <x v="10"/>
    <d v="2018-11-01T00:00:00"/>
    <x v="1"/>
    <x v="2"/>
    <x v="0"/>
    <e v="#N/A"/>
    <n v="0"/>
    <n v="0"/>
  </r>
  <r>
    <x v="10"/>
    <d v="2018-11-01T00:00:00"/>
    <x v="1"/>
    <x v="3"/>
    <x v="0"/>
    <e v="#N/A"/>
    <n v="0"/>
    <n v="0"/>
  </r>
  <r>
    <x v="10"/>
    <d v="2018-11-01T00:00:00"/>
    <x v="1"/>
    <x v="4"/>
    <x v="0"/>
    <e v="#N/A"/>
    <n v="0"/>
    <n v="0"/>
  </r>
  <r>
    <x v="10"/>
    <d v="2018-11-01T00:00:00"/>
    <x v="1"/>
    <x v="5"/>
    <x v="0"/>
    <e v="#N/A"/>
    <n v="0"/>
    <n v="0"/>
  </r>
  <r>
    <x v="10"/>
    <d v="2018-11-01T00:00:00"/>
    <x v="2"/>
    <x v="6"/>
    <x v="0"/>
    <e v="#N/A"/>
    <n v="0"/>
    <n v="0"/>
  </r>
  <r>
    <x v="10"/>
    <d v="2018-11-01T00:00:00"/>
    <x v="2"/>
    <x v="7"/>
    <x v="0"/>
    <e v="#N/A"/>
    <n v="0"/>
    <n v="0"/>
  </r>
  <r>
    <x v="10"/>
    <d v="2018-11-01T00:00:00"/>
    <x v="2"/>
    <x v="8"/>
    <x v="0"/>
    <e v="#N/A"/>
    <n v="0"/>
    <n v="0"/>
  </r>
  <r>
    <x v="10"/>
    <d v="2018-11-01T00:00:00"/>
    <x v="2"/>
    <x v="9"/>
    <x v="0"/>
    <e v="#N/A"/>
    <n v="0"/>
    <n v="0"/>
  </r>
  <r>
    <x v="10"/>
    <d v="2018-11-01T00:00:00"/>
    <x v="3"/>
    <x v="10"/>
    <x v="0"/>
    <e v="#N/A"/>
    <n v="0"/>
    <n v="0"/>
  </r>
  <r>
    <x v="10"/>
    <d v="2018-11-01T00:00:00"/>
    <x v="3"/>
    <x v="11"/>
    <x v="0"/>
    <e v="#N/A"/>
    <n v="0"/>
    <n v="0"/>
  </r>
  <r>
    <x v="10"/>
    <d v="2018-11-01T00:00:00"/>
    <x v="3"/>
    <x v="12"/>
    <x v="0"/>
    <e v="#N/A"/>
    <n v="0"/>
    <n v="0"/>
  </r>
  <r>
    <x v="10"/>
    <d v="2018-11-01T00:00:00"/>
    <x v="3"/>
    <x v="13"/>
    <x v="0"/>
    <e v="#N/A"/>
    <n v="0"/>
    <n v="0"/>
  </r>
  <r>
    <x v="10"/>
    <d v="2018-11-01T00:00:00"/>
    <x v="4"/>
    <x v="14"/>
    <x v="0"/>
    <e v="#N/A"/>
    <n v="0"/>
    <n v="0"/>
  </r>
  <r>
    <x v="10"/>
    <d v="2018-11-01T00:00:00"/>
    <x v="4"/>
    <x v="15"/>
    <x v="0"/>
    <e v="#N/A"/>
    <n v="0"/>
    <n v="0"/>
  </r>
  <r>
    <x v="10"/>
    <d v="2018-11-01T00:00:00"/>
    <x v="4"/>
    <x v="16"/>
    <x v="0"/>
    <e v="#N/A"/>
    <n v="0"/>
    <n v="0"/>
  </r>
  <r>
    <x v="10"/>
    <d v="2018-11-01T00:00:00"/>
    <x v="4"/>
    <x v="17"/>
    <x v="0"/>
    <e v="#N/A"/>
    <n v="0"/>
    <n v="0"/>
  </r>
  <r>
    <x v="10"/>
    <d v="2018-11-01T00:00:00"/>
    <x v="5"/>
    <x v="18"/>
    <x v="0"/>
    <e v="#N/A"/>
    <n v="0"/>
    <n v="0"/>
  </r>
  <r>
    <x v="10"/>
    <d v="2018-11-01T00:00:00"/>
    <x v="5"/>
    <x v="19"/>
    <x v="0"/>
    <e v="#N/A"/>
    <n v="0"/>
    <n v="0"/>
  </r>
  <r>
    <x v="10"/>
    <d v="2018-11-01T00:00:00"/>
    <x v="5"/>
    <x v="20"/>
    <x v="0"/>
    <e v="#N/A"/>
    <n v="0"/>
    <n v="0"/>
  </r>
  <r>
    <x v="10"/>
    <d v="2018-11-01T00:00:00"/>
    <x v="5"/>
    <x v="21"/>
    <x v="0"/>
    <e v="#N/A"/>
    <n v="0"/>
    <n v="0"/>
  </r>
  <r>
    <x v="10"/>
    <d v="2018-11-01T00:00:00"/>
    <x v="0"/>
    <x v="22"/>
    <x v="0"/>
    <e v="#N/A"/>
    <n v="0"/>
    <n v="0"/>
  </r>
  <r>
    <x v="10"/>
    <d v="2018-11-01T00:00:00"/>
    <x v="0"/>
    <x v="23"/>
    <x v="0"/>
    <e v="#N/A"/>
    <n v="0"/>
    <n v="0"/>
  </r>
  <r>
    <x v="11"/>
    <d v="2018-12-01T00:00:00"/>
    <x v="0"/>
    <x v="0"/>
    <x v="0"/>
    <e v="#N/A"/>
    <n v="0"/>
    <n v="0"/>
  </r>
  <r>
    <x v="11"/>
    <d v="2018-12-01T00:00:00"/>
    <x v="0"/>
    <x v="1"/>
    <x v="0"/>
    <e v="#N/A"/>
    <n v="0"/>
    <n v="0"/>
  </r>
  <r>
    <x v="11"/>
    <d v="2018-12-01T00:00:00"/>
    <x v="1"/>
    <x v="2"/>
    <x v="0"/>
    <e v="#N/A"/>
    <n v="0"/>
    <n v="0"/>
  </r>
  <r>
    <x v="11"/>
    <d v="2018-12-01T00:00:00"/>
    <x v="1"/>
    <x v="3"/>
    <x v="0"/>
    <e v="#N/A"/>
    <n v="0"/>
    <n v="0"/>
  </r>
  <r>
    <x v="11"/>
    <d v="2018-12-01T00:00:00"/>
    <x v="1"/>
    <x v="4"/>
    <x v="0"/>
    <e v="#N/A"/>
    <n v="0"/>
    <n v="0"/>
  </r>
  <r>
    <x v="11"/>
    <d v="2018-12-01T00:00:00"/>
    <x v="1"/>
    <x v="5"/>
    <x v="0"/>
    <e v="#N/A"/>
    <n v="0"/>
    <n v="0"/>
  </r>
  <r>
    <x v="11"/>
    <d v="2018-12-01T00:00:00"/>
    <x v="2"/>
    <x v="6"/>
    <x v="0"/>
    <e v="#N/A"/>
    <n v="0"/>
    <n v="0"/>
  </r>
  <r>
    <x v="11"/>
    <d v="2018-12-01T00:00:00"/>
    <x v="2"/>
    <x v="7"/>
    <x v="0"/>
    <e v="#N/A"/>
    <n v="0"/>
    <n v="0"/>
  </r>
  <r>
    <x v="11"/>
    <d v="2018-12-01T00:00:00"/>
    <x v="2"/>
    <x v="8"/>
    <x v="0"/>
    <e v="#N/A"/>
    <n v="0"/>
    <n v="0"/>
  </r>
  <r>
    <x v="11"/>
    <d v="2018-12-01T00:00:00"/>
    <x v="2"/>
    <x v="9"/>
    <x v="0"/>
    <e v="#N/A"/>
    <n v="0"/>
    <n v="0"/>
  </r>
  <r>
    <x v="11"/>
    <d v="2018-12-01T00:00:00"/>
    <x v="3"/>
    <x v="10"/>
    <x v="0"/>
    <e v="#N/A"/>
    <n v="0"/>
    <n v="0"/>
  </r>
  <r>
    <x v="11"/>
    <d v="2018-12-01T00:00:00"/>
    <x v="3"/>
    <x v="11"/>
    <x v="0"/>
    <e v="#N/A"/>
    <n v="0"/>
    <n v="0"/>
  </r>
  <r>
    <x v="11"/>
    <d v="2018-12-01T00:00:00"/>
    <x v="3"/>
    <x v="12"/>
    <x v="0"/>
    <e v="#N/A"/>
    <n v="0"/>
    <n v="0"/>
  </r>
  <r>
    <x v="11"/>
    <d v="2018-12-01T00:00:00"/>
    <x v="3"/>
    <x v="13"/>
    <x v="0"/>
    <e v="#N/A"/>
    <n v="0"/>
    <n v="0"/>
  </r>
  <r>
    <x v="11"/>
    <d v="2018-12-01T00:00:00"/>
    <x v="4"/>
    <x v="14"/>
    <x v="0"/>
    <e v="#N/A"/>
    <n v="0"/>
    <n v="0"/>
  </r>
  <r>
    <x v="11"/>
    <d v="2018-12-01T00:00:00"/>
    <x v="4"/>
    <x v="15"/>
    <x v="0"/>
    <e v="#N/A"/>
    <n v="0"/>
    <n v="0"/>
  </r>
  <r>
    <x v="11"/>
    <d v="2018-12-01T00:00:00"/>
    <x v="4"/>
    <x v="16"/>
    <x v="0"/>
    <e v="#N/A"/>
    <n v="0"/>
    <n v="0"/>
  </r>
  <r>
    <x v="11"/>
    <d v="2018-12-01T00:00:00"/>
    <x v="4"/>
    <x v="17"/>
    <x v="0"/>
    <e v="#N/A"/>
    <n v="0"/>
    <n v="0"/>
  </r>
  <r>
    <x v="11"/>
    <d v="2018-12-01T00:00:00"/>
    <x v="5"/>
    <x v="18"/>
    <x v="0"/>
    <e v="#N/A"/>
    <n v="0"/>
    <n v="0"/>
  </r>
  <r>
    <x v="11"/>
    <d v="2018-12-01T00:00:00"/>
    <x v="5"/>
    <x v="19"/>
    <x v="0"/>
    <e v="#N/A"/>
    <n v="0"/>
    <n v="0"/>
  </r>
  <r>
    <x v="11"/>
    <d v="2018-12-01T00:00:00"/>
    <x v="5"/>
    <x v="20"/>
    <x v="0"/>
    <e v="#N/A"/>
    <n v="0"/>
    <n v="0"/>
  </r>
  <r>
    <x v="11"/>
    <d v="2018-12-01T00:00:00"/>
    <x v="5"/>
    <x v="21"/>
    <x v="0"/>
    <e v="#N/A"/>
    <n v="0"/>
    <n v="0"/>
  </r>
  <r>
    <x v="11"/>
    <d v="2018-12-01T00:00:00"/>
    <x v="0"/>
    <x v="22"/>
    <x v="0"/>
    <e v="#N/A"/>
    <n v="0"/>
    <n v="0"/>
  </r>
  <r>
    <x v="11"/>
    <d v="2018-12-01T00:00:00"/>
    <x v="0"/>
    <x v="23"/>
    <x v="0"/>
    <e v="#N/A"/>
    <n v="0"/>
    <n v="0"/>
  </r>
  <r>
    <x v="12"/>
    <m/>
    <x v="6"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D457B2-589B-4D4C-A7FF-7FD4CB20842D}" name="PivotTable2" cacheId="9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4">
  <location ref="K33:M45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3">
        <item h="1" m="1" x="2"/>
        <item h="1" x="1"/>
        <item x="0"/>
      </items>
    </pivotField>
    <pivotField dataField="1" showAll="0"/>
    <pivotField dataField="1"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XX" fld="5" subtotal="average" baseField="0" baseItem="0"/>
    <dataField name="2023" fld="6" subtotal="average" baseField="0" baseItem="0"/>
  </dataFields>
  <chartFormats count="6">
    <chartFormat chart="59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04A33D-2D93-44B6-AE4E-3A2ECE52FF82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110:L12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8D8AF6-E3C0-4136-BB0A-1820455095DF}" name="PivotTable1" cacheId="9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70">
  <location ref="K4:M28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m="1" x="2"/>
        <item x="0"/>
        <item x="1"/>
      </items>
    </pivotField>
    <pivotField dataField="1" showAll="0"/>
    <pivotField dataField="1" showAll="0"/>
    <pivotField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XX" fld="5" subtotal="max" baseField="2" baseItem="1"/>
    <dataField name="2023" fld="6" subtotal="max" baseField="2" baseItem="1"/>
  </dataFields>
  <chartFormats count="2">
    <chartFormat chart="26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5" x14ac:dyDescent="0.35"/>
  <sheetData>
    <row r="1" spans="1:13" ht="18.5" x14ac:dyDescent="0.35">
      <c r="G1" s="1" t="s">
        <v>33</v>
      </c>
    </row>
    <row r="2" spans="1:13" ht="18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5" x14ac:dyDescent="0.3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.5" x14ac:dyDescent="0.3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.5" x14ac:dyDescent="0.3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.5" x14ac:dyDescent="0.3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.5" x14ac:dyDescent="0.3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.5" x14ac:dyDescent="0.3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.5" x14ac:dyDescent="0.3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.5" x14ac:dyDescent="0.3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.5" x14ac:dyDescent="0.3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.5" x14ac:dyDescent="0.3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.5" x14ac:dyDescent="0.3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.5" x14ac:dyDescent="0.3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.5" x14ac:dyDescent="0.3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.5" x14ac:dyDescent="0.3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.5" x14ac:dyDescent="0.3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.5" x14ac:dyDescent="0.3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.5" x14ac:dyDescent="0.3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.5" x14ac:dyDescent="0.3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.5" x14ac:dyDescent="0.3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.5" x14ac:dyDescent="0.3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.5" x14ac:dyDescent="0.3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.5" x14ac:dyDescent="0.3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.5" x14ac:dyDescent="0.3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.5" x14ac:dyDescent="0.3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M26"/>
  <sheetViews>
    <sheetView tabSelected="1" workbookViewId="0">
      <selection activeCell="M3" sqref="M3"/>
    </sheetView>
  </sheetViews>
  <sheetFormatPr defaultRowHeight="14.5" x14ac:dyDescent="0.35"/>
  <sheetData>
    <row r="1" spans="1:13" ht="18.5" x14ac:dyDescent="0.35">
      <c r="G1" s="1" t="s">
        <v>13</v>
      </c>
    </row>
    <row r="2" spans="1:13" ht="18.5" x14ac:dyDescent="0.3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8.5" x14ac:dyDescent="0.35">
      <c r="A3" s="2">
        <v>1</v>
      </c>
      <c r="B3" s="3">
        <v>1265.9862986260719</v>
      </c>
      <c r="C3" s="3">
        <v>1395.368963444178</v>
      </c>
      <c r="D3" s="3">
        <v>1375.4372607798241</v>
      </c>
      <c r="E3" s="3">
        <v>1365.1791180065761</v>
      </c>
      <c r="F3" s="3">
        <v>1531.5879759933609</v>
      </c>
      <c r="G3" s="3">
        <v>1509.137599875457</v>
      </c>
      <c r="H3" s="3">
        <v>1571.8553935486411</v>
      </c>
      <c r="I3" s="3">
        <v>1630.404313689975</v>
      </c>
      <c r="J3" s="3">
        <v>1726.683208968991</v>
      </c>
      <c r="K3" s="3"/>
      <c r="L3" s="3"/>
      <c r="M3" s="3"/>
    </row>
    <row r="4" spans="1:13" ht="18.5" x14ac:dyDescent="0.35">
      <c r="A4" s="2">
        <v>2</v>
      </c>
      <c r="B4" s="3">
        <v>1208.873491399253</v>
      </c>
      <c r="C4" s="3">
        <v>1365.999417501429</v>
      </c>
      <c r="D4" s="3">
        <v>1246.539294760139</v>
      </c>
      <c r="E4" s="3">
        <v>1335.7570311998361</v>
      </c>
      <c r="F4" s="3">
        <v>1507.3403168758759</v>
      </c>
      <c r="G4" s="3">
        <v>1374.308753203391</v>
      </c>
      <c r="H4" s="3">
        <v>1517.6647077076491</v>
      </c>
      <c r="I4" s="3">
        <v>1622.24933726003</v>
      </c>
      <c r="J4" s="3">
        <v>1568.0568768641579</v>
      </c>
      <c r="K4" s="3"/>
      <c r="L4" s="3"/>
      <c r="M4" s="3"/>
    </row>
    <row r="5" spans="1:13" ht="18.5" x14ac:dyDescent="0.35">
      <c r="A5" s="2">
        <v>3</v>
      </c>
      <c r="B5" s="3">
        <v>1309.8254111735919</v>
      </c>
      <c r="C5" s="3">
        <v>1460.015765293509</v>
      </c>
      <c r="D5" s="3">
        <v>1376.790020600956</v>
      </c>
      <c r="E5" s="3">
        <v>1348.873139125672</v>
      </c>
      <c r="F5" s="3">
        <v>1460.5145483871779</v>
      </c>
      <c r="G5" s="3">
        <v>1476.3247867785471</v>
      </c>
      <c r="H5" s="3">
        <v>1556.4345711463529</v>
      </c>
      <c r="I5" s="3">
        <v>1718.810306228374</v>
      </c>
      <c r="J5" s="3">
        <v>1582.562025801838</v>
      </c>
      <c r="K5" s="3"/>
      <c r="L5" s="3"/>
      <c r="M5" s="3"/>
    </row>
    <row r="6" spans="1:13" ht="18.5" x14ac:dyDescent="0.35">
      <c r="A6" s="2">
        <v>4</v>
      </c>
      <c r="B6" s="3">
        <v>1308.2862417490592</v>
      </c>
      <c r="C6" s="3">
        <v>1459.9333796211422</v>
      </c>
      <c r="D6" s="3">
        <v>1246.277027076032</v>
      </c>
      <c r="E6" s="3">
        <v>1381.066880766648</v>
      </c>
      <c r="F6" s="3">
        <v>1483.5543516303951</v>
      </c>
      <c r="G6" s="3">
        <v>1470.5838308606781</v>
      </c>
      <c r="H6" s="3">
        <v>1431.293902248972</v>
      </c>
      <c r="I6" s="3">
        <v>1624.9473715462341</v>
      </c>
      <c r="J6" s="3">
        <v>1550.6811733507188</v>
      </c>
      <c r="K6" s="3"/>
      <c r="L6" s="3"/>
      <c r="M6" s="3"/>
    </row>
    <row r="7" spans="1:13" ht="18.5" x14ac:dyDescent="0.35">
      <c r="A7" s="2">
        <v>5</v>
      </c>
      <c r="B7" s="3">
        <v>1349.4844240457701</v>
      </c>
      <c r="C7" s="3">
        <v>1529.8453400215681</v>
      </c>
      <c r="D7" s="3">
        <v>1356.0931119331822</v>
      </c>
      <c r="E7" s="3">
        <v>1292.395432402471</v>
      </c>
      <c r="F7" s="3">
        <v>1514.79325316937</v>
      </c>
      <c r="G7" s="3">
        <v>1425.6845422480519</v>
      </c>
      <c r="H7" s="3">
        <v>1407.9101497206361</v>
      </c>
      <c r="I7" s="3">
        <v>1595.080956009145</v>
      </c>
      <c r="J7" s="3">
        <v>1513.0508221090899</v>
      </c>
      <c r="K7" s="3"/>
      <c r="L7" s="3"/>
      <c r="M7" s="3"/>
    </row>
    <row r="8" spans="1:13" ht="18.5" x14ac:dyDescent="0.35">
      <c r="A8" s="2">
        <v>6</v>
      </c>
      <c r="B8" s="3">
        <v>1421.3428019897779</v>
      </c>
      <c r="C8" s="3">
        <v>1557.2637434062819</v>
      </c>
      <c r="D8" s="3">
        <v>1471.392058257095</v>
      </c>
      <c r="E8" s="3">
        <v>1327.900102198839</v>
      </c>
      <c r="F8" s="3">
        <v>1429.8078235584389</v>
      </c>
      <c r="G8" s="3">
        <v>1538.1675460945899</v>
      </c>
      <c r="H8" s="3">
        <v>1417.147836408066</v>
      </c>
      <c r="I8" s="3">
        <v>1478.7758395538469</v>
      </c>
      <c r="J8" s="3">
        <v>1542.876094491583</v>
      </c>
      <c r="K8" s="3"/>
      <c r="L8" s="3"/>
      <c r="M8" s="3"/>
    </row>
    <row r="9" spans="1:13" ht="18.5" x14ac:dyDescent="0.35">
      <c r="A9" s="2">
        <v>7</v>
      </c>
      <c r="B9" s="3">
        <v>1577.1521502824021</v>
      </c>
      <c r="C9" s="3">
        <v>1753.1399726650084</v>
      </c>
      <c r="D9" s="3">
        <v>1525.831297436808</v>
      </c>
      <c r="E9" s="3">
        <v>1611.8225577789899</v>
      </c>
      <c r="F9" s="3">
        <v>1588.1701262017129</v>
      </c>
      <c r="G9" s="3">
        <v>1731.9795810415071</v>
      </c>
      <c r="H9" s="3">
        <v>1715.0607230449666</v>
      </c>
      <c r="I9" s="3">
        <v>1615.6132901862488</v>
      </c>
      <c r="J9" s="3">
        <v>1687.559569260437</v>
      </c>
      <c r="K9" s="3"/>
      <c r="L9" s="3"/>
      <c r="M9" s="3"/>
    </row>
    <row r="10" spans="1:13" ht="18.5" x14ac:dyDescent="0.35">
      <c r="A10" s="2">
        <v>8</v>
      </c>
      <c r="B10" s="3">
        <v>2047.1460141051759</v>
      </c>
      <c r="C10" s="3">
        <v>2395.5628200830056</v>
      </c>
      <c r="D10" s="3">
        <v>1715.7761970243969</v>
      </c>
      <c r="E10" s="3">
        <v>1693.416163825859</v>
      </c>
      <c r="F10" s="3">
        <v>1721.2052549587102</v>
      </c>
      <c r="G10" s="3">
        <v>1796.1697570317251</v>
      </c>
      <c r="H10" s="3">
        <v>1893.7509518747624</v>
      </c>
      <c r="I10" s="3">
        <v>1817.6175228618017</v>
      </c>
      <c r="J10" s="3">
        <v>1895.823082255366</v>
      </c>
      <c r="K10" s="3"/>
      <c r="L10" s="3"/>
      <c r="M10" s="3"/>
    </row>
    <row r="11" spans="1:13" ht="18.5" x14ac:dyDescent="0.35">
      <c r="A11" s="2">
        <v>9</v>
      </c>
      <c r="B11" s="3">
        <v>1984.705678418022</v>
      </c>
      <c r="C11" s="3">
        <v>2629.8506196820954</v>
      </c>
      <c r="D11" s="3">
        <v>1767.068539618032</v>
      </c>
      <c r="E11" s="3">
        <v>1696.6090444662641</v>
      </c>
      <c r="F11" s="3">
        <v>2301.4645760214171</v>
      </c>
      <c r="G11" s="3">
        <v>2241.8580333706559</v>
      </c>
      <c r="H11" s="3">
        <v>2567.5307326657025</v>
      </c>
      <c r="I11" s="3">
        <v>2282.6996652986909</v>
      </c>
      <c r="J11" s="3">
        <v>2215.319536990884</v>
      </c>
      <c r="K11" s="3"/>
      <c r="L11" s="3"/>
      <c r="M11" s="3"/>
    </row>
    <row r="12" spans="1:13" ht="18.5" x14ac:dyDescent="0.35">
      <c r="A12" s="2">
        <v>10</v>
      </c>
      <c r="B12" s="3">
        <v>2430.8487957782199</v>
      </c>
      <c r="C12" s="3">
        <v>3038.8604342199656</v>
      </c>
      <c r="D12" s="3">
        <v>1772.308879745603</v>
      </c>
      <c r="E12" s="3">
        <v>2359.010861189709</v>
      </c>
      <c r="F12" s="3">
        <v>2481.572715650414</v>
      </c>
      <c r="G12" s="3">
        <v>2335.0410483251831</v>
      </c>
      <c r="H12" s="3">
        <v>2284.3061243327338</v>
      </c>
      <c r="I12" s="3">
        <v>2449.7049993734017</v>
      </c>
      <c r="J12" s="3">
        <v>2838.0046790895999</v>
      </c>
      <c r="K12" s="3"/>
      <c r="L12" s="3"/>
      <c r="M12" s="3"/>
    </row>
    <row r="13" spans="1:13" ht="18.5" x14ac:dyDescent="0.35">
      <c r="A13" s="2">
        <v>11</v>
      </c>
      <c r="B13" s="3">
        <v>2516.5359396465537</v>
      </c>
      <c r="C13" s="3">
        <v>2293.8502139458055</v>
      </c>
      <c r="D13" s="3">
        <v>2470.916517101874</v>
      </c>
      <c r="E13" s="3">
        <v>2111.6288833476469</v>
      </c>
      <c r="F13" s="3">
        <v>2407.1042137372451</v>
      </c>
      <c r="G13" s="3">
        <v>2351.6824629780162</v>
      </c>
      <c r="H13" s="3">
        <v>2484.8223764847871</v>
      </c>
      <c r="I13" s="3">
        <v>2443.2369094157302</v>
      </c>
      <c r="J13" s="3">
        <v>2409.5122057418503</v>
      </c>
      <c r="K13" s="3"/>
      <c r="L13" s="3"/>
      <c r="M13" s="3"/>
    </row>
    <row r="14" spans="1:13" ht="18.5" x14ac:dyDescent="0.35">
      <c r="A14" s="2">
        <v>12</v>
      </c>
      <c r="B14" s="3">
        <v>2366.8794683761043</v>
      </c>
      <c r="C14" s="3">
        <v>2100.1030433450956</v>
      </c>
      <c r="D14" s="3">
        <v>2187.4580553976675</v>
      </c>
      <c r="E14" s="3">
        <v>2218.4222096578819</v>
      </c>
      <c r="F14" s="3">
        <v>2284.3812103947603</v>
      </c>
      <c r="G14" s="3">
        <v>2465.6952343175458</v>
      </c>
      <c r="H14" s="3">
        <v>2525.6200826519575</v>
      </c>
      <c r="I14" s="3">
        <v>2380.3041833757707</v>
      </c>
      <c r="J14" s="3">
        <v>2540.9598993119407</v>
      </c>
      <c r="K14" s="3"/>
      <c r="L14" s="3"/>
      <c r="M14" s="3"/>
    </row>
    <row r="15" spans="1:13" ht="18.5" x14ac:dyDescent="0.35">
      <c r="A15" s="2">
        <v>13</v>
      </c>
      <c r="B15" s="3">
        <v>2093.937411607043</v>
      </c>
      <c r="C15" s="3">
        <v>1968.8460001385488</v>
      </c>
      <c r="D15" s="3">
        <v>2218.6377558448048</v>
      </c>
      <c r="E15" s="3">
        <v>2425.5197079505097</v>
      </c>
      <c r="F15" s="3">
        <v>2522.1042163138191</v>
      </c>
      <c r="G15" s="3">
        <v>2519.0879597464559</v>
      </c>
      <c r="H15" s="3">
        <v>2509.5187303932676</v>
      </c>
      <c r="I15" s="3">
        <v>2489.2392919623999</v>
      </c>
      <c r="J15" s="3">
        <v>2384.6190689260602</v>
      </c>
      <c r="K15" s="3"/>
      <c r="L15" s="3"/>
      <c r="M15" s="3"/>
    </row>
    <row r="16" spans="1:13" ht="18.5" x14ac:dyDescent="0.35">
      <c r="A16" s="2">
        <v>14</v>
      </c>
      <c r="B16" s="3">
        <v>2052.2188567055023</v>
      </c>
      <c r="C16" s="3">
        <v>2067.3273948057936</v>
      </c>
      <c r="D16" s="3">
        <v>2028.7747934414176</v>
      </c>
      <c r="E16" s="3">
        <v>2456.1872559127919</v>
      </c>
      <c r="F16" s="3">
        <v>2476.5991414320761</v>
      </c>
      <c r="G16" s="3">
        <v>2596.7091483737563</v>
      </c>
      <c r="H16" s="3">
        <v>2339.0807113512901</v>
      </c>
      <c r="I16" s="3">
        <v>2433.4206400810035</v>
      </c>
      <c r="J16" s="3">
        <v>2410.1533616356105</v>
      </c>
      <c r="K16" s="3"/>
      <c r="L16" s="3"/>
      <c r="M16" s="3"/>
    </row>
    <row r="17" spans="1:13" ht="18.5" x14ac:dyDescent="0.35">
      <c r="A17" s="2">
        <v>15</v>
      </c>
      <c r="B17" s="3">
        <v>1818.7459558171781</v>
      </c>
      <c r="C17" s="3">
        <v>2395.5477386407015</v>
      </c>
      <c r="D17" s="3">
        <v>2074.2671743186334</v>
      </c>
      <c r="E17" s="3">
        <v>2385.8976860713638</v>
      </c>
      <c r="F17" s="3">
        <v>2630.6005913823187</v>
      </c>
      <c r="G17" s="3">
        <v>2492.6970456485501</v>
      </c>
      <c r="H17" s="3">
        <v>2127.7674306375784</v>
      </c>
      <c r="I17" s="3">
        <v>2487.849168804818</v>
      </c>
      <c r="J17" s="3">
        <v>2371.6186527742434</v>
      </c>
      <c r="K17" s="3"/>
      <c r="L17" s="3"/>
      <c r="M17" s="3"/>
    </row>
    <row r="18" spans="1:13" ht="18.5" x14ac:dyDescent="0.35">
      <c r="A18" s="2">
        <v>16</v>
      </c>
      <c r="B18" s="3">
        <v>2035.750508386933</v>
      </c>
      <c r="C18" s="3">
        <v>2534.2754657091787</v>
      </c>
      <c r="D18" s="3">
        <v>2282.9408760826641</v>
      </c>
      <c r="E18" s="3">
        <v>2317.3374998357508</v>
      </c>
      <c r="F18" s="3">
        <v>2691.8185749639783</v>
      </c>
      <c r="G18" s="3">
        <v>2514.7114493067884</v>
      </c>
      <c r="H18" s="3">
        <v>2451.3413052146648</v>
      </c>
      <c r="I18" s="3">
        <v>2568.524283427173</v>
      </c>
      <c r="J18" s="3">
        <v>2454.2229694467605</v>
      </c>
      <c r="K18" s="3"/>
      <c r="L18" s="3"/>
      <c r="M18" s="3"/>
    </row>
    <row r="19" spans="1:13" ht="18.5" x14ac:dyDescent="0.35">
      <c r="A19" s="2">
        <v>17</v>
      </c>
      <c r="B19" s="3">
        <v>2163.6640012952821</v>
      </c>
      <c r="C19" s="3">
        <v>2427.4357330776047</v>
      </c>
      <c r="D19" s="3">
        <v>2452.8251421953614</v>
      </c>
      <c r="E19" s="3">
        <v>2502.3486133701308</v>
      </c>
      <c r="F19" s="3">
        <v>3038.0132717939782</v>
      </c>
      <c r="G19" s="3">
        <v>2522.256983830438</v>
      </c>
      <c r="H19" s="3">
        <v>2574.7462645968158</v>
      </c>
      <c r="I19" s="3">
        <v>2643.0078424938119</v>
      </c>
      <c r="J19" s="3">
        <v>2681.6835251724406</v>
      </c>
      <c r="K19" s="3"/>
      <c r="L19" s="3"/>
      <c r="M19" s="3"/>
    </row>
    <row r="20" spans="1:13" ht="18.5" x14ac:dyDescent="0.35">
      <c r="A20" s="2">
        <v>18</v>
      </c>
      <c r="B20" s="3">
        <v>1957.3689238395921</v>
      </c>
      <c r="C20" s="3">
        <v>2155.2580883755377</v>
      </c>
      <c r="D20" s="3">
        <v>2539.1009726974385</v>
      </c>
      <c r="E20" s="3">
        <v>2455.791399108391</v>
      </c>
      <c r="F20" s="3">
        <v>2848.3974219312086</v>
      </c>
      <c r="G20" s="3">
        <v>2441.3457149868</v>
      </c>
      <c r="H20" s="3">
        <v>2447.7697332678044</v>
      </c>
      <c r="I20" s="3">
        <v>2808.7695790019511</v>
      </c>
      <c r="J20" s="3">
        <v>2284.7001691778337</v>
      </c>
      <c r="K20" s="3"/>
      <c r="L20" s="3"/>
      <c r="M20" s="3"/>
    </row>
    <row r="21" spans="1:13" ht="18.5" x14ac:dyDescent="0.35">
      <c r="A21" s="2">
        <v>19</v>
      </c>
      <c r="B21" s="3">
        <v>1654.0325775379749</v>
      </c>
      <c r="C21" s="3">
        <v>1975.0224939406703</v>
      </c>
      <c r="D21" s="3">
        <v>2388.2085649967021</v>
      </c>
      <c r="E21" s="3">
        <v>2523.9590633322573</v>
      </c>
      <c r="F21" s="3">
        <v>2652.9752136723819</v>
      </c>
      <c r="G21" s="3">
        <v>2600.9231211462288</v>
      </c>
      <c r="H21" s="3">
        <v>2497.9322918834009</v>
      </c>
      <c r="I21" s="3">
        <v>2679.4332795697924</v>
      </c>
      <c r="J21" s="3">
        <v>2066.366386910865</v>
      </c>
      <c r="K21" s="3"/>
      <c r="L21" s="3"/>
      <c r="M21" s="3"/>
    </row>
    <row r="22" spans="1:13" ht="18.5" x14ac:dyDescent="0.35">
      <c r="A22" s="2">
        <v>20</v>
      </c>
      <c r="B22" s="3">
        <v>1456.3222665418998</v>
      </c>
      <c r="C22" s="3">
        <v>1689.7123058900872</v>
      </c>
      <c r="D22" s="3">
        <v>2182.4255075959272</v>
      </c>
      <c r="E22" s="3">
        <v>2092.6540054145767</v>
      </c>
      <c r="F22" s="3">
        <v>2531.5925573194118</v>
      </c>
      <c r="G22" s="3">
        <v>2574.2024701085388</v>
      </c>
      <c r="H22" s="3">
        <v>2393.2004457544076</v>
      </c>
      <c r="I22" s="3">
        <v>2534.4308473707683</v>
      </c>
      <c r="J22" s="3">
        <v>2138.1975322413391</v>
      </c>
      <c r="K22" s="3"/>
      <c r="L22" s="3"/>
      <c r="M22" s="3"/>
    </row>
    <row r="23" spans="1:13" ht="18.5" x14ac:dyDescent="0.35">
      <c r="A23" s="2">
        <v>21</v>
      </c>
      <c r="B23" s="3">
        <v>1437.855545497265</v>
      </c>
      <c r="C23" s="3">
        <v>1749.2514739122755</v>
      </c>
      <c r="D23" s="3">
        <v>1933.2241846123259</v>
      </c>
      <c r="E23" s="3">
        <v>1901.2136669290117</v>
      </c>
      <c r="F23" s="3">
        <v>2130.1158242409228</v>
      </c>
      <c r="G23" s="3">
        <v>2450.314685299365</v>
      </c>
      <c r="H23" s="3">
        <v>2076.1671086198317</v>
      </c>
      <c r="I23" s="3">
        <v>2262.353867103111</v>
      </c>
      <c r="J23" s="3">
        <v>1838.1415062968522</v>
      </c>
      <c r="K23" s="3"/>
      <c r="L23" s="3"/>
      <c r="M23" s="3"/>
    </row>
    <row r="24" spans="1:13" ht="18.5" x14ac:dyDescent="0.35">
      <c r="A24" s="2">
        <v>22</v>
      </c>
      <c r="B24" s="3">
        <v>1478.5523073447371</v>
      </c>
      <c r="C24" s="3">
        <v>1767.2009509644756</v>
      </c>
      <c r="D24" s="3">
        <v>1587.8412837070009</v>
      </c>
      <c r="E24" s="3">
        <v>1627.9967573565436</v>
      </c>
      <c r="F24" s="3">
        <v>2080.8512122103189</v>
      </c>
      <c r="G24" s="3">
        <v>2111.3671098862219</v>
      </c>
      <c r="H24" s="3">
        <v>2046.2221489145938</v>
      </c>
      <c r="I24" s="3">
        <v>1972.1338367374753</v>
      </c>
      <c r="J24" s="3">
        <v>1791.214693661356</v>
      </c>
      <c r="K24" s="3"/>
      <c r="L24" s="3"/>
      <c r="M24" s="3"/>
    </row>
    <row r="25" spans="1:13" ht="18.5" x14ac:dyDescent="0.35">
      <c r="A25" s="2">
        <v>23</v>
      </c>
      <c r="B25" s="3">
        <v>1312.2390513508631</v>
      </c>
      <c r="C25" s="3">
        <v>1666.1366227455139</v>
      </c>
      <c r="D25" s="3">
        <v>1442.865346079436</v>
      </c>
      <c r="E25" s="3">
        <v>1529.093734333683</v>
      </c>
      <c r="F25" s="3">
        <v>1860.783347669154</v>
      </c>
      <c r="G25" s="3">
        <v>1567.1396769362818</v>
      </c>
      <c r="H25" s="3">
        <v>1834.5163885535731</v>
      </c>
      <c r="I25" s="3">
        <v>1897.3166486035179</v>
      </c>
      <c r="J25" s="3">
        <v>1820.2749355474839</v>
      </c>
      <c r="K25" s="3"/>
      <c r="L25" s="3"/>
      <c r="M25" s="3"/>
    </row>
    <row r="26" spans="1:13" ht="18.5" x14ac:dyDescent="0.35">
      <c r="A26" s="2">
        <v>24</v>
      </c>
      <c r="B26" s="3">
        <v>1296.745213964778</v>
      </c>
      <c r="C26" s="3">
        <v>1481.9301788246789</v>
      </c>
      <c r="D26" s="3">
        <v>1381.8276814130199</v>
      </c>
      <c r="E26" s="3">
        <v>1593.3806838030741</v>
      </c>
      <c r="F26" s="3">
        <v>1591.265330933456</v>
      </c>
      <c r="G26" s="3">
        <v>1634.6770206169431</v>
      </c>
      <c r="H26" s="3">
        <v>1717.8443706645489</v>
      </c>
      <c r="I26" s="3">
        <v>1694.7470192600258</v>
      </c>
      <c r="J26" s="3">
        <v>1668.830812594158</v>
      </c>
      <c r="K26" s="3"/>
      <c r="L26" s="3"/>
      <c r="M26" s="3"/>
    </row>
  </sheetData>
  <conditionalFormatting sqref="B3:G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 K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R289"/>
  <sheetViews>
    <sheetView zoomScale="85" zoomScaleNormal="85" zoomScaleSheetLayoutView="71" workbookViewId="0">
      <pane ySplit="1" topLeftCell="A23" activePane="bottomLeft" state="frozen"/>
      <selection pane="bottomLeft" activeCell="B26" sqref="B26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2.81640625" bestFit="1" customWidth="1"/>
    <col min="12" max="12" width="7.453125" bestFit="1" customWidth="1"/>
    <col min="13" max="13" width="11.81640625" bestFit="1" customWidth="1"/>
    <col min="14" max="14" width="13.36328125" bestFit="1" customWidth="1"/>
    <col min="15" max="15" width="49.453125" bestFit="1" customWidth="1"/>
    <col min="16" max="16" width="21.453125" bestFit="1" customWidth="1"/>
  </cols>
  <sheetData>
    <row r="1" spans="1:17" s="4" customFormat="1" ht="29" x14ac:dyDescent="0.35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33</v>
      </c>
      <c r="G1" s="4" t="s">
        <v>13</v>
      </c>
      <c r="H1" s="4" t="s">
        <v>18</v>
      </c>
      <c r="K1" s="8" t="s">
        <v>14</v>
      </c>
      <c r="L1" t="s">
        <v>6</v>
      </c>
      <c r="O1" s="4" t="str">
        <f>IF($L$2 ="RRS", "Responsive Reserve", "ECRS") &amp; " Requirement Comparison for " &amp; TEXT(DATEVALUE($L$1 &amp;" 1"), "Mmmm")</f>
        <v>ECRS Requirement Comparison for June</v>
      </c>
    </row>
    <row r="2" spans="1:17" x14ac:dyDescent="0.35">
      <c r="A2" t="str">
        <f>TEXT(B2, "mmm")</f>
        <v>Jan</v>
      </c>
      <c r="B2" s="5">
        <f>DATE(2018, MONTH('2023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34</v>
      </c>
      <c r="F2" s="6" t="e">
        <f>'20XX ECRS'!$B3</f>
        <v>#N/A</v>
      </c>
      <c r="G2" s="6">
        <f>'2023 ECRS'!B3</f>
        <v>1265.9862986260719</v>
      </c>
      <c r="H2" s="6" t="e">
        <f>IF(G2=0, 0,G2- F2)</f>
        <v>#N/A</v>
      </c>
      <c r="I2" s="6"/>
      <c r="K2" s="8" t="s">
        <v>17</v>
      </c>
      <c r="L2" t="s">
        <v>35</v>
      </c>
      <c r="O2" t="str">
        <f>"Range: "&amp;Q4&amp;" MW - "&amp;Q5&amp;" MW;" &amp; CHAR(9) &amp; CHAR(10) &amp; "Avg: "&amp;Q6&amp;" MW" &amp;  IF(ISNA(Q7), "", " ("&amp;ABS(Q7)&amp;" MW "&amp;IF(Q7&lt;0,"decrease", "increase") &amp; " from prev year)")</f>
        <v>Range: 1374 MW - 2601 MW;	
Avg: 2073 MW</v>
      </c>
    </row>
    <row r="3" spans="1:17" x14ac:dyDescent="0.35">
      <c r="A3" t="str">
        <f t="shared" ref="A3:A66" si="0">TEXT(B3, "mmm")</f>
        <v>Jan</v>
      </c>
      <c r="B3" s="5">
        <f>DATE(2018, MONTH('2023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34</v>
      </c>
      <c r="F3" s="6" t="e">
        <f>'20XX ECRS'!$B4</f>
        <v>#N/A</v>
      </c>
      <c r="G3" s="6">
        <f>'2023 ECRS'!B4</f>
        <v>1208.873491399253</v>
      </c>
      <c r="H3" s="6" t="e">
        <f t="shared" ref="H3:H66" si="2">IF(G3=0, 0,G3- F3)</f>
        <v>#N/A</v>
      </c>
      <c r="I3" s="6"/>
    </row>
    <row r="4" spans="1:17" x14ac:dyDescent="0.35">
      <c r="A4" t="str">
        <f t="shared" si="0"/>
        <v>Jan</v>
      </c>
      <c r="B4" s="5">
        <f>DATE(2018, MONTH('2023 ECRS'!$B$2), 1)</f>
        <v>43101</v>
      </c>
      <c r="C4" s="5" t="str">
        <f t="shared" si="1"/>
        <v>b. HE3-6</v>
      </c>
      <c r="D4">
        <v>3</v>
      </c>
      <c r="E4" t="s">
        <v>34</v>
      </c>
      <c r="F4" s="6" t="e">
        <f>'20XX ECRS'!$B5</f>
        <v>#N/A</v>
      </c>
      <c r="G4" s="6">
        <f>'2023 ECRS'!B5</f>
        <v>1309.8254111735919</v>
      </c>
      <c r="H4" s="6" t="e">
        <f t="shared" si="2"/>
        <v>#N/A</v>
      </c>
      <c r="I4" s="6"/>
      <c r="K4" s="8" t="s">
        <v>20</v>
      </c>
      <c r="L4" t="s">
        <v>36</v>
      </c>
      <c r="M4" t="s">
        <v>37</v>
      </c>
      <c r="P4" t="s">
        <v>21</v>
      </c>
      <c r="Q4">
        <f>ROUND(MIN($M$5:$M$28), 0)</f>
        <v>1374</v>
      </c>
    </row>
    <row r="5" spans="1:17" x14ac:dyDescent="0.35">
      <c r="A5" t="str">
        <f t="shared" si="0"/>
        <v>Jan</v>
      </c>
      <c r="B5" s="5">
        <f>DATE(2018, MONTH('2023 ECRS'!$B$2), 1)</f>
        <v>43101</v>
      </c>
      <c r="C5" s="5" t="str">
        <f t="shared" si="1"/>
        <v>b. HE3-6</v>
      </c>
      <c r="D5">
        <v>4</v>
      </c>
      <c r="E5" t="s">
        <v>34</v>
      </c>
      <c r="F5" s="6" t="e">
        <f>'20XX ECRS'!$B6</f>
        <v>#N/A</v>
      </c>
      <c r="G5" s="6">
        <f>'2023 ECRS'!B6</f>
        <v>1308.2862417490592</v>
      </c>
      <c r="H5" s="6" t="e">
        <f t="shared" si="2"/>
        <v>#N/A</v>
      </c>
      <c r="I5" s="6"/>
      <c r="K5" s="7">
        <v>1</v>
      </c>
      <c r="L5" s="9" t="e">
        <v>#N/A</v>
      </c>
      <c r="M5" s="9">
        <v>1509.137599875457</v>
      </c>
      <c r="P5" t="s">
        <v>23</v>
      </c>
      <c r="Q5">
        <f>ROUND(MAX($M$5:$M$28), 0)</f>
        <v>2601</v>
      </c>
    </row>
    <row r="6" spans="1:17" x14ac:dyDescent="0.35">
      <c r="A6" t="str">
        <f t="shared" si="0"/>
        <v>Jan</v>
      </c>
      <c r="B6" s="5">
        <f>DATE(2018, MONTH('2023 ECRS'!$B$2), 1)</f>
        <v>43101</v>
      </c>
      <c r="C6" s="5" t="str">
        <f t="shared" si="1"/>
        <v>b. HE3-6</v>
      </c>
      <c r="D6">
        <v>5</v>
      </c>
      <c r="E6" t="s">
        <v>34</v>
      </c>
      <c r="F6" s="6" t="e">
        <f>'20XX ECRS'!$B7</f>
        <v>#N/A</v>
      </c>
      <c r="G6" s="6">
        <f>'2023 ECRS'!B7</f>
        <v>1349.4844240457701</v>
      </c>
      <c r="H6" s="6" t="e">
        <f t="shared" si="2"/>
        <v>#N/A</v>
      </c>
      <c r="I6" s="6"/>
      <c r="K6" s="7">
        <v>2</v>
      </c>
      <c r="L6" s="9" t="e">
        <v>#N/A</v>
      </c>
      <c r="M6" s="9">
        <v>1374.308753203391</v>
      </c>
      <c r="P6" t="s">
        <v>24</v>
      </c>
      <c r="Q6">
        <f>ROUND(AVERAGE($M$5:$M$28), 0)</f>
        <v>2073</v>
      </c>
    </row>
    <row r="7" spans="1:17" x14ac:dyDescent="0.35">
      <c r="A7" t="str">
        <f t="shared" si="0"/>
        <v>Jan</v>
      </c>
      <c r="B7" s="5">
        <f>DATE(2018, MONTH('2023 ECRS'!$B$2), 1)</f>
        <v>43101</v>
      </c>
      <c r="C7" s="5" t="str">
        <f t="shared" si="1"/>
        <v>b. HE3-6</v>
      </c>
      <c r="D7">
        <v>6</v>
      </c>
      <c r="E7" t="s">
        <v>34</v>
      </c>
      <c r="F7" s="6" t="e">
        <f>'20XX ECRS'!$B8</f>
        <v>#N/A</v>
      </c>
      <c r="G7" s="6">
        <f>'2023 ECRS'!B8</f>
        <v>1421.3428019897779</v>
      </c>
      <c r="H7" s="6" t="e">
        <f t="shared" si="2"/>
        <v>#N/A</v>
      </c>
      <c r="I7" s="6"/>
      <c r="K7" s="7">
        <v>3</v>
      </c>
      <c r="L7" s="9" t="e">
        <v>#N/A</v>
      </c>
      <c r="M7" s="9">
        <v>1476.3247867785471</v>
      </c>
      <c r="P7" t="s">
        <v>25</v>
      </c>
      <c r="Q7" t="e">
        <f>ROUND(Q6-AVERAGE(L5:L28), 0)</f>
        <v>#N/A</v>
      </c>
    </row>
    <row r="8" spans="1:17" x14ac:dyDescent="0.35">
      <c r="A8" t="str">
        <f t="shared" si="0"/>
        <v>Jan</v>
      </c>
      <c r="B8" s="5">
        <f>DATE(2018, MONTH('2023 ECRS'!$B$2), 1)</f>
        <v>43101</v>
      </c>
      <c r="C8" s="5" t="str">
        <f t="shared" si="1"/>
        <v>c. HE7-10</v>
      </c>
      <c r="D8">
        <v>7</v>
      </c>
      <c r="E8" t="s">
        <v>34</v>
      </c>
      <c r="F8" s="6" t="e">
        <f>'20XX ECRS'!$B9</f>
        <v>#N/A</v>
      </c>
      <c r="G8" s="6">
        <f>'2023 ECRS'!B9</f>
        <v>1577.1521502824021</v>
      </c>
      <c r="H8" s="6" t="e">
        <f t="shared" si="2"/>
        <v>#N/A</v>
      </c>
      <c r="I8" s="6"/>
      <c r="K8" s="7">
        <v>4</v>
      </c>
      <c r="L8" s="9" t="e">
        <v>#N/A</v>
      </c>
      <c r="M8" s="9">
        <v>1470.5838308606781</v>
      </c>
    </row>
    <row r="9" spans="1:17" x14ac:dyDescent="0.35">
      <c r="A9" t="str">
        <f t="shared" si="0"/>
        <v>Jan</v>
      </c>
      <c r="B9" s="5">
        <f>DATE(2018, MONTH('2023 ECRS'!$B$2), 1)</f>
        <v>43101</v>
      </c>
      <c r="C9" s="5" t="str">
        <f t="shared" si="1"/>
        <v>c. HE7-10</v>
      </c>
      <c r="D9">
        <v>8</v>
      </c>
      <c r="E9" t="s">
        <v>34</v>
      </c>
      <c r="F9" s="6" t="e">
        <f>'20XX ECRS'!$B10</f>
        <v>#N/A</v>
      </c>
      <c r="G9" s="6">
        <f>'2023 ECRS'!B10</f>
        <v>2047.1460141051759</v>
      </c>
      <c r="H9" s="6" t="e">
        <f t="shared" si="2"/>
        <v>#N/A</v>
      </c>
      <c r="I9" s="6"/>
      <c r="K9" s="7">
        <v>5</v>
      </c>
      <c r="L9" s="9" t="e">
        <v>#N/A</v>
      </c>
      <c r="M9" s="9">
        <v>1425.6845422480519</v>
      </c>
    </row>
    <row r="10" spans="1:17" x14ac:dyDescent="0.35">
      <c r="A10" t="str">
        <f t="shared" si="0"/>
        <v>Jan</v>
      </c>
      <c r="B10" s="5">
        <f>DATE(2018, MONTH('2023 ECRS'!$B$2), 1)</f>
        <v>43101</v>
      </c>
      <c r="C10" s="5" t="str">
        <f t="shared" si="1"/>
        <v>c. HE7-10</v>
      </c>
      <c r="D10">
        <v>9</v>
      </c>
      <c r="E10" t="s">
        <v>34</v>
      </c>
      <c r="F10" s="6" t="e">
        <f>'20XX ECRS'!$B11</f>
        <v>#N/A</v>
      </c>
      <c r="G10" s="6">
        <f>'2023 ECRS'!B11</f>
        <v>1984.705678418022</v>
      </c>
      <c r="H10" s="6" t="e">
        <f t="shared" si="2"/>
        <v>#N/A</v>
      </c>
      <c r="I10" s="6"/>
      <c r="K10" s="7">
        <v>6</v>
      </c>
      <c r="L10" s="9" t="e">
        <v>#N/A</v>
      </c>
      <c r="M10" s="9">
        <v>1538.1675460945899</v>
      </c>
    </row>
    <row r="11" spans="1:17" x14ac:dyDescent="0.35">
      <c r="A11" t="str">
        <f t="shared" si="0"/>
        <v>Jan</v>
      </c>
      <c r="B11" s="5">
        <f>DATE(2018, MONTH('2023 ECRS'!$B$2), 1)</f>
        <v>43101</v>
      </c>
      <c r="C11" s="5" t="str">
        <f t="shared" si="1"/>
        <v>c. HE7-10</v>
      </c>
      <c r="D11">
        <v>10</v>
      </c>
      <c r="E11" t="s">
        <v>34</v>
      </c>
      <c r="F11" s="6" t="e">
        <f>'20XX ECRS'!$B12</f>
        <v>#N/A</v>
      </c>
      <c r="G11" s="6">
        <f>'2023 ECRS'!B12</f>
        <v>2430.8487957782199</v>
      </c>
      <c r="H11" s="6" t="e">
        <f t="shared" si="2"/>
        <v>#N/A</v>
      </c>
      <c r="I11" s="6"/>
      <c r="K11" s="7">
        <v>7</v>
      </c>
      <c r="L11" s="9" t="e">
        <v>#N/A</v>
      </c>
      <c r="M11" s="9">
        <v>1731.9795810415071</v>
      </c>
    </row>
    <row r="12" spans="1:17" x14ac:dyDescent="0.35">
      <c r="A12" t="str">
        <f t="shared" si="0"/>
        <v>Jan</v>
      </c>
      <c r="B12" s="5">
        <f>DATE(2018, MONTH('2023 ECRS'!$B$2), 1)</f>
        <v>43101</v>
      </c>
      <c r="C12" s="5" t="str">
        <f t="shared" si="1"/>
        <v>d. HE11-14</v>
      </c>
      <c r="D12">
        <v>11</v>
      </c>
      <c r="E12" t="s">
        <v>34</v>
      </c>
      <c r="F12" s="6" t="e">
        <f>'20XX ECRS'!$B13</f>
        <v>#N/A</v>
      </c>
      <c r="G12" s="6">
        <f>'2023 ECRS'!B13</f>
        <v>2516.5359396465537</v>
      </c>
      <c r="H12" s="6" t="e">
        <f t="shared" si="2"/>
        <v>#N/A</v>
      </c>
      <c r="I12" s="6"/>
      <c r="K12" s="7">
        <v>8</v>
      </c>
      <c r="L12" s="9" t="e">
        <v>#N/A</v>
      </c>
      <c r="M12" s="9">
        <v>1796.1697570317251</v>
      </c>
    </row>
    <row r="13" spans="1:17" x14ac:dyDescent="0.35">
      <c r="A13" t="str">
        <f t="shared" si="0"/>
        <v>Jan</v>
      </c>
      <c r="B13" s="5">
        <f>DATE(2018, MONTH('2023 ECRS'!$B$2), 1)</f>
        <v>43101</v>
      </c>
      <c r="C13" s="5" t="str">
        <f t="shared" si="1"/>
        <v>d. HE11-14</v>
      </c>
      <c r="D13">
        <v>12</v>
      </c>
      <c r="E13" t="s">
        <v>34</v>
      </c>
      <c r="F13" s="6" t="e">
        <f>'20XX ECRS'!$B14</f>
        <v>#N/A</v>
      </c>
      <c r="G13" s="6">
        <f>'2023 ECRS'!B14</f>
        <v>2366.8794683761043</v>
      </c>
      <c r="H13" s="6" t="e">
        <f t="shared" si="2"/>
        <v>#N/A</v>
      </c>
      <c r="I13" s="6"/>
      <c r="K13" s="7">
        <v>9</v>
      </c>
      <c r="L13" s="9" t="e">
        <v>#N/A</v>
      </c>
      <c r="M13" s="9">
        <v>2241.8580333706559</v>
      </c>
    </row>
    <row r="14" spans="1:17" x14ac:dyDescent="0.35">
      <c r="A14" t="str">
        <f t="shared" si="0"/>
        <v>Jan</v>
      </c>
      <c r="B14" s="5">
        <f>DATE(2018, MONTH('2023 ECRS'!$B$2), 1)</f>
        <v>43101</v>
      </c>
      <c r="C14" s="5" t="str">
        <f t="shared" si="1"/>
        <v>d. HE11-14</v>
      </c>
      <c r="D14">
        <v>13</v>
      </c>
      <c r="E14" t="s">
        <v>34</v>
      </c>
      <c r="F14" s="6" t="e">
        <f>'20XX ECRS'!$B15</f>
        <v>#N/A</v>
      </c>
      <c r="G14" s="6">
        <f>'2023 ECRS'!B15</f>
        <v>2093.937411607043</v>
      </c>
      <c r="H14" s="6" t="e">
        <f t="shared" si="2"/>
        <v>#N/A</v>
      </c>
      <c r="I14" s="6"/>
      <c r="K14" s="7">
        <v>10</v>
      </c>
      <c r="L14" s="9" t="e">
        <v>#N/A</v>
      </c>
      <c r="M14" s="9">
        <v>2335.0410483251831</v>
      </c>
    </row>
    <row r="15" spans="1:17" x14ac:dyDescent="0.35">
      <c r="A15" t="str">
        <f t="shared" si="0"/>
        <v>Jan</v>
      </c>
      <c r="B15" s="5">
        <f>DATE(2018, MONTH('2023 ECRS'!$B$2), 1)</f>
        <v>43101</v>
      </c>
      <c r="C15" s="5" t="str">
        <f t="shared" si="1"/>
        <v>d. HE11-14</v>
      </c>
      <c r="D15">
        <v>14</v>
      </c>
      <c r="E15" t="s">
        <v>34</v>
      </c>
      <c r="F15" s="6" t="e">
        <f>'20XX ECRS'!$B16</f>
        <v>#N/A</v>
      </c>
      <c r="G15" s="6">
        <f>'2023 ECRS'!B16</f>
        <v>2052.2188567055023</v>
      </c>
      <c r="H15" s="6" t="e">
        <f t="shared" si="2"/>
        <v>#N/A</v>
      </c>
      <c r="I15" s="6"/>
      <c r="K15" s="7">
        <v>11</v>
      </c>
      <c r="L15" s="9" t="e">
        <v>#N/A</v>
      </c>
      <c r="M15" s="9">
        <v>2351.6824629780162</v>
      </c>
    </row>
    <row r="16" spans="1:17" x14ac:dyDescent="0.35">
      <c r="A16" t="str">
        <f t="shared" si="0"/>
        <v>Jan</v>
      </c>
      <c r="B16" s="5">
        <f>DATE(2018, MONTH('2023 ECRS'!$B$2), 1)</f>
        <v>43101</v>
      </c>
      <c r="C16" s="5" t="str">
        <f t="shared" si="1"/>
        <v>e. HE15-18</v>
      </c>
      <c r="D16">
        <v>15</v>
      </c>
      <c r="E16" t="s">
        <v>34</v>
      </c>
      <c r="F16" s="6" t="e">
        <f>'20XX ECRS'!$B17</f>
        <v>#N/A</v>
      </c>
      <c r="G16" s="6">
        <f>'2023 ECRS'!B17</f>
        <v>1818.7459558171781</v>
      </c>
      <c r="H16" s="6" t="e">
        <f t="shared" si="2"/>
        <v>#N/A</v>
      </c>
      <c r="I16" s="6"/>
      <c r="K16" s="7">
        <v>12</v>
      </c>
      <c r="L16" s="9" t="e">
        <v>#N/A</v>
      </c>
      <c r="M16" s="9">
        <v>2465.6952343175458</v>
      </c>
    </row>
    <row r="17" spans="1:15" x14ac:dyDescent="0.35">
      <c r="A17" t="str">
        <f t="shared" si="0"/>
        <v>Jan</v>
      </c>
      <c r="B17" s="5">
        <f>DATE(2018, MONTH('2023 ECRS'!$B$2), 1)</f>
        <v>43101</v>
      </c>
      <c r="C17" s="5" t="str">
        <f t="shared" si="1"/>
        <v>e. HE15-18</v>
      </c>
      <c r="D17">
        <v>16</v>
      </c>
      <c r="E17" t="s">
        <v>34</v>
      </c>
      <c r="F17" s="6" t="e">
        <f>'20XX ECRS'!$B18</f>
        <v>#N/A</v>
      </c>
      <c r="G17" s="6">
        <f>'2023 ECRS'!B18</f>
        <v>2035.750508386933</v>
      </c>
      <c r="H17" s="6" t="e">
        <f t="shared" si="2"/>
        <v>#N/A</v>
      </c>
      <c r="I17" s="6"/>
      <c r="K17" s="7">
        <v>13</v>
      </c>
      <c r="L17" s="9" t="e">
        <v>#N/A</v>
      </c>
      <c r="M17" s="9">
        <v>2519.0879597464559</v>
      </c>
    </row>
    <row r="18" spans="1:15" x14ac:dyDescent="0.35">
      <c r="A18" t="str">
        <f t="shared" si="0"/>
        <v>Jan</v>
      </c>
      <c r="B18" s="5">
        <f>DATE(2018, MONTH('2023 ECRS'!$B$2), 1)</f>
        <v>43101</v>
      </c>
      <c r="C18" s="5" t="str">
        <f t="shared" si="1"/>
        <v>e. HE15-18</v>
      </c>
      <c r="D18">
        <v>17</v>
      </c>
      <c r="E18" t="s">
        <v>34</v>
      </c>
      <c r="F18" s="6" t="e">
        <f>'20XX ECRS'!$B19</f>
        <v>#N/A</v>
      </c>
      <c r="G18" s="6">
        <f>'2023 ECRS'!B19</f>
        <v>2163.6640012952821</v>
      </c>
      <c r="H18" s="6" t="e">
        <f t="shared" si="2"/>
        <v>#N/A</v>
      </c>
      <c r="I18" s="6"/>
      <c r="K18" s="7">
        <v>14</v>
      </c>
      <c r="L18" s="9" t="e">
        <v>#N/A</v>
      </c>
      <c r="M18" s="9">
        <v>2596.7091483737563</v>
      </c>
    </row>
    <row r="19" spans="1:15" x14ac:dyDescent="0.35">
      <c r="A19" t="str">
        <f t="shared" si="0"/>
        <v>Jan</v>
      </c>
      <c r="B19" s="5">
        <f>DATE(2018, MONTH('2023 ECRS'!$B$2), 1)</f>
        <v>43101</v>
      </c>
      <c r="C19" s="5" t="str">
        <f t="shared" si="1"/>
        <v>e. HE15-18</v>
      </c>
      <c r="D19">
        <v>18</v>
      </c>
      <c r="E19" t="s">
        <v>34</v>
      </c>
      <c r="F19" s="6" t="e">
        <f>'20XX ECRS'!$B20</f>
        <v>#N/A</v>
      </c>
      <c r="G19" s="6">
        <f>'2023 ECRS'!B20</f>
        <v>1957.3689238395921</v>
      </c>
      <c r="H19" s="6" t="e">
        <f t="shared" si="2"/>
        <v>#N/A</v>
      </c>
      <c r="I19" s="6"/>
      <c r="K19" s="7">
        <v>15</v>
      </c>
      <c r="L19" s="9" t="e">
        <v>#N/A</v>
      </c>
      <c r="M19" s="9">
        <v>2492.6970456485501</v>
      </c>
    </row>
    <row r="20" spans="1:15" x14ac:dyDescent="0.35">
      <c r="A20" t="str">
        <f t="shared" si="0"/>
        <v>Jan</v>
      </c>
      <c r="B20" s="5">
        <f>DATE(2018, MONTH('2023 ECRS'!$B$2), 1)</f>
        <v>43101</v>
      </c>
      <c r="C20" s="5" t="str">
        <f t="shared" si="1"/>
        <v>f. HE19-22</v>
      </c>
      <c r="D20">
        <v>19</v>
      </c>
      <c r="E20" t="s">
        <v>34</v>
      </c>
      <c r="F20" s="6" t="e">
        <f>'20XX ECRS'!$B21</f>
        <v>#N/A</v>
      </c>
      <c r="G20" s="6">
        <f>'2023 ECRS'!B21</f>
        <v>1654.0325775379749</v>
      </c>
      <c r="H20" s="6" t="e">
        <f t="shared" si="2"/>
        <v>#N/A</v>
      </c>
      <c r="I20" s="6"/>
      <c r="K20" s="7">
        <v>16</v>
      </c>
      <c r="L20" s="9" t="e">
        <v>#N/A</v>
      </c>
      <c r="M20" s="9">
        <v>2514.7114493067884</v>
      </c>
    </row>
    <row r="21" spans="1:15" x14ac:dyDescent="0.35">
      <c r="A21" t="str">
        <f t="shared" si="0"/>
        <v>Jan</v>
      </c>
      <c r="B21" s="5">
        <f>DATE(2018, MONTH('2023 ECRS'!$B$2), 1)</f>
        <v>43101</v>
      </c>
      <c r="C21" s="5" t="str">
        <f t="shared" si="1"/>
        <v>f. HE19-22</v>
      </c>
      <c r="D21">
        <v>20</v>
      </c>
      <c r="E21" t="s">
        <v>34</v>
      </c>
      <c r="F21" s="6" t="e">
        <f>'20XX ECRS'!$B22</f>
        <v>#N/A</v>
      </c>
      <c r="G21" s="6">
        <f>'2023 ECRS'!B22</f>
        <v>1456.3222665418998</v>
      </c>
      <c r="H21" s="6" t="e">
        <f t="shared" si="2"/>
        <v>#N/A</v>
      </c>
      <c r="I21" s="6"/>
      <c r="K21" s="7">
        <v>17</v>
      </c>
      <c r="L21" s="9" t="e">
        <v>#N/A</v>
      </c>
      <c r="M21" s="9">
        <v>2522.256983830438</v>
      </c>
    </row>
    <row r="22" spans="1:15" x14ac:dyDescent="0.35">
      <c r="A22" t="str">
        <f t="shared" si="0"/>
        <v>Jan</v>
      </c>
      <c r="B22" s="5">
        <f>DATE(2018, MONTH('2023 ECRS'!$B$2), 1)</f>
        <v>43101</v>
      </c>
      <c r="C22" s="5" t="str">
        <f t="shared" si="1"/>
        <v>f. HE19-22</v>
      </c>
      <c r="D22">
        <v>21</v>
      </c>
      <c r="E22" t="s">
        <v>34</v>
      </c>
      <c r="F22" s="6" t="e">
        <f>'20XX ECRS'!$B23</f>
        <v>#N/A</v>
      </c>
      <c r="G22" s="6">
        <f>'2023 ECRS'!B23</f>
        <v>1437.855545497265</v>
      </c>
      <c r="H22" s="6" t="e">
        <f t="shared" si="2"/>
        <v>#N/A</v>
      </c>
      <c r="I22" s="6"/>
      <c r="K22" s="7">
        <v>18</v>
      </c>
      <c r="L22" s="9" t="e">
        <v>#N/A</v>
      </c>
      <c r="M22" s="9">
        <v>2441.3457149868</v>
      </c>
    </row>
    <row r="23" spans="1:15" x14ac:dyDescent="0.35">
      <c r="A23" t="str">
        <f t="shared" si="0"/>
        <v>Jan</v>
      </c>
      <c r="B23" s="5">
        <f>DATE(2018, MONTH('2023 ECRS'!$B$2), 1)</f>
        <v>43101</v>
      </c>
      <c r="C23" s="5" t="str">
        <f t="shared" si="1"/>
        <v>f. HE19-22</v>
      </c>
      <c r="D23">
        <v>22</v>
      </c>
      <c r="E23" t="s">
        <v>34</v>
      </c>
      <c r="F23" s="6" t="e">
        <f>'20XX ECRS'!$B24</f>
        <v>#N/A</v>
      </c>
      <c r="G23" s="6">
        <f>'2023 ECRS'!B24</f>
        <v>1478.5523073447371</v>
      </c>
      <c r="H23" s="6" t="e">
        <f t="shared" si="2"/>
        <v>#N/A</v>
      </c>
      <c r="I23" s="6"/>
      <c r="K23" s="7">
        <v>19</v>
      </c>
      <c r="L23" s="9" t="e">
        <v>#N/A</v>
      </c>
      <c r="M23" s="9">
        <v>2600.9231211462288</v>
      </c>
    </row>
    <row r="24" spans="1:15" x14ac:dyDescent="0.35">
      <c r="A24" t="str">
        <f t="shared" si="0"/>
        <v>Jan</v>
      </c>
      <c r="B24" s="5">
        <f>DATE(2018, MONTH('2023 ECRS'!$B$2), 1)</f>
        <v>43101</v>
      </c>
      <c r="C24" s="5" t="str">
        <f t="shared" si="1"/>
        <v>a. HE1-2 &amp; HE23-24</v>
      </c>
      <c r="D24">
        <v>23</v>
      </c>
      <c r="E24" t="s">
        <v>34</v>
      </c>
      <c r="F24" s="6" t="e">
        <f>'20XX ECRS'!$B25</f>
        <v>#N/A</v>
      </c>
      <c r="G24" s="6">
        <f>'2023 ECRS'!B25</f>
        <v>1312.2390513508631</v>
      </c>
      <c r="H24" s="6" t="e">
        <f t="shared" si="2"/>
        <v>#N/A</v>
      </c>
      <c r="I24" s="6"/>
      <c r="K24" s="7">
        <v>20</v>
      </c>
      <c r="L24" s="9" t="e">
        <v>#N/A</v>
      </c>
      <c r="M24" s="9">
        <v>2574.2024701085388</v>
      </c>
    </row>
    <row r="25" spans="1:15" x14ac:dyDescent="0.35">
      <c r="A25" t="str">
        <f t="shared" si="0"/>
        <v>Jan</v>
      </c>
      <c r="B25" s="5">
        <f>DATE(2018, MONTH('2023 ECRS'!$B$2), 1)</f>
        <v>43101</v>
      </c>
      <c r="C25" s="5" t="str">
        <f t="shared" si="1"/>
        <v>a. HE1-2 &amp; HE23-24</v>
      </c>
      <c r="D25">
        <v>24</v>
      </c>
      <c r="E25" t="s">
        <v>34</v>
      </c>
      <c r="F25" s="6" t="e">
        <f>'20XX ECRS'!$B26</f>
        <v>#N/A</v>
      </c>
      <c r="G25" s="6">
        <f>'2023 ECRS'!B26</f>
        <v>1296.745213964778</v>
      </c>
      <c r="H25" s="6" t="e">
        <f t="shared" si="2"/>
        <v>#N/A</v>
      </c>
      <c r="I25" s="6"/>
      <c r="K25" s="7">
        <v>21</v>
      </c>
      <c r="L25" s="9" t="e">
        <v>#N/A</v>
      </c>
      <c r="M25" s="9">
        <v>2450.314685299365</v>
      </c>
    </row>
    <row r="26" spans="1:15" x14ac:dyDescent="0.35">
      <c r="A26" t="str">
        <f t="shared" si="0"/>
        <v>Feb</v>
      </c>
      <c r="B26" s="5">
        <f>DATE(2018, MONTH('2023 ECRS'!$C$2), 1)</f>
        <v>43132</v>
      </c>
      <c r="C26" s="5" t="str">
        <f t="shared" si="1"/>
        <v>a. HE1-2 &amp; HE23-24</v>
      </c>
      <c r="D26">
        <v>1</v>
      </c>
      <c r="E26" t="s">
        <v>34</v>
      </c>
      <c r="F26" s="6" t="e">
        <f>'20XX ECRS'!C3</f>
        <v>#N/A</v>
      </c>
      <c r="G26" s="6">
        <f>'2023 ECRS'!C3</f>
        <v>1395.368963444178</v>
      </c>
      <c r="H26" s="6" t="e">
        <f t="shared" si="2"/>
        <v>#N/A</v>
      </c>
      <c r="I26" s="6"/>
      <c r="K26" s="7">
        <v>22</v>
      </c>
      <c r="L26" s="9" t="e">
        <v>#N/A</v>
      </c>
      <c r="M26" s="9">
        <v>2111.3671098862219</v>
      </c>
    </row>
    <row r="27" spans="1:15" x14ac:dyDescent="0.35">
      <c r="A27" t="str">
        <f t="shared" si="0"/>
        <v>Feb</v>
      </c>
      <c r="B27" s="5">
        <f>DATE(2018, MONTH('2023 ECRS'!$C$2), 1)</f>
        <v>43132</v>
      </c>
      <c r="C27" s="5" t="str">
        <f t="shared" si="1"/>
        <v>a. HE1-2 &amp; HE23-24</v>
      </c>
      <c r="D27">
        <v>2</v>
      </c>
      <c r="E27" t="s">
        <v>34</v>
      </c>
      <c r="F27" s="6" t="e">
        <f>'20XX ECRS'!C4</f>
        <v>#N/A</v>
      </c>
      <c r="G27" s="6">
        <f>'2023 ECRS'!C4</f>
        <v>1365.999417501429</v>
      </c>
      <c r="H27" s="6" t="e">
        <f t="shared" si="2"/>
        <v>#N/A</v>
      </c>
      <c r="I27" s="6"/>
      <c r="K27" s="7">
        <v>23</v>
      </c>
      <c r="L27" s="9" t="e">
        <v>#N/A</v>
      </c>
      <c r="M27" s="9">
        <v>1567.1396769362818</v>
      </c>
    </row>
    <row r="28" spans="1:15" x14ac:dyDescent="0.35">
      <c r="A28" t="str">
        <f t="shared" si="0"/>
        <v>Feb</v>
      </c>
      <c r="B28" s="5">
        <f>DATE(2018, MONTH('2023 ECRS'!$C$2), 1)</f>
        <v>43132</v>
      </c>
      <c r="C28" s="5" t="str">
        <f t="shared" si="1"/>
        <v>b. HE3-6</v>
      </c>
      <c r="D28">
        <v>3</v>
      </c>
      <c r="E28" t="s">
        <v>34</v>
      </c>
      <c r="F28" s="6" t="e">
        <f>'20XX ECRS'!C5</f>
        <v>#N/A</v>
      </c>
      <c r="G28" s="6">
        <f>'2023 ECRS'!C5</f>
        <v>1460.015765293509</v>
      </c>
      <c r="H28" s="6" t="e">
        <f t="shared" si="2"/>
        <v>#N/A</v>
      </c>
      <c r="I28" s="6"/>
      <c r="K28" s="7">
        <v>24</v>
      </c>
      <c r="L28" s="9" t="e">
        <v>#N/A</v>
      </c>
      <c r="M28" s="9">
        <v>1634.6770206169431</v>
      </c>
    </row>
    <row r="29" spans="1:15" x14ac:dyDescent="0.35">
      <c r="A29" t="str">
        <f t="shared" si="0"/>
        <v>Feb</v>
      </c>
      <c r="B29" s="5">
        <f>DATE(2018, MONTH('2023 ECRS'!$C$2), 1)</f>
        <v>43132</v>
      </c>
      <c r="C29" s="5" t="str">
        <f t="shared" si="1"/>
        <v>b. HE3-6</v>
      </c>
      <c r="D29">
        <v>4</v>
      </c>
      <c r="E29" t="s">
        <v>34</v>
      </c>
      <c r="F29" s="6" t="e">
        <f>'20XX ECRS'!C6</f>
        <v>#N/A</v>
      </c>
      <c r="G29" s="6">
        <f>'2023 ECRS'!C6</f>
        <v>1459.9333796211422</v>
      </c>
      <c r="H29" s="6" t="e">
        <f t="shared" si="2"/>
        <v>#N/A</v>
      </c>
      <c r="I29" s="6"/>
    </row>
    <row r="30" spans="1:15" x14ac:dyDescent="0.35">
      <c r="A30" t="str">
        <f t="shared" si="0"/>
        <v>Feb</v>
      </c>
      <c r="B30" s="5">
        <f>DATE(2018, MONTH('2023 ECRS'!$C$2), 1)</f>
        <v>43132</v>
      </c>
      <c r="C30" s="5" t="str">
        <f t="shared" si="1"/>
        <v>b. HE3-6</v>
      </c>
      <c r="D30">
        <v>5</v>
      </c>
      <c r="E30" t="s">
        <v>34</v>
      </c>
      <c r="F30" s="6" t="e">
        <f>'20XX ECRS'!C7</f>
        <v>#N/A</v>
      </c>
      <c r="G30" s="6">
        <f>'2023 ECRS'!C7</f>
        <v>1529.8453400215681</v>
      </c>
      <c r="H30" s="6" t="e">
        <f t="shared" si="2"/>
        <v>#N/A</v>
      </c>
      <c r="I30" s="6"/>
      <c r="O30" t="str">
        <f>"Hourly Average " &amp; IF($L$31 = "RRS", "Responsive Reserve",  "ECRS") &amp; " Requirement Comparison"</f>
        <v>Hourly Average ECRS Requirement Comparison</v>
      </c>
    </row>
    <row r="31" spans="1:15" x14ac:dyDescent="0.35">
      <c r="A31" t="str">
        <f t="shared" si="0"/>
        <v>Feb</v>
      </c>
      <c r="B31" s="5">
        <f>DATE(2018, MONTH('2023 ECRS'!$C$2), 1)</f>
        <v>43132</v>
      </c>
      <c r="C31" s="5" t="str">
        <f t="shared" si="1"/>
        <v>b. HE3-6</v>
      </c>
      <c r="D31">
        <v>6</v>
      </c>
      <c r="E31" t="s">
        <v>34</v>
      </c>
      <c r="F31" s="6" t="e">
        <f>'20XX ECRS'!C8</f>
        <v>#N/A</v>
      </c>
      <c r="G31" s="6">
        <f>'2023 ECRS'!C8</f>
        <v>1557.2637434062819</v>
      </c>
      <c r="H31" s="6" t="e">
        <f t="shared" si="2"/>
        <v>#N/A</v>
      </c>
      <c r="I31" s="6"/>
      <c r="K31" s="8" t="s">
        <v>17</v>
      </c>
      <c r="L31" t="s">
        <v>34</v>
      </c>
      <c r="O31" t="str">
        <f>IF(ISNA(L34), "Range: "&amp;Q38&amp;" MW - "&amp;Q37&amp;" MW;" &amp; CHAR(9) &amp; CHAR(10) &amp; "Avg: "&amp;Q39&amp;" MW", "On avg. "&amp;ROUND(Q35,0)&amp;" MW "&amp;IF(Q35&lt;0,"decrease","increase")&amp;" from prev year."&amp;IF(ISNA(R34), "", CHAR(9)&amp;CHAR(10)&amp;"Largest increase is in "&amp;R34&amp;" by "&amp;ROUND(Q34,0)&amp;" MW.") &amp;IF(ISNA(R33), "", CHAR(9)&amp;CHAR(10)&amp;"Largest decrease is in "&amp;R33&amp;" by "&amp;ABS(ROUND(Q33,0))&amp;" MW."))</f>
        <v>Range: 2130 MW - 1731 MW;	
Avg: 1981 MW</v>
      </c>
    </row>
    <row r="32" spans="1:15" x14ac:dyDescent="0.35">
      <c r="A32" t="str">
        <f t="shared" si="0"/>
        <v>Feb</v>
      </c>
      <c r="B32" s="5">
        <f>DATE(2018, MONTH('2023 ECRS'!$C$2), 1)</f>
        <v>43132</v>
      </c>
      <c r="C32" s="5" t="str">
        <f t="shared" si="1"/>
        <v>c. HE7-10</v>
      </c>
      <c r="D32">
        <v>7</v>
      </c>
      <c r="E32" t="s">
        <v>34</v>
      </c>
      <c r="F32" s="6" t="e">
        <f>'20XX ECRS'!C9</f>
        <v>#N/A</v>
      </c>
      <c r="G32" s="6">
        <f>'2023 ECRS'!C9</f>
        <v>1753.1399726650084</v>
      </c>
      <c r="H32" s="6" t="e">
        <f t="shared" si="2"/>
        <v>#N/A</v>
      </c>
      <c r="I32" s="6"/>
    </row>
    <row r="33" spans="1:18" x14ac:dyDescent="0.35">
      <c r="A33" t="str">
        <f t="shared" si="0"/>
        <v>Feb</v>
      </c>
      <c r="B33" s="5">
        <f>DATE(2018, MONTH('2023 ECRS'!$C$2), 1)</f>
        <v>43132</v>
      </c>
      <c r="C33" s="5" t="str">
        <f t="shared" si="1"/>
        <v>c. HE7-10</v>
      </c>
      <c r="D33">
        <v>8</v>
      </c>
      <c r="E33" t="s">
        <v>34</v>
      </c>
      <c r="F33" s="6" t="e">
        <f>'20XX ECRS'!C10</f>
        <v>#N/A</v>
      </c>
      <c r="G33" s="6">
        <f>'2023 ECRS'!C10</f>
        <v>2395.5628200830056</v>
      </c>
      <c r="H33" s="6" t="e">
        <f t="shared" si="2"/>
        <v>#N/A</v>
      </c>
      <c r="I33" s="6"/>
      <c r="K33" s="8" t="s">
        <v>20</v>
      </c>
      <c r="L33" t="s">
        <v>36</v>
      </c>
      <c r="M33" t="s">
        <v>37</v>
      </c>
      <c r="P33" t="s">
        <v>29</v>
      </c>
      <c r="Q33">
        <f>_xlfn.MINIFS($N$34:$N$45, $N$34:$N$45, "&lt;&gt;#N/A", $N$34:$N$45, "&lt;0")</f>
        <v>0</v>
      </c>
      <c r="R33" t="e">
        <f ca="1">OFFSET($N$33,MATCH(Q33,$N$33:$N$44, 0)-1, -3)</f>
        <v>#N/A</v>
      </c>
    </row>
    <row r="34" spans="1:18" x14ac:dyDescent="0.35">
      <c r="A34" t="str">
        <f t="shared" si="0"/>
        <v>Feb</v>
      </c>
      <c r="B34" s="5">
        <f>DATE(2018, MONTH('2023 ECRS'!$C$2), 1)</f>
        <v>43132</v>
      </c>
      <c r="C34" s="5" t="str">
        <f t="shared" si="1"/>
        <v>c. HE7-10</v>
      </c>
      <c r="D34">
        <v>9</v>
      </c>
      <c r="E34" t="s">
        <v>34</v>
      </c>
      <c r="F34" s="6" t="e">
        <f>'20XX ECRS'!C11</f>
        <v>#N/A</v>
      </c>
      <c r="G34" s="6">
        <f>'2023 ECRS'!C11</f>
        <v>2629.8506196820954</v>
      </c>
      <c r="H34" s="6" t="e">
        <f t="shared" si="2"/>
        <v>#N/A</v>
      </c>
      <c r="I34" s="6"/>
      <c r="K34" s="7" t="s">
        <v>1</v>
      </c>
      <c r="L34" s="9" t="e">
        <v>#N/A</v>
      </c>
      <c r="M34" s="9">
        <v>1731.0208056449608</v>
      </c>
      <c r="N34">
        <f>IF(M34=0, NA(), M34-_xlfn.IFNA(L34,0))</f>
        <v>1731.0208056449608</v>
      </c>
      <c r="O34">
        <f>_xlfn.RANK.EQ(N34,$N$34:$N$41)</f>
        <v>8</v>
      </c>
      <c r="P34" t="s">
        <v>30</v>
      </c>
      <c r="Q34">
        <f>_xlfn.MAXIFS($N$34:$N$45, $N$34:$N$45, "&lt;&gt;#N/A", $N$34:$N$45, "&gt;0")</f>
        <v>2130.444624967296</v>
      </c>
      <c r="R34" t="str">
        <f ca="1">OFFSET($N$33,MATCH(Q34,$N$33:$N$44, 0)-1, -3)</f>
        <v>Aug</v>
      </c>
    </row>
    <row r="35" spans="1:18" x14ac:dyDescent="0.35">
      <c r="A35" t="str">
        <f t="shared" si="0"/>
        <v>Feb</v>
      </c>
      <c r="B35" s="5">
        <f>DATE(2018, MONTH('2023 ECRS'!$C$2), 1)</f>
        <v>43132</v>
      </c>
      <c r="C35" s="5" t="str">
        <f t="shared" si="1"/>
        <v>c. HE7-10</v>
      </c>
      <c r="D35">
        <v>10</v>
      </c>
      <c r="E35" t="s">
        <v>34</v>
      </c>
      <c r="F35" s="6" t="e">
        <f>'20XX ECRS'!C12</f>
        <v>#N/A</v>
      </c>
      <c r="G35" s="6">
        <f>'2023 ECRS'!C12</f>
        <v>3038.8604342199656</v>
      </c>
      <c r="H35" s="6" t="e">
        <f t="shared" si="2"/>
        <v>#N/A</v>
      </c>
      <c r="I35" s="6"/>
      <c r="K35" s="7" t="s">
        <v>2</v>
      </c>
      <c r="L35" s="9" t="e">
        <v>#N/A</v>
      </c>
      <c r="M35" s="9">
        <v>1952.4057566772565</v>
      </c>
      <c r="N35">
        <f t="shared" ref="N35:N45" si="3">IF(M35=0, NA(), M35-_xlfn.IFNA(L35,0))</f>
        <v>1952.4057566772565</v>
      </c>
      <c r="O35">
        <f t="shared" ref="O35:O41" si="4">_xlfn.RANK.EQ(N35,$N$34:$N$41)</f>
        <v>5</v>
      </c>
      <c r="P35" t="s">
        <v>31</v>
      </c>
      <c r="Q35">
        <f>AVERAGEIF($N$33:$N$44, "&lt;&gt;#N/A")</f>
        <v>1981.4374696194964</v>
      </c>
    </row>
    <row r="36" spans="1:18" x14ac:dyDescent="0.35">
      <c r="A36" t="str">
        <f t="shared" si="0"/>
        <v>Feb</v>
      </c>
      <c r="B36" s="5">
        <f>DATE(2018, MONTH('2023 ECRS'!$C$2), 1)</f>
        <v>43132</v>
      </c>
      <c r="C36" s="5" t="str">
        <f t="shared" si="1"/>
        <v>d. HE11-14</v>
      </c>
      <c r="D36">
        <v>11</v>
      </c>
      <c r="E36" t="s">
        <v>34</v>
      </c>
      <c r="F36" s="6" t="e">
        <f>'20XX ECRS'!C13</f>
        <v>#N/A</v>
      </c>
      <c r="G36" s="6">
        <f>'2023 ECRS'!C13</f>
        <v>2293.8502139458055</v>
      </c>
      <c r="H36" s="6" t="e">
        <f t="shared" si="2"/>
        <v>#N/A</v>
      </c>
      <c r="I36" s="6"/>
      <c r="K36" s="7" t="s">
        <v>3</v>
      </c>
      <c r="L36" s="9" t="e">
        <v>#N/A</v>
      </c>
      <c r="M36" s="9">
        <v>1834.3678142798478</v>
      </c>
      <c r="N36">
        <f t="shared" si="3"/>
        <v>1834.3678142798478</v>
      </c>
      <c r="O36">
        <f t="shared" si="4"/>
        <v>7</v>
      </c>
    </row>
    <row r="37" spans="1:18" x14ac:dyDescent="0.35">
      <c r="A37" t="str">
        <f t="shared" si="0"/>
        <v>Feb</v>
      </c>
      <c r="B37" s="5">
        <f>DATE(2018, MONTH('2023 ECRS'!$C$2), 1)</f>
        <v>43132</v>
      </c>
      <c r="C37" s="5" t="str">
        <f t="shared" si="1"/>
        <v>d. HE11-14</v>
      </c>
      <c r="D37">
        <v>12</v>
      </c>
      <c r="E37" t="s">
        <v>34</v>
      </c>
      <c r="F37" s="6" t="e">
        <f>'20XX ECRS'!C14</f>
        <v>#N/A</v>
      </c>
      <c r="G37" s="6">
        <f>'2023 ECRS'!C14</f>
        <v>2100.1030433450956</v>
      </c>
      <c r="H37" s="6" t="e">
        <f t="shared" si="2"/>
        <v>#N/A</v>
      </c>
      <c r="I37" s="6"/>
      <c r="K37" s="7" t="s">
        <v>4</v>
      </c>
      <c r="L37" s="9" t="e">
        <v>#N/A</v>
      </c>
      <c r="M37" s="9">
        <v>1898.060895724353</v>
      </c>
      <c r="N37">
        <f t="shared" si="3"/>
        <v>1898.060895724353</v>
      </c>
      <c r="O37">
        <f t="shared" si="4"/>
        <v>6</v>
      </c>
      <c r="P37" t="s">
        <v>21</v>
      </c>
      <c r="Q37" s="6">
        <f>ROUND(_xlfn.MINIFS($M$34:$M$45, $M$34:$M$45, "&lt;&gt;#N/A", $M$34:$M$45, "&gt;0"),0)</f>
        <v>1731</v>
      </c>
    </row>
    <row r="38" spans="1:18" x14ac:dyDescent="0.35">
      <c r="A38" t="str">
        <f t="shared" si="0"/>
        <v>Feb</v>
      </c>
      <c r="B38" s="5">
        <f>DATE(2018, MONTH('2023 ECRS'!$C$2), 1)</f>
        <v>43132</v>
      </c>
      <c r="C38" s="5" t="str">
        <f t="shared" si="1"/>
        <v>d. HE11-14</v>
      </c>
      <c r="D38">
        <v>13</v>
      </c>
      <c r="E38" t="s">
        <v>34</v>
      </c>
      <c r="F38" s="6" t="e">
        <f>'20XX ECRS'!C15</f>
        <v>#N/A</v>
      </c>
      <c r="G38" s="6">
        <f>'2023 ECRS'!C15</f>
        <v>1968.8460001385488</v>
      </c>
      <c r="H38" s="6" t="e">
        <f t="shared" si="2"/>
        <v>#N/A</v>
      </c>
      <c r="I38" s="6"/>
      <c r="K38" s="7" t="s">
        <v>5</v>
      </c>
      <c r="L38" s="9" t="e">
        <v>#N/A</v>
      </c>
      <c r="M38" s="9">
        <v>2115.2755446017459</v>
      </c>
      <c r="N38">
        <f t="shared" si="3"/>
        <v>2115.2755446017459</v>
      </c>
      <c r="O38">
        <f t="shared" si="4"/>
        <v>2</v>
      </c>
      <c r="P38" t="s">
        <v>23</v>
      </c>
      <c r="Q38" s="6">
        <f>ROUND(_xlfn.MAXIFS($M$34:$M$45, $M$34:$M$45, "&lt;&gt;#N/A", $M$34:$M$45, "&gt;0"),0)</f>
        <v>2130</v>
      </c>
    </row>
    <row r="39" spans="1:18" x14ac:dyDescent="0.35">
      <c r="A39" t="str">
        <f t="shared" si="0"/>
        <v>Feb</v>
      </c>
      <c r="B39" s="5">
        <f>DATE(2018, MONTH('2023 ECRS'!$C$2), 1)</f>
        <v>43132</v>
      </c>
      <c r="C39" s="5" t="str">
        <f t="shared" si="1"/>
        <v>d. HE11-14</v>
      </c>
      <c r="D39">
        <v>14</v>
      </c>
      <c r="E39" t="s">
        <v>34</v>
      </c>
      <c r="F39" s="6" t="e">
        <f>'20XX ECRS'!C16</f>
        <v>#N/A</v>
      </c>
      <c r="G39" s="6">
        <f>'2023 ECRS'!C16</f>
        <v>2067.3273948057936</v>
      </c>
      <c r="H39" s="6" t="e">
        <f t="shared" si="2"/>
        <v>#N/A</v>
      </c>
      <c r="I39" s="6"/>
      <c r="K39" s="7" t="s">
        <v>6</v>
      </c>
      <c r="L39" s="9" t="e">
        <v>#N/A</v>
      </c>
      <c r="M39" s="9">
        <v>2072.5860650838222</v>
      </c>
      <c r="N39">
        <f t="shared" si="3"/>
        <v>2072.5860650838222</v>
      </c>
      <c r="O39">
        <f t="shared" si="4"/>
        <v>3</v>
      </c>
      <c r="P39" t="s">
        <v>38</v>
      </c>
      <c r="Q39" s="6">
        <f>ROUND(AVERAGEIFS($M$34:$M$45, $M$34:$M$45, "&lt;&gt;#N/A", $M$34:$M$45, "&gt;0"),0)</f>
        <v>1981</v>
      </c>
    </row>
    <row r="40" spans="1:18" x14ac:dyDescent="0.35">
      <c r="A40" t="str">
        <f t="shared" si="0"/>
        <v>Feb</v>
      </c>
      <c r="B40" s="5">
        <f>DATE(2018, MONTH('2023 ECRS'!$C$2), 1)</f>
        <v>43132</v>
      </c>
      <c r="C40" s="5" t="str">
        <f t="shared" si="1"/>
        <v>e. HE15-18</v>
      </c>
      <c r="D40">
        <v>15</v>
      </c>
      <c r="E40" t="s">
        <v>34</v>
      </c>
      <c r="F40" s="6" t="e">
        <f>'20XX ECRS'!C17</f>
        <v>#N/A</v>
      </c>
      <c r="G40" s="6">
        <f>'2023 ECRS'!C17</f>
        <v>2395.5477386407015</v>
      </c>
      <c r="H40" s="6" t="e">
        <f t="shared" si="2"/>
        <v>#N/A</v>
      </c>
      <c r="I40" s="6"/>
      <c r="K40" s="7" t="s">
        <v>7</v>
      </c>
      <c r="L40" s="9" t="e">
        <v>#N/A</v>
      </c>
      <c r="M40" s="9">
        <v>2057.8960200702918</v>
      </c>
      <c r="N40">
        <f t="shared" si="3"/>
        <v>2057.8960200702918</v>
      </c>
      <c r="O40">
        <f t="shared" si="4"/>
        <v>4</v>
      </c>
      <c r="Q40" s="6"/>
    </row>
    <row r="41" spans="1:18" x14ac:dyDescent="0.35">
      <c r="A41" t="str">
        <f t="shared" si="0"/>
        <v>Feb</v>
      </c>
      <c r="B41" s="5">
        <f>DATE(2018, MONTH('2023 ECRS'!$C$2), 1)</f>
        <v>43132</v>
      </c>
      <c r="C41" s="5" t="str">
        <f t="shared" si="1"/>
        <v>e. HE15-18</v>
      </c>
      <c r="D41">
        <v>16</v>
      </c>
      <c r="E41" t="s">
        <v>34</v>
      </c>
      <c r="F41" s="6" t="e">
        <f>'20XX ECRS'!C18</f>
        <v>#N/A</v>
      </c>
      <c r="G41" s="6">
        <f>'2023 ECRS'!C18</f>
        <v>2534.2754657091787</v>
      </c>
      <c r="H41" s="6" t="e">
        <f t="shared" si="2"/>
        <v>#N/A</v>
      </c>
      <c r="I41" s="6"/>
      <c r="K41" s="7" t="s">
        <v>8</v>
      </c>
      <c r="L41" s="9" t="e">
        <v>#N/A</v>
      </c>
      <c r="M41" s="9">
        <v>2130.444624967296</v>
      </c>
      <c r="N41">
        <f t="shared" si="3"/>
        <v>2130.444624967296</v>
      </c>
      <c r="O41">
        <f t="shared" si="4"/>
        <v>1</v>
      </c>
      <c r="Q41" s="6"/>
    </row>
    <row r="42" spans="1:18" x14ac:dyDescent="0.35">
      <c r="A42" t="str">
        <f t="shared" si="0"/>
        <v>Feb</v>
      </c>
      <c r="B42" s="5">
        <f>DATE(2018, MONTH('2023 ECRS'!$C$2), 1)</f>
        <v>43132</v>
      </c>
      <c r="C42" s="5" t="str">
        <f t="shared" si="1"/>
        <v>e. HE15-18</v>
      </c>
      <c r="D42">
        <v>17</v>
      </c>
      <c r="E42" t="s">
        <v>34</v>
      </c>
      <c r="F42" s="6" t="e">
        <f>'20XX ECRS'!C19</f>
        <v>#N/A</v>
      </c>
      <c r="G42" s="6">
        <f>'2023 ECRS'!C19</f>
        <v>2427.4357330776047</v>
      </c>
      <c r="H42" s="6" t="e">
        <f t="shared" si="2"/>
        <v>#N/A</v>
      </c>
      <c r="I42" s="6"/>
      <c r="K42" s="7" t="s">
        <v>9</v>
      </c>
      <c r="L42" s="9" t="e">
        <v>#N/A</v>
      </c>
      <c r="M42" s="9">
        <v>2040.8796995258938</v>
      </c>
      <c r="N42">
        <f t="shared" si="3"/>
        <v>2040.8796995258938</v>
      </c>
      <c r="Q42" s="6"/>
    </row>
    <row r="43" spans="1:18" x14ac:dyDescent="0.35">
      <c r="A43" t="str">
        <f t="shared" si="0"/>
        <v>Feb</v>
      </c>
      <c r="B43" s="5">
        <f>DATE(2018, MONTH('2023 ECRS'!$C$2), 1)</f>
        <v>43132</v>
      </c>
      <c r="C43" s="5" t="str">
        <f t="shared" si="1"/>
        <v>e. HE15-18</v>
      </c>
      <c r="D43">
        <v>18</v>
      </c>
      <c r="E43" t="s">
        <v>34</v>
      </c>
      <c r="F43" s="6" t="e">
        <f>'20XX ECRS'!C20</f>
        <v>#N/A</v>
      </c>
      <c r="G43" s="6">
        <f>'2023 ECRS'!C20</f>
        <v>2155.2580883755377</v>
      </c>
      <c r="H43" s="6" t="e">
        <f t="shared" si="2"/>
        <v>#N/A</v>
      </c>
      <c r="I43" s="6"/>
      <c r="K43" s="7" t="s">
        <v>26</v>
      </c>
      <c r="L43" s="9" t="e">
        <v>#N/A</v>
      </c>
      <c r="M43" s="9">
        <v>0</v>
      </c>
      <c r="N43" t="e">
        <f t="shared" si="3"/>
        <v>#N/A</v>
      </c>
      <c r="Q43" s="6"/>
    </row>
    <row r="44" spans="1:18" x14ac:dyDescent="0.35">
      <c r="A44" t="str">
        <f t="shared" si="0"/>
        <v>Feb</v>
      </c>
      <c r="B44" s="5">
        <f>DATE(2018, MONTH('2023 ECRS'!$C$2), 1)</f>
        <v>43132</v>
      </c>
      <c r="C44" s="5" t="str">
        <f t="shared" si="1"/>
        <v>f. HE19-22</v>
      </c>
      <c r="D44">
        <v>19</v>
      </c>
      <c r="E44" t="s">
        <v>34</v>
      </c>
      <c r="F44" s="6" t="e">
        <f>'20XX ECRS'!C21</f>
        <v>#N/A</v>
      </c>
      <c r="G44" s="6">
        <f>'2023 ECRS'!C21</f>
        <v>1975.0224939406703</v>
      </c>
      <c r="H44" s="6" t="e">
        <f t="shared" si="2"/>
        <v>#N/A</v>
      </c>
      <c r="I44" s="6"/>
      <c r="K44" s="7" t="s">
        <v>27</v>
      </c>
      <c r="L44" s="9" t="e">
        <v>#N/A</v>
      </c>
      <c r="M44" s="9">
        <v>0</v>
      </c>
      <c r="N44" t="e">
        <f t="shared" si="3"/>
        <v>#N/A</v>
      </c>
      <c r="Q44" s="6"/>
    </row>
    <row r="45" spans="1:18" x14ac:dyDescent="0.35">
      <c r="A45" t="str">
        <f t="shared" si="0"/>
        <v>Feb</v>
      </c>
      <c r="B45" s="5">
        <f>DATE(2018, MONTH('2023 ECRS'!$C$2), 1)</f>
        <v>43132</v>
      </c>
      <c r="C45" s="5" t="str">
        <f t="shared" si="1"/>
        <v>f. HE19-22</v>
      </c>
      <c r="D45">
        <v>20</v>
      </c>
      <c r="E45" t="s">
        <v>34</v>
      </c>
      <c r="F45" s="6" t="e">
        <f>'20XX ECRS'!C22</f>
        <v>#N/A</v>
      </c>
      <c r="G45" s="6">
        <f>'2023 ECRS'!C22</f>
        <v>1689.7123058900872</v>
      </c>
      <c r="H45" s="6" t="e">
        <f t="shared" si="2"/>
        <v>#N/A</v>
      </c>
      <c r="I45" s="6"/>
      <c r="K45" s="7" t="s">
        <v>28</v>
      </c>
      <c r="L45" s="9" t="e">
        <v>#N/A</v>
      </c>
      <c r="M45" s="9">
        <v>0</v>
      </c>
      <c r="N45" t="e">
        <f t="shared" si="3"/>
        <v>#N/A</v>
      </c>
    </row>
    <row r="46" spans="1:18" x14ac:dyDescent="0.35">
      <c r="A46" t="str">
        <f t="shared" si="0"/>
        <v>Feb</v>
      </c>
      <c r="B46" s="5">
        <f>DATE(2018, MONTH('2023 ECRS'!$C$2), 1)</f>
        <v>43132</v>
      </c>
      <c r="C46" s="5" t="str">
        <f t="shared" si="1"/>
        <v>f. HE19-22</v>
      </c>
      <c r="D46">
        <v>21</v>
      </c>
      <c r="E46" t="s">
        <v>34</v>
      </c>
      <c r="F46" s="6" t="e">
        <f>'20XX ECRS'!C23</f>
        <v>#N/A</v>
      </c>
      <c r="G46" s="6">
        <f>'2023 ECRS'!C23</f>
        <v>1749.2514739122755</v>
      </c>
      <c r="H46" s="6" t="e">
        <f t="shared" si="2"/>
        <v>#N/A</v>
      </c>
      <c r="I46" s="6"/>
    </row>
    <row r="47" spans="1:18" x14ac:dyDescent="0.35">
      <c r="A47" t="str">
        <f t="shared" si="0"/>
        <v>Feb</v>
      </c>
      <c r="B47" s="5">
        <f>DATE(2018, MONTH('2023 ECRS'!$C$2), 1)</f>
        <v>43132</v>
      </c>
      <c r="C47" s="5" t="str">
        <f t="shared" si="1"/>
        <v>f. HE19-22</v>
      </c>
      <c r="D47">
        <v>22</v>
      </c>
      <c r="E47" t="s">
        <v>34</v>
      </c>
      <c r="F47" s="6" t="e">
        <f>'20XX ECRS'!C24</f>
        <v>#N/A</v>
      </c>
      <c r="G47" s="6">
        <f>'2023 ECRS'!C24</f>
        <v>1767.2009509644756</v>
      </c>
      <c r="H47" s="6" t="e">
        <f t="shared" si="2"/>
        <v>#N/A</v>
      </c>
      <c r="I47" s="6"/>
    </row>
    <row r="48" spans="1:18" x14ac:dyDescent="0.35">
      <c r="A48" t="str">
        <f t="shared" si="0"/>
        <v>Feb</v>
      </c>
      <c r="B48" s="5">
        <f>DATE(2018, MONTH('2023 ECRS'!$C$2), 1)</f>
        <v>43132</v>
      </c>
      <c r="C48" s="5" t="str">
        <f t="shared" si="1"/>
        <v>a. HE1-2 &amp; HE23-24</v>
      </c>
      <c r="D48">
        <v>23</v>
      </c>
      <c r="E48" t="s">
        <v>34</v>
      </c>
      <c r="F48" s="6" t="e">
        <f>'20XX ECRS'!C25</f>
        <v>#N/A</v>
      </c>
      <c r="G48" s="6">
        <f>'2023 ECRS'!C25</f>
        <v>1666.1366227455139</v>
      </c>
      <c r="H48" s="6" t="e">
        <f t="shared" si="2"/>
        <v>#N/A</v>
      </c>
      <c r="I48" s="6"/>
    </row>
    <row r="49" spans="1:9" x14ac:dyDescent="0.35">
      <c r="A49" t="str">
        <f t="shared" si="0"/>
        <v>Feb</v>
      </c>
      <c r="B49" s="5">
        <f>DATE(2018, MONTH('2023 ECRS'!$C$2), 1)</f>
        <v>43132</v>
      </c>
      <c r="C49" s="5" t="str">
        <f t="shared" si="1"/>
        <v>a. HE1-2 &amp; HE23-24</v>
      </c>
      <c r="D49">
        <v>24</v>
      </c>
      <c r="E49" t="s">
        <v>34</v>
      </c>
      <c r="F49" s="6" t="e">
        <f>'20XX ECRS'!C26</f>
        <v>#N/A</v>
      </c>
      <c r="G49" s="6">
        <f>'2023 ECRS'!C26</f>
        <v>1481.9301788246789</v>
      </c>
      <c r="H49" s="6" t="e">
        <f t="shared" si="2"/>
        <v>#N/A</v>
      </c>
      <c r="I49" s="6"/>
    </row>
    <row r="50" spans="1:9" x14ac:dyDescent="0.35">
      <c r="A50" t="str">
        <f t="shared" si="0"/>
        <v>Mar</v>
      </c>
      <c r="B50" s="5">
        <f>DATE(2018, MONTH('2023 ECRS'!$D$2), 1)</f>
        <v>43160</v>
      </c>
      <c r="C50" s="5" t="str">
        <f t="shared" si="1"/>
        <v>a. HE1-2 &amp; HE23-24</v>
      </c>
      <c r="D50">
        <v>1</v>
      </c>
      <c r="E50" t="s">
        <v>34</v>
      </c>
      <c r="F50" s="6" t="e">
        <f>'20XX ECRS'!D3</f>
        <v>#N/A</v>
      </c>
      <c r="G50" s="6">
        <f>'2023 ECRS'!D3</f>
        <v>1375.4372607798241</v>
      </c>
      <c r="H50" s="6" t="e">
        <f t="shared" si="2"/>
        <v>#N/A</v>
      </c>
      <c r="I50" s="6"/>
    </row>
    <row r="51" spans="1:9" x14ac:dyDescent="0.35">
      <c r="A51" t="str">
        <f t="shared" si="0"/>
        <v>Mar</v>
      </c>
      <c r="B51" s="5">
        <f>DATE(2018, MONTH('2023 ECRS'!$D$2), 1)</f>
        <v>43160</v>
      </c>
      <c r="C51" s="5" t="str">
        <f t="shared" si="1"/>
        <v>a. HE1-2 &amp; HE23-24</v>
      </c>
      <c r="D51">
        <v>2</v>
      </c>
      <c r="E51" t="s">
        <v>34</v>
      </c>
      <c r="F51" s="6" t="e">
        <f>'20XX ECRS'!D4</f>
        <v>#N/A</v>
      </c>
      <c r="G51" s="6">
        <f>'2023 ECRS'!D4</f>
        <v>1246.539294760139</v>
      </c>
      <c r="H51" s="6" t="e">
        <f t="shared" si="2"/>
        <v>#N/A</v>
      </c>
      <c r="I51" s="6"/>
    </row>
    <row r="52" spans="1:9" x14ac:dyDescent="0.35">
      <c r="A52" t="str">
        <f t="shared" si="0"/>
        <v>Mar</v>
      </c>
      <c r="B52" s="5">
        <f>DATE(2018, MONTH('2023 ECRS'!$D$2), 1)</f>
        <v>43160</v>
      </c>
      <c r="C52" s="5" t="str">
        <f t="shared" si="1"/>
        <v>b. HE3-6</v>
      </c>
      <c r="D52">
        <v>3</v>
      </c>
      <c r="E52" t="s">
        <v>34</v>
      </c>
      <c r="F52" s="6" t="e">
        <f>'20XX ECRS'!D5</f>
        <v>#N/A</v>
      </c>
      <c r="G52" s="6">
        <f>'2023 ECRS'!D5</f>
        <v>1376.790020600956</v>
      </c>
      <c r="H52" s="6" t="e">
        <f t="shared" si="2"/>
        <v>#N/A</v>
      </c>
      <c r="I52" s="6"/>
    </row>
    <row r="53" spans="1:9" x14ac:dyDescent="0.35">
      <c r="A53" t="str">
        <f t="shared" si="0"/>
        <v>Mar</v>
      </c>
      <c r="B53" s="5">
        <f>DATE(2018, MONTH('2023 ECRS'!$D$2), 1)</f>
        <v>43160</v>
      </c>
      <c r="C53" s="5" t="str">
        <f t="shared" si="1"/>
        <v>b. HE3-6</v>
      </c>
      <c r="D53">
        <v>4</v>
      </c>
      <c r="E53" t="s">
        <v>34</v>
      </c>
      <c r="F53" s="6" t="e">
        <f>'20XX ECRS'!D6</f>
        <v>#N/A</v>
      </c>
      <c r="G53" s="6">
        <f>'2023 ECRS'!D6</f>
        <v>1246.277027076032</v>
      </c>
      <c r="H53" s="6" t="e">
        <f t="shared" si="2"/>
        <v>#N/A</v>
      </c>
      <c r="I53" s="6"/>
    </row>
    <row r="54" spans="1:9" x14ac:dyDescent="0.35">
      <c r="A54" t="str">
        <f t="shared" si="0"/>
        <v>Mar</v>
      </c>
      <c r="B54" s="5">
        <f>DATE(2018, MONTH('2023 ECRS'!$D$2), 1)</f>
        <v>43160</v>
      </c>
      <c r="C54" s="5" t="str">
        <f t="shared" si="1"/>
        <v>b. HE3-6</v>
      </c>
      <c r="D54">
        <v>5</v>
      </c>
      <c r="E54" t="s">
        <v>34</v>
      </c>
      <c r="F54" s="6" t="e">
        <f>'20XX ECRS'!D7</f>
        <v>#N/A</v>
      </c>
      <c r="G54" s="6">
        <f>'2023 ECRS'!D7</f>
        <v>1356.0931119331822</v>
      </c>
      <c r="H54" s="6" t="e">
        <f t="shared" si="2"/>
        <v>#N/A</v>
      </c>
      <c r="I54" s="6"/>
    </row>
    <row r="55" spans="1:9" x14ac:dyDescent="0.35">
      <c r="A55" t="str">
        <f t="shared" si="0"/>
        <v>Mar</v>
      </c>
      <c r="B55" s="5">
        <f>DATE(2018, MONTH('2023 ECRS'!$D$2), 1)</f>
        <v>43160</v>
      </c>
      <c r="C55" s="5" t="str">
        <f t="shared" si="1"/>
        <v>b. HE3-6</v>
      </c>
      <c r="D55">
        <v>6</v>
      </c>
      <c r="E55" t="s">
        <v>34</v>
      </c>
      <c r="F55" s="6" t="e">
        <f>'20XX ECRS'!D8</f>
        <v>#N/A</v>
      </c>
      <c r="G55" s="6">
        <f>'2023 ECRS'!D8</f>
        <v>1471.392058257095</v>
      </c>
      <c r="H55" s="6" t="e">
        <f t="shared" si="2"/>
        <v>#N/A</v>
      </c>
      <c r="I55" s="6"/>
    </row>
    <row r="56" spans="1:9" x14ac:dyDescent="0.35">
      <c r="A56" t="str">
        <f t="shared" si="0"/>
        <v>Mar</v>
      </c>
      <c r="B56" s="5">
        <f>DATE(2018, MONTH('2023 ECRS'!$D$2), 1)</f>
        <v>43160</v>
      </c>
      <c r="C56" s="5" t="str">
        <f t="shared" si="1"/>
        <v>c. HE7-10</v>
      </c>
      <c r="D56">
        <v>7</v>
      </c>
      <c r="E56" t="s">
        <v>34</v>
      </c>
      <c r="F56" s="6" t="e">
        <f>'20XX ECRS'!D9</f>
        <v>#N/A</v>
      </c>
      <c r="G56" s="6">
        <f>'2023 ECRS'!D9</f>
        <v>1525.831297436808</v>
      </c>
      <c r="H56" s="6" t="e">
        <f t="shared" si="2"/>
        <v>#N/A</v>
      </c>
      <c r="I56" s="6"/>
    </row>
    <row r="57" spans="1:9" x14ac:dyDescent="0.35">
      <c r="A57" t="str">
        <f t="shared" si="0"/>
        <v>Mar</v>
      </c>
      <c r="B57" s="5">
        <f>DATE(2018, MONTH('2023 ECRS'!$D$2), 1)</f>
        <v>43160</v>
      </c>
      <c r="C57" s="5" t="str">
        <f t="shared" si="1"/>
        <v>c. HE7-10</v>
      </c>
      <c r="D57">
        <v>8</v>
      </c>
      <c r="E57" t="s">
        <v>34</v>
      </c>
      <c r="F57" s="6" t="e">
        <f>'20XX ECRS'!D10</f>
        <v>#N/A</v>
      </c>
      <c r="G57" s="6">
        <f>'2023 ECRS'!D10</f>
        <v>1715.7761970243969</v>
      </c>
      <c r="H57" s="6" t="e">
        <f t="shared" si="2"/>
        <v>#N/A</v>
      </c>
      <c r="I57" s="6"/>
    </row>
    <row r="58" spans="1:9" x14ac:dyDescent="0.35">
      <c r="A58" t="str">
        <f t="shared" si="0"/>
        <v>Mar</v>
      </c>
      <c r="B58" s="5">
        <f>DATE(2018, MONTH('2023 ECRS'!$D$2), 1)</f>
        <v>43160</v>
      </c>
      <c r="C58" s="5" t="str">
        <f t="shared" si="1"/>
        <v>c. HE7-10</v>
      </c>
      <c r="D58">
        <v>9</v>
      </c>
      <c r="E58" t="s">
        <v>34</v>
      </c>
      <c r="F58" s="6" t="e">
        <f>'20XX ECRS'!D11</f>
        <v>#N/A</v>
      </c>
      <c r="G58" s="6">
        <f>'2023 ECRS'!D11</f>
        <v>1767.068539618032</v>
      </c>
      <c r="H58" s="6" t="e">
        <f t="shared" si="2"/>
        <v>#N/A</v>
      </c>
      <c r="I58" s="6"/>
    </row>
    <row r="59" spans="1:9" x14ac:dyDescent="0.35">
      <c r="A59" t="str">
        <f t="shared" si="0"/>
        <v>Mar</v>
      </c>
      <c r="B59" s="5">
        <f>DATE(2018, MONTH('2023 ECRS'!$D$2), 1)</f>
        <v>43160</v>
      </c>
      <c r="C59" s="5" t="str">
        <f t="shared" si="1"/>
        <v>c. HE7-10</v>
      </c>
      <c r="D59">
        <v>10</v>
      </c>
      <c r="E59" t="s">
        <v>34</v>
      </c>
      <c r="F59" s="6" t="e">
        <f>'20XX ECRS'!D12</f>
        <v>#N/A</v>
      </c>
      <c r="G59" s="6">
        <f>'2023 ECRS'!D12</f>
        <v>1772.308879745603</v>
      </c>
      <c r="H59" s="6" t="e">
        <f t="shared" si="2"/>
        <v>#N/A</v>
      </c>
      <c r="I59" s="6"/>
    </row>
    <row r="60" spans="1:9" x14ac:dyDescent="0.35">
      <c r="A60" t="str">
        <f t="shared" si="0"/>
        <v>Mar</v>
      </c>
      <c r="B60" s="5">
        <f>DATE(2018, MONTH('2023 ECRS'!$D$2), 1)</f>
        <v>43160</v>
      </c>
      <c r="C60" s="5" t="str">
        <f t="shared" si="1"/>
        <v>d. HE11-14</v>
      </c>
      <c r="D60">
        <v>11</v>
      </c>
      <c r="E60" t="s">
        <v>34</v>
      </c>
      <c r="F60" s="6" t="e">
        <f>'20XX ECRS'!D13</f>
        <v>#N/A</v>
      </c>
      <c r="G60" s="6">
        <f>'2023 ECRS'!D13</f>
        <v>2470.916517101874</v>
      </c>
      <c r="H60" s="6" t="e">
        <f t="shared" si="2"/>
        <v>#N/A</v>
      </c>
      <c r="I60" s="6"/>
    </row>
    <row r="61" spans="1:9" x14ac:dyDescent="0.35">
      <c r="A61" t="str">
        <f t="shared" si="0"/>
        <v>Mar</v>
      </c>
      <c r="B61" s="5">
        <f>DATE(2018, MONTH('2023 ECRS'!$D$2), 1)</f>
        <v>43160</v>
      </c>
      <c r="C61" s="5" t="str">
        <f t="shared" si="1"/>
        <v>d. HE11-14</v>
      </c>
      <c r="D61">
        <v>12</v>
      </c>
      <c r="E61" t="s">
        <v>34</v>
      </c>
      <c r="F61" s="6" t="e">
        <f>'20XX ECRS'!D14</f>
        <v>#N/A</v>
      </c>
      <c r="G61" s="6">
        <f>'2023 ECRS'!D14</f>
        <v>2187.4580553976675</v>
      </c>
      <c r="H61" s="6" t="e">
        <f t="shared" si="2"/>
        <v>#N/A</v>
      </c>
      <c r="I61" s="6"/>
    </row>
    <row r="62" spans="1:9" x14ac:dyDescent="0.35">
      <c r="A62" t="str">
        <f t="shared" si="0"/>
        <v>Mar</v>
      </c>
      <c r="B62" s="5">
        <f>DATE(2018, MONTH('2023 ECRS'!$D$2), 1)</f>
        <v>43160</v>
      </c>
      <c r="C62" s="5" t="str">
        <f t="shared" si="1"/>
        <v>d. HE11-14</v>
      </c>
      <c r="D62">
        <v>13</v>
      </c>
      <c r="E62" t="s">
        <v>34</v>
      </c>
      <c r="F62" s="6" t="e">
        <f>'20XX ECRS'!D15</f>
        <v>#N/A</v>
      </c>
      <c r="G62" s="6">
        <f>'2023 ECRS'!D15</f>
        <v>2218.6377558448048</v>
      </c>
      <c r="H62" s="6" t="e">
        <f t="shared" si="2"/>
        <v>#N/A</v>
      </c>
      <c r="I62" s="6"/>
    </row>
    <row r="63" spans="1:9" x14ac:dyDescent="0.35">
      <c r="A63" t="str">
        <f t="shared" si="0"/>
        <v>Mar</v>
      </c>
      <c r="B63" s="5">
        <f>DATE(2018, MONTH('2023 ECRS'!$D$2), 1)</f>
        <v>43160</v>
      </c>
      <c r="C63" s="5" t="str">
        <f t="shared" si="1"/>
        <v>d. HE11-14</v>
      </c>
      <c r="D63">
        <v>14</v>
      </c>
      <c r="E63" t="s">
        <v>34</v>
      </c>
      <c r="F63" s="6" t="e">
        <f>'20XX ECRS'!D16</f>
        <v>#N/A</v>
      </c>
      <c r="G63" s="6">
        <f>'2023 ECRS'!D16</f>
        <v>2028.7747934414176</v>
      </c>
      <c r="H63" s="6" t="e">
        <f t="shared" si="2"/>
        <v>#N/A</v>
      </c>
      <c r="I63" s="6"/>
    </row>
    <row r="64" spans="1:9" x14ac:dyDescent="0.35">
      <c r="A64" t="str">
        <f t="shared" si="0"/>
        <v>Mar</v>
      </c>
      <c r="B64" s="5">
        <f>DATE(2018, MONTH('2023 ECRS'!$D$2), 1)</f>
        <v>43160</v>
      </c>
      <c r="C64" s="5" t="str">
        <f t="shared" si="1"/>
        <v>e. HE15-18</v>
      </c>
      <c r="D64">
        <v>15</v>
      </c>
      <c r="E64" t="s">
        <v>34</v>
      </c>
      <c r="F64" s="6" t="e">
        <f>'20XX ECRS'!D17</f>
        <v>#N/A</v>
      </c>
      <c r="G64" s="6">
        <f>'2023 ECRS'!D17</f>
        <v>2074.2671743186334</v>
      </c>
      <c r="H64" s="6" t="e">
        <f t="shared" si="2"/>
        <v>#N/A</v>
      </c>
      <c r="I64" s="6"/>
    </row>
    <row r="65" spans="1:9" x14ac:dyDescent="0.35">
      <c r="A65" t="str">
        <f t="shared" si="0"/>
        <v>Mar</v>
      </c>
      <c r="B65" s="5">
        <f>DATE(2018, MONTH('2023 ECRS'!$D$2), 1)</f>
        <v>43160</v>
      </c>
      <c r="C65" s="5" t="str">
        <f t="shared" si="1"/>
        <v>e. HE15-18</v>
      </c>
      <c r="D65">
        <v>16</v>
      </c>
      <c r="E65" t="s">
        <v>34</v>
      </c>
      <c r="F65" s="6" t="e">
        <f>'20XX ECRS'!D18</f>
        <v>#N/A</v>
      </c>
      <c r="G65" s="6">
        <f>'2023 ECRS'!D18</f>
        <v>2282.9408760826641</v>
      </c>
      <c r="H65" s="6" t="e">
        <f t="shared" si="2"/>
        <v>#N/A</v>
      </c>
      <c r="I65" s="6"/>
    </row>
    <row r="66" spans="1:9" x14ac:dyDescent="0.35">
      <c r="A66" t="str">
        <f t="shared" si="0"/>
        <v>Mar</v>
      </c>
      <c r="B66" s="5">
        <f>DATE(2018, MONTH('2023 ECRS'!$D$2), 1)</f>
        <v>43160</v>
      </c>
      <c r="C66" s="5" t="str">
        <f t="shared" si="1"/>
        <v>e. HE15-18</v>
      </c>
      <c r="D66">
        <v>17</v>
      </c>
      <c r="E66" t="s">
        <v>34</v>
      </c>
      <c r="F66" s="6" t="e">
        <f>'20XX ECRS'!D19</f>
        <v>#N/A</v>
      </c>
      <c r="G66" s="6">
        <f>'2023 ECRS'!D19</f>
        <v>2452.8251421953614</v>
      </c>
      <c r="H66" s="6" t="e">
        <f t="shared" si="2"/>
        <v>#N/A</v>
      </c>
      <c r="I66" s="6"/>
    </row>
    <row r="67" spans="1:9" x14ac:dyDescent="0.35">
      <c r="A67" t="str">
        <f t="shared" ref="A67:A130" si="5">TEXT(B67, "mmm")</f>
        <v>Mar</v>
      </c>
      <c r="B67" s="5">
        <f>DATE(2018, MONTH('2023 ECRS'!$D$2), 1)</f>
        <v>43160</v>
      </c>
      <c r="C67" s="5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34</v>
      </c>
      <c r="F67" s="6" t="e">
        <f>'20XX ECRS'!D20</f>
        <v>#N/A</v>
      </c>
      <c r="G67" s="6">
        <f>'2023 ECRS'!D20</f>
        <v>2539.1009726974385</v>
      </c>
      <c r="H67" s="6" t="e">
        <f t="shared" ref="H67:H130" si="7">IF(G67=0, 0,G67- F67)</f>
        <v>#N/A</v>
      </c>
      <c r="I67" s="6"/>
    </row>
    <row r="68" spans="1:9" x14ac:dyDescent="0.35">
      <c r="A68" t="str">
        <f t="shared" si="5"/>
        <v>Mar</v>
      </c>
      <c r="B68" s="5">
        <f>DATE(2018, MONTH('2023 ECRS'!$D$2), 1)</f>
        <v>43160</v>
      </c>
      <c r="C68" s="5" t="str">
        <f t="shared" si="6"/>
        <v>f. HE19-22</v>
      </c>
      <c r="D68">
        <v>19</v>
      </c>
      <c r="E68" t="s">
        <v>34</v>
      </c>
      <c r="F68" s="6" t="e">
        <f>'20XX ECRS'!D21</f>
        <v>#N/A</v>
      </c>
      <c r="G68" s="6">
        <f>'2023 ECRS'!D21</f>
        <v>2388.2085649967021</v>
      </c>
      <c r="H68" s="6" t="e">
        <f t="shared" si="7"/>
        <v>#N/A</v>
      </c>
      <c r="I68" s="6"/>
    </row>
    <row r="69" spans="1:9" x14ac:dyDescent="0.35">
      <c r="A69" t="str">
        <f t="shared" si="5"/>
        <v>Mar</v>
      </c>
      <c r="B69" s="5">
        <f>DATE(2018, MONTH('2023 ECRS'!$D$2), 1)</f>
        <v>43160</v>
      </c>
      <c r="C69" s="5" t="str">
        <f t="shared" si="6"/>
        <v>f. HE19-22</v>
      </c>
      <c r="D69">
        <v>20</v>
      </c>
      <c r="E69" t="s">
        <v>34</v>
      </c>
      <c r="F69" s="6" t="e">
        <f>'20XX ECRS'!D22</f>
        <v>#N/A</v>
      </c>
      <c r="G69" s="6">
        <f>'2023 ECRS'!D22</f>
        <v>2182.4255075959272</v>
      </c>
      <c r="H69" s="6" t="e">
        <f t="shared" si="7"/>
        <v>#N/A</v>
      </c>
      <c r="I69" s="6"/>
    </row>
    <row r="70" spans="1:9" x14ac:dyDescent="0.35">
      <c r="A70" t="str">
        <f t="shared" si="5"/>
        <v>Mar</v>
      </c>
      <c r="B70" s="5">
        <f>DATE(2018, MONTH('2023 ECRS'!$D$2), 1)</f>
        <v>43160</v>
      </c>
      <c r="C70" s="5" t="str">
        <f t="shared" si="6"/>
        <v>f. HE19-22</v>
      </c>
      <c r="D70">
        <v>21</v>
      </c>
      <c r="E70" t="s">
        <v>34</v>
      </c>
      <c r="F70" s="6" t="e">
        <f>'20XX ECRS'!D23</f>
        <v>#N/A</v>
      </c>
      <c r="G70" s="6">
        <f>'2023 ECRS'!D23</f>
        <v>1933.2241846123259</v>
      </c>
      <c r="H70" s="6" t="e">
        <f t="shared" si="7"/>
        <v>#N/A</v>
      </c>
      <c r="I70" s="6"/>
    </row>
    <row r="71" spans="1:9" x14ac:dyDescent="0.35">
      <c r="A71" t="str">
        <f t="shared" si="5"/>
        <v>Mar</v>
      </c>
      <c r="B71" s="5">
        <f>DATE(2018, MONTH('2023 ECRS'!$D$2), 1)</f>
        <v>43160</v>
      </c>
      <c r="C71" s="5" t="str">
        <f t="shared" si="6"/>
        <v>f. HE19-22</v>
      </c>
      <c r="D71">
        <v>22</v>
      </c>
      <c r="E71" t="s">
        <v>34</v>
      </c>
      <c r="F71" s="6" t="e">
        <f>'20XX ECRS'!D24</f>
        <v>#N/A</v>
      </c>
      <c r="G71" s="6">
        <f>'2023 ECRS'!D24</f>
        <v>1587.8412837070009</v>
      </c>
      <c r="H71" s="6" t="e">
        <f t="shared" si="7"/>
        <v>#N/A</v>
      </c>
      <c r="I71" s="6"/>
    </row>
    <row r="72" spans="1:9" x14ac:dyDescent="0.35">
      <c r="A72" t="str">
        <f t="shared" si="5"/>
        <v>Mar</v>
      </c>
      <c r="B72" s="5">
        <f>DATE(2018, MONTH('2023 ECRS'!$D$2), 1)</f>
        <v>43160</v>
      </c>
      <c r="C72" s="5" t="str">
        <f t="shared" si="6"/>
        <v>a. HE1-2 &amp; HE23-24</v>
      </c>
      <c r="D72">
        <v>23</v>
      </c>
      <c r="E72" t="s">
        <v>34</v>
      </c>
      <c r="F72" s="6" t="e">
        <f>'20XX ECRS'!D25</f>
        <v>#N/A</v>
      </c>
      <c r="G72" s="6">
        <f>'2023 ECRS'!D25</f>
        <v>1442.865346079436</v>
      </c>
      <c r="H72" s="6" t="e">
        <f t="shared" si="7"/>
        <v>#N/A</v>
      </c>
      <c r="I72" s="6"/>
    </row>
    <row r="73" spans="1:9" x14ac:dyDescent="0.35">
      <c r="A73" t="str">
        <f t="shared" si="5"/>
        <v>Mar</v>
      </c>
      <c r="B73" s="5">
        <f>DATE(2018, MONTH('2023 ECRS'!$D$2), 1)</f>
        <v>43160</v>
      </c>
      <c r="C73" s="5" t="str">
        <f t="shared" si="6"/>
        <v>a. HE1-2 &amp; HE23-24</v>
      </c>
      <c r="D73">
        <v>24</v>
      </c>
      <c r="E73" t="s">
        <v>34</v>
      </c>
      <c r="F73" s="6" t="e">
        <f>'20XX ECRS'!D26</f>
        <v>#N/A</v>
      </c>
      <c r="G73" s="6">
        <f>'2023 ECRS'!D26</f>
        <v>1381.8276814130199</v>
      </c>
      <c r="H73" s="6" t="e">
        <f t="shared" si="7"/>
        <v>#N/A</v>
      </c>
      <c r="I73" s="6"/>
    </row>
    <row r="74" spans="1:9" x14ac:dyDescent="0.35">
      <c r="A74" t="str">
        <f t="shared" si="5"/>
        <v>Apr</v>
      </c>
      <c r="B74" s="5">
        <f>DATE(2018, MONTH('2023 ECRS'!$E$2), 1)</f>
        <v>43191</v>
      </c>
      <c r="C74" s="5" t="str">
        <f t="shared" si="6"/>
        <v>a. HE1-2 &amp; HE23-24</v>
      </c>
      <c r="D74">
        <v>1</v>
      </c>
      <c r="E74" t="s">
        <v>34</v>
      </c>
      <c r="F74" s="6" t="e">
        <f>'20XX ECRS'!E3</f>
        <v>#N/A</v>
      </c>
      <c r="G74" s="6">
        <f>'2023 ECRS'!E3</f>
        <v>1365.1791180065761</v>
      </c>
      <c r="H74" s="6" t="e">
        <f t="shared" si="7"/>
        <v>#N/A</v>
      </c>
      <c r="I74" s="6"/>
    </row>
    <row r="75" spans="1:9" x14ac:dyDescent="0.35">
      <c r="A75" t="str">
        <f t="shared" si="5"/>
        <v>Apr</v>
      </c>
      <c r="B75" s="5">
        <f>DATE(2018, MONTH('2023 ECRS'!$E$2), 1)</f>
        <v>43191</v>
      </c>
      <c r="C75" s="5" t="str">
        <f t="shared" si="6"/>
        <v>a. HE1-2 &amp; HE23-24</v>
      </c>
      <c r="D75">
        <v>2</v>
      </c>
      <c r="E75" t="s">
        <v>34</v>
      </c>
      <c r="F75" s="6" t="e">
        <f>'20XX ECRS'!E4</f>
        <v>#N/A</v>
      </c>
      <c r="G75" s="6">
        <f>'2023 ECRS'!E4</f>
        <v>1335.7570311998361</v>
      </c>
      <c r="H75" s="6" t="e">
        <f t="shared" si="7"/>
        <v>#N/A</v>
      </c>
      <c r="I75" s="6"/>
    </row>
    <row r="76" spans="1:9" x14ac:dyDescent="0.35">
      <c r="A76" t="str">
        <f t="shared" si="5"/>
        <v>Apr</v>
      </c>
      <c r="B76" s="5">
        <f>DATE(2018, MONTH('2023 ECRS'!$E$2), 1)</f>
        <v>43191</v>
      </c>
      <c r="C76" s="5" t="str">
        <f t="shared" si="6"/>
        <v>b. HE3-6</v>
      </c>
      <c r="D76">
        <v>3</v>
      </c>
      <c r="E76" t="s">
        <v>34</v>
      </c>
      <c r="F76" s="6" t="e">
        <f>'20XX ECRS'!E5</f>
        <v>#N/A</v>
      </c>
      <c r="G76" s="6">
        <f>'2023 ECRS'!E5</f>
        <v>1348.873139125672</v>
      </c>
      <c r="H76" s="6" t="e">
        <f t="shared" si="7"/>
        <v>#N/A</v>
      </c>
      <c r="I76" s="6"/>
    </row>
    <row r="77" spans="1:9" x14ac:dyDescent="0.35">
      <c r="A77" t="str">
        <f t="shared" si="5"/>
        <v>Apr</v>
      </c>
      <c r="B77" s="5">
        <f>DATE(2018, MONTH('2023 ECRS'!$E$2), 1)</f>
        <v>43191</v>
      </c>
      <c r="C77" s="5" t="str">
        <f t="shared" si="6"/>
        <v>b. HE3-6</v>
      </c>
      <c r="D77">
        <v>4</v>
      </c>
      <c r="E77" t="s">
        <v>34</v>
      </c>
      <c r="F77" s="6" t="e">
        <f>'20XX ECRS'!E6</f>
        <v>#N/A</v>
      </c>
      <c r="G77" s="6">
        <f>'2023 ECRS'!E6</f>
        <v>1381.066880766648</v>
      </c>
      <c r="H77" s="6" t="e">
        <f t="shared" si="7"/>
        <v>#N/A</v>
      </c>
      <c r="I77" s="6"/>
    </row>
    <row r="78" spans="1:9" x14ac:dyDescent="0.35">
      <c r="A78" t="str">
        <f t="shared" si="5"/>
        <v>Apr</v>
      </c>
      <c r="B78" s="5">
        <f>DATE(2018, MONTH('2023 ECRS'!$E$2), 1)</f>
        <v>43191</v>
      </c>
      <c r="C78" s="5" t="str">
        <f t="shared" si="6"/>
        <v>b. HE3-6</v>
      </c>
      <c r="D78">
        <v>5</v>
      </c>
      <c r="E78" t="s">
        <v>34</v>
      </c>
      <c r="F78" s="6" t="e">
        <f>'20XX ECRS'!E7</f>
        <v>#N/A</v>
      </c>
      <c r="G78" s="6">
        <f>'2023 ECRS'!E7</f>
        <v>1292.395432402471</v>
      </c>
      <c r="H78" s="6" t="e">
        <f t="shared" si="7"/>
        <v>#N/A</v>
      </c>
      <c r="I78" s="6"/>
    </row>
    <row r="79" spans="1:9" x14ac:dyDescent="0.35">
      <c r="A79" t="str">
        <f t="shared" si="5"/>
        <v>Apr</v>
      </c>
      <c r="B79" s="5">
        <f>DATE(2018, MONTH('2023 ECRS'!$E$2), 1)</f>
        <v>43191</v>
      </c>
      <c r="C79" s="5" t="str">
        <f t="shared" si="6"/>
        <v>b. HE3-6</v>
      </c>
      <c r="D79">
        <v>6</v>
      </c>
      <c r="E79" t="s">
        <v>34</v>
      </c>
      <c r="F79" s="6" t="e">
        <f>'20XX ECRS'!E8</f>
        <v>#N/A</v>
      </c>
      <c r="G79" s="6">
        <f>'2023 ECRS'!E8</f>
        <v>1327.900102198839</v>
      </c>
      <c r="H79" s="6" t="e">
        <f t="shared" si="7"/>
        <v>#N/A</v>
      </c>
      <c r="I79" s="6"/>
    </row>
    <row r="80" spans="1:9" x14ac:dyDescent="0.35">
      <c r="A80" t="str">
        <f t="shared" si="5"/>
        <v>Apr</v>
      </c>
      <c r="B80" s="5">
        <f>DATE(2018, MONTH('2023 ECRS'!$E$2), 1)</f>
        <v>43191</v>
      </c>
      <c r="C80" s="5" t="str">
        <f t="shared" si="6"/>
        <v>c. HE7-10</v>
      </c>
      <c r="D80">
        <v>7</v>
      </c>
      <c r="E80" t="s">
        <v>34</v>
      </c>
      <c r="F80" s="6" t="e">
        <f>'20XX ECRS'!E9</f>
        <v>#N/A</v>
      </c>
      <c r="G80" s="6">
        <f>'2023 ECRS'!E9</f>
        <v>1611.8225577789899</v>
      </c>
      <c r="H80" s="6" t="e">
        <f t="shared" si="7"/>
        <v>#N/A</v>
      </c>
      <c r="I80" s="6"/>
    </row>
    <row r="81" spans="1:9" x14ac:dyDescent="0.35">
      <c r="A81" t="str">
        <f t="shared" si="5"/>
        <v>Apr</v>
      </c>
      <c r="B81" s="5">
        <f>DATE(2018, MONTH('2023 ECRS'!$E$2), 1)</f>
        <v>43191</v>
      </c>
      <c r="C81" s="5" t="str">
        <f t="shared" si="6"/>
        <v>c. HE7-10</v>
      </c>
      <c r="D81">
        <v>8</v>
      </c>
      <c r="E81" t="s">
        <v>34</v>
      </c>
      <c r="F81" s="6" t="e">
        <f>'20XX ECRS'!E10</f>
        <v>#N/A</v>
      </c>
      <c r="G81" s="6">
        <f>'2023 ECRS'!E10</f>
        <v>1693.416163825859</v>
      </c>
      <c r="H81" s="6" t="e">
        <f t="shared" si="7"/>
        <v>#N/A</v>
      </c>
      <c r="I81" s="6"/>
    </row>
    <row r="82" spans="1:9" x14ac:dyDescent="0.35">
      <c r="A82" t="str">
        <f t="shared" si="5"/>
        <v>Apr</v>
      </c>
      <c r="B82" s="5">
        <f>DATE(2018, MONTH('2023 ECRS'!$E$2), 1)</f>
        <v>43191</v>
      </c>
      <c r="C82" s="5" t="str">
        <f t="shared" si="6"/>
        <v>c. HE7-10</v>
      </c>
      <c r="D82">
        <v>9</v>
      </c>
      <c r="E82" t="s">
        <v>34</v>
      </c>
      <c r="F82" s="6" t="e">
        <f>'20XX ECRS'!E11</f>
        <v>#N/A</v>
      </c>
      <c r="G82" s="6">
        <f>'2023 ECRS'!E11</f>
        <v>1696.6090444662641</v>
      </c>
      <c r="H82" s="6" t="e">
        <f t="shared" si="7"/>
        <v>#N/A</v>
      </c>
      <c r="I82" s="6"/>
    </row>
    <row r="83" spans="1:9" x14ac:dyDescent="0.35">
      <c r="A83" t="str">
        <f t="shared" si="5"/>
        <v>Apr</v>
      </c>
      <c r="B83" s="5">
        <f>DATE(2018, MONTH('2023 ECRS'!$E$2), 1)</f>
        <v>43191</v>
      </c>
      <c r="C83" s="5" t="str">
        <f t="shared" si="6"/>
        <v>c. HE7-10</v>
      </c>
      <c r="D83">
        <v>10</v>
      </c>
      <c r="E83" t="s">
        <v>34</v>
      </c>
      <c r="F83" s="6" t="e">
        <f>'20XX ECRS'!E12</f>
        <v>#N/A</v>
      </c>
      <c r="G83" s="6">
        <f>'2023 ECRS'!E12</f>
        <v>2359.010861189709</v>
      </c>
      <c r="H83" s="6" t="e">
        <f t="shared" si="7"/>
        <v>#N/A</v>
      </c>
      <c r="I83" s="6"/>
    </row>
    <row r="84" spans="1:9" x14ac:dyDescent="0.35">
      <c r="A84" t="str">
        <f t="shared" si="5"/>
        <v>Apr</v>
      </c>
      <c r="B84" s="5">
        <f>DATE(2018, MONTH('2023 ECRS'!$E$2), 1)</f>
        <v>43191</v>
      </c>
      <c r="C84" s="5" t="str">
        <f t="shared" si="6"/>
        <v>d. HE11-14</v>
      </c>
      <c r="D84">
        <v>11</v>
      </c>
      <c r="E84" t="s">
        <v>34</v>
      </c>
      <c r="F84" s="6" t="e">
        <f>'20XX ECRS'!E13</f>
        <v>#N/A</v>
      </c>
      <c r="G84" s="6">
        <f>'2023 ECRS'!E13</f>
        <v>2111.6288833476469</v>
      </c>
      <c r="H84" s="6" t="e">
        <f t="shared" si="7"/>
        <v>#N/A</v>
      </c>
      <c r="I84" s="6"/>
    </row>
    <row r="85" spans="1:9" x14ac:dyDescent="0.35">
      <c r="A85" t="str">
        <f t="shared" si="5"/>
        <v>Apr</v>
      </c>
      <c r="B85" s="5">
        <f>DATE(2018, MONTH('2023 ECRS'!$E$2), 1)</f>
        <v>43191</v>
      </c>
      <c r="C85" s="5" t="str">
        <f t="shared" si="6"/>
        <v>d. HE11-14</v>
      </c>
      <c r="D85">
        <v>12</v>
      </c>
      <c r="E85" t="s">
        <v>34</v>
      </c>
      <c r="F85" s="6" t="e">
        <f>'20XX ECRS'!E14</f>
        <v>#N/A</v>
      </c>
      <c r="G85" s="6">
        <f>'2023 ECRS'!E14</f>
        <v>2218.4222096578819</v>
      </c>
      <c r="H85" s="6" t="e">
        <f t="shared" si="7"/>
        <v>#N/A</v>
      </c>
      <c r="I85" s="6"/>
    </row>
    <row r="86" spans="1:9" x14ac:dyDescent="0.35">
      <c r="A86" t="str">
        <f t="shared" si="5"/>
        <v>Apr</v>
      </c>
      <c r="B86" s="5">
        <f>DATE(2018, MONTH('2023 ECRS'!$E$2), 1)</f>
        <v>43191</v>
      </c>
      <c r="C86" s="5" t="str">
        <f t="shared" si="6"/>
        <v>d. HE11-14</v>
      </c>
      <c r="D86">
        <v>13</v>
      </c>
      <c r="E86" t="s">
        <v>34</v>
      </c>
      <c r="F86" s="6" t="e">
        <f>'20XX ECRS'!E15</f>
        <v>#N/A</v>
      </c>
      <c r="G86" s="6">
        <f>'2023 ECRS'!E15</f>
        <v>2425.5197079505097</v>
      </c>
      <c r="H86" s="6" t="e">
        <f t="shared" si="7"/>
        <v>#N/A</v>
      </c>
      <c r="I86" s="6"/>
    </row>
    <row r="87" spans="1:9" x14ac:dyDescent="0.35">
      <c r="A87" t="str">
        <f t="shared" si="5"/>
        <v>Apr</v>
      </c>
      <c r="B87" s="5">
        <f>DATE(2018, MONTH('2023 ECRS'!$E$2), 1)</f>
        <v>43191</v>
      </c>
      <c r="C87" s="5" t="str">
        <f t="shared" si="6"/>
        <v>d. HE11-14</v>
      </c>
      <c r="D87">
        <v>14</v>
      </c>
      <c r="E87" t="s">
        <v>34</v>
      </c>
      <c r="F87" s="6" t="e">
        <f>'20XX ECRS'!E16</f>
        <v>#N/A</v>
      </c>
      <c r="G87" s="6">
        <f>'2023 ECRS'!E16</f>
        <v>2456.1872559127919</v>
      </c>
      <c r="H87" s="6" t="e">
        <f t="shared" si="7"/>
        <v>#N/A</v>
      </c>
      <c r="I87" s="6"/>
    </row>
    <row r="88" spans="1:9" x14ac:dyDescent="0.35">
      <c r="A88" t="str">
        <f t="shared" si="5"/>
        <v>Apr</v>
      </c>
      <c r="B88" s="5">
        <f>DATE(2018, MONTH('2023 ECRS'!$E$2), 1)</f>
        <v>43191</v>
      </c>
      <c r="C88" s="5" t="str">
        <f t="shared" si="6"/>
        <v>e. HE15-18</v>
      </c>
      <c r="D88">
        <v>15</v>
      </c>
      <c r="E88" t="s">
        <v>34</v>
      </c>
      <c r="F88" s="6" t="e">
        <f>'20XX ECRS'!E17</f>
        <v>#N/A</v>
      </c>
      <c r="G88" s="6">
        <f>'2023 ECRS'!E17</f>
        <v>2385.8976860713638</v>
      </c>
      <c r="H88" s="6" t="e">
        <f t="shared" si="7"/>
        <v>#N/A</v>
      </c>
      <c r="I88" s="6"/>
    </row>
    <row r="89" spans="1:9" x14ac:dyDescent="0.35">
      <c r="A89" t="str">
        <f t="shared" si="5"/>
        <v>Apr</v>
      </c>
      <c r="B89" s="5">
        <f>DATE(2018, MONTH('2023 ECRS'!$E$2), 1)</f>
        <v>43191</v>
      </c>
      <c r="C89" s="5" t="str">
        <f t="shared" si="6"/>
        <v>e. HE15-18</v>
      </c>
      <c r="D89">
        <v>16</v>
      </c>
      <c r="E89" t="s">
        <v>34</v>
      </c>
      <c r="F89" s="6" t="e">
        <f>'20XX ECRS'!E18</f>
        <v>#N/A</v>
      </c>
      <c r="G89" s="6">
        <f>'2023 ECRS'!E18</f>
        <v>2317.3374998357508</v>
      </c>
      <c r="H89" s="6" t="e">
        <f t="shared" si="7"/>
        <v>#N/A</v>
      </c>
      <c r="I89" s="6"/>
    </row>
    <row r="90" spans="1:9" x14ac:dyDescent="0.35">
      <c r="A90" t="str">
        <f t="shared" si="5"/>
        <v>Apr</v>
      </c>
      <c r="B90" s="5">
        <f>DATE(2018, MONTH('2023 ECRS'!$E$2), 1)</f>
        <v>43191</v>
      </c>
      <c r="C90" s="5" t="str">
        <f t="shared" si="6"/>
        <v>e. HE15-18</v>
      </c>
      <c r="D90">
        <v>17</v>
      </c>
      <c r="E90" t="s">
        <v>34</v>
      </c>
      <c r="F90" s="6" t="e">
        <f>'20XX ECRS'!E19</f>
        <v>#N/A</v>
      </c>
      <c r="G90" s="6">
        <f>'2023 ECRS'!E19</f>
        <v>2502.3486133701308</v>
      </c>
      <c r="H90" s="6" t="e">
        <f t="shared" si="7"/>
        <v>#N/A</v>
      </c>
      <c r="I90" s="6"/>
    </row>
    <row r="91" spans="1:9" x14ac:dyDescent="0.35">
      <c r="A91" t="str">
        <f t="shared" si="5"/>
        <v>Apr</v>
      </c>
      <c r="B91" s="5">
        <f>DATE(2018, MONTH('2023 ECRS'!$E$2), 1)</f>
        <v>43191</v>
      </c>
      <c r="C91" s="5" t="str">
        <f t="shared" si="6"/>
        <v>e. HE15-18</v>
      </c>
      <c r="D91">
        <v>18</v>
      </c>
      <c r="E91" t="s">
        <v>34</v>
      </c>
      <c r="F91" s="6" t="e">
        <f>'20XX ECRS'!E20</f>
        <v>#N/A</v>
      </c>
      <c r="G91" s="6">
        <f>'2023 ECRS'!E20</f>
        <v>2455.791399108391</v>
      </c>
      <c r="H91" s="6" t="e">
        <f t="shared" si="7"/>
        <v>#N/A</v>
      </c>
      <c r="I91" s="6"/>
    </row>
    <row r="92" spans="1:9" x14ac:dyDescent="0.35">
      <c r="A92" t="str">
        <f t="shared" si="5"/>
        <v>Apr</v>
      </c>
      <c r="B92" s="5">
        <f>DATE(2018, MONTH('2023 ECRS'!$E$2), 1)</f>
        <v>43191</v>
      </c>
      <c r="C92" s="5" t="str">
        <f t="shared" si="6"/>
        <v>f. HE19-22</v>
      </c>
      <c r="D92">
        <v>19</v>
      </c>
      <c r="E92" t="s">
        <v>34</v>
      </c>
      <c r="F92" s="6" t="e">
        <f>'20XX ECRS'!E21</f>
        <v>#N/A</v>
      </c>
      <c r="G92" s="6">
        <f>'2023 ECRS'!E21</f>
        <v>2523.9590633322573</v>
      </c>
      <c r="H92" s="6" t="e">
        <f t="shared" si="7"/>
        <v>#N/A</v>
      </c>
      <c r="I92" s="6"/>
    </row>
    <row r="93" spans="1:9" x14ac:dyDescent="0.35">
      <c r="A93" t="str">
        <f t="shared" si="5"/>
        <v>Apr</v>
      </c>
      <c r="B93" s="5">
        <f>DATE(2018, MONTH('2023 ECRS'!$E$2), 1)</f>
        <v>43191</v>
      </c>
      <c r="C93" s="5" t="str">
        <f t="shared" si="6"/>
        <v>f. HE19-22</v>
      </c>
      <c r="D93">
        <v>20</v>
      </c>
      <c r="E93" t="s">
        <v>34</v>
      </c>
      <c r="F93" s="6" t="e">
        <f>'20XX ECRS'!E22</f>
        <v>#N/A</v>
      </c>
      <c r="G93" s="6">
        <f>'2023 ECRS'!E22</f>
        <v>2092.6540054145767</v>
      </c>
      <c r="H93" s="6" t="e">
        <f t="shared" si="7"/>
        <v>#N/A</v>
      </c>
      <c r="I93" s="6"/>
    </row>
    <row r="94" spans="1:9" x14ac:dyDescent="0.35">
      <c r="A94" t="str">
        <f t="shared" si="5"/>
        <v>Apr</v>
      </c>
      <c r="B94" s="5">
        <f>DATE(2018, MONTH('2023 ECRS'!$E$2), 1)</f>
        <v>43191</v>
      </c>
      <c r="C94" s="5" t="str">
        <f t="shared" si="6"/>
        <v>f. HE19-22</v>
      </c>
      <c r="D94">
        <v>21</v>
      </c>
      <c r="E94" t="s">
        <v>34</v>
      </c>
      <c r="F94" s="6" t="e">
        <f>'20XX ECRS'!E23</f>
        <v>#N/A</v>
      </c>
      <c r="G94" s="6">
        <f>'2023 ECRS'!E23</f>
        <v>1901.2136669290117</v>
      </c>
      <c r="H94" s="6" t="e">
        <f t="shared" si="7"/>
        <v>#N/A</v>
      </c>
      <c r="I94" s="6"/>
    </row>
    <row r="95" spans="1:9" x14ac:dyDescent="0.35">
      <c r="A95" t="str">
        <f t="shared" si="5"/>
        <v>Apr</v>
      </c>
      <c r="B95" s="5">
        <f>DATE(2018, MONTH('2023 ECRS'!$E$2), 1)</f>
        <v>43191</v>
      </c>
      <c r="C95" s="5" t="str">
        <f t="shared" si="6"/>
        <v>f. HE19-22</v>
      </c>
      <c r="D95">
        <v>22</v>
      </c>
      <c r="E95" t="s">
        <v>34</v>
      </c>
      <c r="F95" s="6" t="e">
        <f>'20XX ECRS'!E24</f>
        <v>#N/A</v>
      </c>
      <c r="G95" s="6">
        <f>'2023 ECRS'!E24</f>
        <v>1627.9967573565436</v>
      </c>
      <c r="H95" s="6" t="e">
        <f t="shared" si="7"/>
        <v>#N/A</v>
      </c>
      <c r="I95" s="6"/>
    </row>
    <row r="96" spans="1:9" x14ac:dyDescent="0.35">
      <c r="A96" t="str">
        <f t="shared" si="5"/>
        <v>Apr</v>
      </c>
      <c r="B96" s="5">
        <f>DATE(2018, MONTH('2023 ECRS'!$E$2), 1)</f>
        <v>43191</v>
      </c>
      <c r="C96" s="5" t="str">
        <f t="shared" si="6"/>
        <v>a. HE1-2 &amp; HE23-24</v>
      </c>
      <c r="D96">
        <v>23</v>
      </c>
      <c r="E96" t="s">
        <v>34</v>
      </c>
      <c r="F96" s="6" t="e">
        <f>'20XX ECRS'!E25</f>
        <v>#N/A</v>
      </c>
      <c r="G96" s="6">
        <f>'2023 ECRS'!E25</f>
        <v>1529.093734333683</v>
      </c>
      <c r="H96" s="6" t="e">
        <f t="shared" si="7"/>
        <v>#N/A</v>
      </c>
      <c r="I96" s="6"/>
    </row>
    <row r="97" spans="1:12" x14ac:dyDescent="0.35">
      <c r="A97" t="str">
        <f t="shared" si="5"/>
        <v>Apr</v>
      </c>
      <c r="B97" s="5">
        <f>DATE(2018, MONTH('2023 ECRS'!$E$2), 1)</f>
        <v>43191</v>
      </c>
      <c r="C97" s="5" t="str">
        <f t="shared" si="6"/>
        <v>a. HE1-2 &amp; HE23-24</v>
      </c>
      <c r="D97">
        <v>24</v>
      </c>
      <c r="E97" t="s">
        <v>34</v>
      </c>
      <c r="F97" s="6" t="e">
        <f>'20XX ECRS'!E26</f>
        <v>#N/A</v>
      </c>
      <c r="G97" s="6">
        <f>'2023 ECRS'!E26</f>
        <v>1593.3806838030741</v>
      </c>
      <c r="H97" s="6" t="e">
        <f t="shared" si="7"/>
        <v>#N/A</v>
      </c>
      <c r="I97" s="6"/>
    </row>
    <row r="98" spans="1:12" x14ac:dyDescent="0.35">
      <c r="A98" t="str">
        <f t="shared" si="5"/>
        <v>May</v>
      </c>
      <c r="B98" s="5">
        <f>DATE(2018, MONTH('2023 ECRS'!$F$2), 1)</f>
        <v>43221</v>
      </c>
      <c r="C98" s="5" t="str">
        <f t="shared" si="6"/>
        <v>a. HE1-2 &amp; HE23-24</v>
      </c>
      <c r="D98">
        <v>1</v>
      </c>
      <c r="E98" t="s">
        <v>34</v>
      </c>
      <c r="F98" s="6" t="e">
        <f>'20XX ECRS'!F3</f>
        <v>#N/A</v>
      </c>
      <c r="G98" s="6">
        <f>'2023 ECRS'!F3</f>
        <v>1531.5879759933609</v>
      </c>
      <c r="H98" s="6" t="e">
        <f t="shared" si="7"/>
        <v>#N/A</v>
      </c>
      <c r="I98" s="6"/>
    </row>
    <row r="99" spans="1:12" x14ac:dyDescent="0.35">
      <c r="A99" t="str">
        <f t="shared" si="5"/>
        <v>May</v>
      </c>
      <c r="B99" s="5">
        <f>DATE(2018, MONTH('2023 ECRS'!$F$2), 1)</f>
        <v>43221</v>
      </c>
      <c r="C99" s="5" t="str">
        <f t="shared" si="6"/>
        <v>a. HE1-2 &amp; HE23-24</v>
      </c>
      <c r="D99">
        <v>2</v>
      </c>
      <c r="E99" t="s">
        <v>34</v>
      </c>
      <c r="F99" s="6" t="e">
        <f>'20XX ECRS'!F4</f>
        <v>#N/A</v>
      </c>
      <c r="G99" s="6">
        <f>'2023 ECRS'!F4</f>
        <v>1507.3403168758759</v>
      </c>
      <c r="H99" s="6" t="e">
        <f t="shared" si="7"/>
        <v>#N/A</v>
      </c>
      <c r="I99" s="6"/>
    </row>
    <row r="100" spans="1:12" x14ac:dyDescent="0.35">
      <c r="A100" t="str">
        <f t="shared" si="5"/>
        <v>May</v>
      </c>
      <c r="B100" s="5">
        <f>DATE(2018, MONTH('2023 ECRS'!$F$2), 1)</f>
        <v>43221</v>
      </c>
      <c r="C100" s="5" t="str">
        <f t="shared" si="6"/>
        <v>b. HE3-6</v>
      </c>
      <c r="D100">
        <v>3</v>
      </c>
      <c r="E100" t="s">
        <v>34</v>
      </c>
      <c r="F100" s="6" t="e">
        <f>'20XX ECRS'!F5</f>
        <v>#N/A</v>
      </c>
      <c r="G100" s="6">
        <f>'2023 ECRS'!F5</f>
        <v>1460.5145483871779</v>
      </c>
      <c r="H100" s="6" t="e">
        <f t="shared" si="7"/>
        <v>#N/A</v>
      </c>
      <c r="I100" s="6"/>
    </row>
    <row r="101" spans="1:12" x14ac:dyDescent="0.35">
      <c r="A101" t="str">
        <f t="shared" si="5"/>
        <v>May</v>
      </c>
      <c r="B101" s="5">
        <f>DATE(2018, MONTH('2023 ECRS'!$F$2), 1)</f>
        <v>43221</v>
      </c>
      <c r="C101" s="5" t="str">
        <f t="shared" si="6"/>
        <v>b. HE3-6</v>
      </c>
      <c r="D101">
        <v>4</v>
      </c>
      <c r="E101" t="s">
        <v>34</v>
      </c>
      <c r="F101" s="6" t="e">
        <f>'20XX ECRS'!F6</f>
        <v>#N/A</v>
      </c>
      <c r="G101" s="6">
        <f>'2023 ECRS'!F6</f>
        <v>1483.5543516303951</v>
      </c>
      <c r="H101" s="6" t="e">
        <f t="shared" si="7"/>
        <v>#N/A</v>
      </c>
      <c r="I101" s="6"/>
    </row>
    <row r="102" spans="1:12" x14ac:dyDescent="0.35">
      <c r="A102" t="str">
        <f t="shared" si="5"/>
        <v>May</v>
      </c>
      <c r="B102" s="5">
        <f>DATE(2018, MONTH('2023 ECRS'!$F$2), 1)</f>
        <v>43221</v>
      </c>
      <c r="C102" s="5" t="str">
        <f t="shared" si="6"/>
        <v>b. HE3-6</v>
      </c>
      <c r="D102">
        <v>5</v>
      </c>
      <c r="E102" t="s">
        <v>34</v>
      </c>
      <c r="F102" s="6" t="e">
        <f>'20XX ECRS'!F7</f>
        <v>#N/A</v>
      </c>
      <c r="G102" s="6">
        <f>'2023 ECRS'!F7</f>
        <v>1514.79325316937</v>
      </c>
      <c r="H102" s="6" t="e">
        <f t="shared" si="7"/>
        <v>#N/A</v>
      </c>
      <c r="I102" s="6"/>
    </row>
    <row r="103" spans="1:12" x14ac:dyDescent="0.35">
      <c r="A103" t="str">
        <f t="shared" si="5"/>
        <v>May</v>
      </c>
      <c r="B103" s="5">
        <f>DATE(2018, MONTH('2023 ECRS'!$F$2), 1)</f>
        <v>43221</v>
      </c>
      <c r="C103" s="5" t="str">
        <f t="shared" si="6"/>
        <v>b. HE3-6</v>
      </c>
      <c r="D103">
        <v>6</v>
      </c>
      <c r="E103" t="s">
        <v>34</v>
      </c>
      <c r="F103" s="6" t="e">
        <f>'20XX ECRS'!F8</f>
        <v>#N/A</v>
      </c>
      <c r="G103" s="6">
        <f>'2023 ECRS'!F8</f>
        <v>1429.8078235584389</v>
      </c>
      <c r="H103" s="6" t="e">
        <f t="shared" si="7"/>
        <v>#N/A</v>
      </c>
      <c r="I103" s="6"/>
    </row>
    <row r="104" spans="1:12" x14ac:dyDescent="0.35">
      <c r="A104" t="str">
        <f t="shared" si="5"/>
        <v>May</v>
      </c>
      <c r="B104" s="5">
        <f>DATE(2018, MONTH('2023 ECRS'!$F$2), 1)</f>
        <v>43221</v>
      </c>
      <c r="C104" s="5" t="str">
        <f t="shared" si="6"/>
        <v>c. HE7-10</v>
      </c>
      <c r="D104">
        <v>7</v>
      </c>
      <c r="E104" t="s">
        <v>34</v>
      </c>
      <c r="F104" s="6" t="e">
        <f>'20XX ECRS'!F9</f>
        <v>#N/A</v>
      </c>
      <c r="G104" s="6">
        <f>'2023 ECRS'!F9</f>
        <v>1588.1701262017129</v>
      </c>
      <c r="H104" s="6" t="e">
        <f t="shared" si="7"/>
        <v>#N/A</v>
      </c>
      <c r="I104" s="6"/>
    </row>
    <row r="105" spans="1:12" x14ac:dyDescent="0.35">
      <c r="A105" t="str">
        <f t="shared" si="5"/>
        <v>May</v>
      </c>
      <c r="B105" s="5">
        <f>DATE(2018, MONTH('2023 ECRS'!$F$2), 1)</f>
        <v>43221</v>
      </c>
      <c r="C105" s="5" t="str">
        <f t="shared" si="6"/>
        <v>c. HE7-10</v>
      </c>
      <c r="D105">
        <v>8</v>
      </c>
      <c r="E105" t="s">
        <v>34</v>
      </c>
      <c r="F105" s="6" t="e">
        <f>'20XX ECRS'!F10</f>
        <v>#N/A</v>
      </c>
      <c r="G105" s="6">
        <f>'2023 ECRS'!F10</f>
        <v>1721.2052549587102</v>
      </c>
      <c r="H105" s="6" t="e">
        <f t="shared" si="7"/>
        <v>#N/A</v>
      </c>
      <c r="I105" s="6"/>
    </row>
    <row r="106" spans="1:12" x14ac:dyDescent="0.35">
      <c r="A106" t="str">
        <f t="shared" si="5"/>
        <v>May</v>
      </c>
      <c r="B106" s="5">
        <f>DATE(2018, MONTH('2023 ECRS'!$F$2), 1)</f>
        <v>43221</v>
      </c>
      <c r="C106" s="5" t="str">
        <f t="shared" si="6"/>
        <v>c. HE7-10</v>
      </c>
      <c r="D106">
        <v>9</v>
      </c>
      <c r="E106" t="s">
        <v>34</v>
      </c>
      <c r="F106" s="6" t="e">
        <f>'20XX ECRS'!F11</f>
        <v>#N/A</v>
      </c>
      <c r="G106" s="6">
        <f>'2023 ECRS'!F11</f>
        <v>2301.4645760214171</v>
      </c>
      <c r="H106" s="6" t="e">
        <f t="shared" si="7"/>
        <v>#N/A</v>
      </c>
      <c r="I106" s="6"/>
    </row>
    <row r="107" spans="1:12" x14ac:dyDescent="0.35">
      <c r="A107" t="str">
        <f t="shared" si="5"/>
        <v>May</v>
      </c>
      <c r="B107" s="5">
        <f>DATE(2018, MONTH('2023 ECRS'!$F$2), 1)</f>
        <v>43221</v>
      </c>
      <c r="C107" s="5" t="str">
        <f t="shared" si="6"/>
        <v>c. HE7-10</v>
      </c>
      <c r="D107">
        <v>10</v>
      </c>
      <c r="E107" t="s">
        <v>34</v>
      </c>
      <c r="F107" s="6" t="e">
        <f>'20XX ECRS'!F12</f>
        <v>#N/A</v>
      </c>
      <c r="G107" s="6">
        <f>'2023 ECRS'!F12</f>
        <v>2481.572715650414</v>
      </c>
      <c r="H107" s="6" t="e">
        <f t="shared" si="7"/>
        <v>#N/A</v>
      </c>
      <c r="I107" s="6"/>
    </row>
    <row r="108" spans="1:12" x14ac:dyDescent="0.35">
      <c r="A108" t="str">
        <f t="shared" si="5"/>
        <v>May</v>
      </c>
      <c r="B108" s="5">
        <f>DATE(2018, MONTH('2023 ECRS'!$F$2), 1)</f>
        <v>43221</v>
      </c>
      <c r="C108" s="5" t="str">
        <f t="shared" si="6"/>
        <v>d. HE11-14</v>
      </c>
      <c r="D108">
        <v>11</v>
      </c>
      <c r="E108" t="s">
        <v>34</v>
      </c>
      <c r="F108" s="6" t="e">
        <f>'20XX ECRS'!F13</f>
        <v>#N/A</v>
      </c>
      <c r="G108" s="6">
        <f>'2023 ECRS'!F13</f>
        <v>2407.1042137372451</v>
      </c>
      <c r="H108" s="6" t="e">
        <f t="shared" si="7"/>
        <v>#N/A</v>
      </c>
      <c r="I108" s="6"/>
      <c r="K108" t="s">
        <v>17</v>
      </c>
      <c r="L108" t="s">
        <v>19</v>
      </c>
    </row>
    <row r="109" spans="1:12" x14ac:dyDescent="0.35">
      <c r="A109" t="str">
        <f t="shared" si="5"/>
        <v>May</v>
      </c>
      <c r="B109" s="5">
        <f>DATE(2018, MONTH('2023 ECRS'!$F$2), 1)</f>
        <v>43221</v>
      </c>
      <c r="C109" s="5" t="str">
        <f t="shared" si="6"/>
        <v>d. HE11-14</v>
      </c>
      <c r="D109">
        <v>12</v>
      </c>
      <c r="E109" t="s">
        <v>34</v>
      </c>
      <c r="F109" s="6" t="e">
        <f>'20XX ECRS'!F14</f>
        <v>#N/A</v>
      </c>
      <c r="G109" s="6">
        <f>'2023 ECRS'!F14</f>
        <v>2284.3812103947603</v>
      </c>
      <c r="H109" s="6" t="e">
        <f t="shared" si="7"/>
        <v>#N/A</v>
      </c>
      <c r="I109" s="6"/>
    </row>
    <row r="110" spans="1:12" x14ac:dyDescent="0.35">
      <c r="A110" t="str">
        <f t="shared" si="5"/>
        <v>May</v>
      </c>
      <c r="B110" s="5">
        <f>DATE(2018, MONTH('2023 ECRS'!$F$2), 1)</f>
        <v>43221</v>
      </c>
      <c r="C110" s="5" t="str">
        <f t="shared" si="6"/>
        <v>d. HE11-14</v>
      </c>
      <c r="D110">
        <v>13</v>
      </c>
      <c r="E110" t="s">
        <v>34</v>
      </c>
      <c r="F110" s="6" t="e">
        <f>'20XX ECRS'!F15</f>
        <v>#N/A</v>
      </c>
      <c r="G110" s="6">
        <f>'2023 ECRS'!F15</f>
        <v>2522.1042163138191</v>
      </c>
      <c r="H110" s="6" t="e">
        <f t="shared" si="7"/>
        <v>#N/A</v>
      </c>
      <c r="I110" s="6"/>
      <c r="K110" t="s">
        <v>14</v>
      </c>
      <c r="L110" t="s">
        <v>32</v>
      </c>
    </row>
    <row r="111" spans="1:12" x14ac:dyDescent="0.35">
      <c r="A111" t="str">
        <f t="shared" si="5"/>
        <v>May</v>
      </c>
      <c r="B111" s="5">
        <f>DATE(2018, MONTH('2023 ECRS'!$F$2), 1)</f>
        <v>43221</v>
      </c>
      <c r="C111" s="5" t="str">
        <f t="shared" si="6"/>
        <v>d. HE11-14</v>
      </c>
      <c r="D111">
        <v>14</v>
      </c>
      <c r="E111" t="s">
        <v>34</v>
      </c>
      <c r="F111" s="6" t="e">
        <f>'20XX ECRS'!F16</f>
        <v>#N/A</v>
      </c>
      <c r="G111" s="6">
        <f>'2023 ECRS'!F16</f>
        <v>2476.5991414320761</v>
      </c>
      <c r="H111" s="6" t="e">
        <f t="shared" si="7"/>
        <v>#N/A</v>
      </c>
      <c r="I111" s="6"/>
      <c r="K111" t="s">
        <v>1</v>
      </c>
      <c r="L111">
        <v>41.230769230769234</v>
      </c>
    </row>
    <row r="112" spans="1:12" x14ac:dyDescent="0.35">
      <c r="A112" t="str">
        <f t="shared" si="5"/>
        <v>May</v>
      </c>
      <c r="B112" s="5">
        <f>DATE(2018, MONTH('2023 ECRS'!$F$2), 1)</f>
        <v>43221</v>
      </c>
      <c r="C112" s="5" t="str">
        <f t="shared" si="6"/>
        <v>e. HE15-18</v>
      </c>
      <c r="D112">
        <v>15</v>
      </c>
      <c r="E112" t="s">
        <v>34</v>
      </c>
      <c r="F112" s="6" t="e">
        <f>'20XX ECRS'!F17</f>
        <v>#N/A</v>
      </c>
      <c r="G112" s="6">
        <f>'2023 ECRS'!F17</f>
        <v>2630.6005913823187</v>
      </c>
      <c r="H112" s="6" t="e">
        <f t="shared" si="7"/>
        <v>#N/A</v>
      </c>
      <c r="I112" s="6"/>
      <c r="K112" t="s">
        <v>4</v>
      </c>
      <c r="L112">
        <v>86.272727272727266</v>
      </c>
    </row>
    <row r="113" spans="1:12" x14ac:dyDescent="0.35">
      <c r="A113" t="str">
        <f t="shared" si="5"/>
        <v>May</v>
      </c>
      <c r="B113" s="5">
        <f>DATE(2018, MONTH('2023 ECRS'!$F$2), 1)</f>
        <v>43221</v>
      </c>
      <c r="C113" s="5" t="str">
        <f t="shared" si="6"/>
        <v>e. HE15-18</v>
      </c>
      <c r="D113">
        <v>16</v>
      </c>
      <c r="E113" t="s">
        <v>34</v>
      </c>
      <c r="F113" s="6" t="e">
        <f>'20XX ECRS'!F18</f>
        <v>#N/A</v>
      </c>
      <c r="G113" s="6">
        <f>'2023 ECRS'!F18</f>
        <v>2691.8185749639783</v>
      </c>
      <c r="H113" s="6" t="e">
        <f t="shared" si="7"/>
        <v>#N/A</v>
      </c>
      <c r="I113" s="6"/>
      <c r="K113" t="s">
        <v>7</v>
      </c>
      <c r="L113">
        <v>18.333333333333332</v>
      </c>
    </row>
    <row r="114" spans="1:12" x14ac:dyDescent="0.35">
      <c r="A114" t="str">
        <f t="shared" si="5"/>
        <v>May</v>
      </c>
      <c r="B114" s="5">
        <f>DATE(2018, MONTH('2023 ECRS'!$F$2), 1)</f>
        <v>43221</v>
      </c>
      <c r="C114" s="5" t="str">
        <f t="shared" si="6"/>
        <v>e. HE15-18</v>
      </c>
      <c r="D114">
        <v>17</v>
      </c>
      <c r="E114" t="s">
        <v>34</v>
      </c>
      <c r="F114" s="6" t="e">
        <f>'20XX ECRS'!F19</f>
        <v>#N/A</v>
      </c>
      <c r="G114" s="6">
        <f>'2023 ECRS'!F19</f>
        <v>3038.0132717939782</v>
      </c>
      <c r="H114" s="6" t="e">
        <f t="shared" si="7"/>
        <v>#N/A</v>
      </c>
      <c r="I114" s="6"/>
      <c r="K114" t="s">
        <v>26</v>
      </c>
      <c r="L114">
        <v>0</v>
      </c>
    </row>
    <row r="115" spans="1:12" x14ac:dyDescent="0.35">
      <c r="A115" t="str">
        <f t="shared" si="5"/>
        <v>May</v>
      </c>
      <c r="B115" s="5">
        <f>DATE(2018, MONTH('2023 ECRS'!$F$2), 1)</f>
        <v>43221</v>
      </c>
      <c r="C115" s="5" t="str">
        <f t="shared" si="6"/>
        <v>e. HE15-18</v>
      </c>
      <c r="D115">
        <v>18</v>
      </c>
      <c r="E115" t="s">
        <v>34</v>
      </c>
      <c r="F115" s="6" t="e">
        <f>'20XX ECRS'!F20</f>
        <v>#N/A</v>
      </c>
      <c r="G115" s="6">
        <f>'2023 ECRS'!F20</f>
        <v>2848.3974219312086</v>
      </c>
      <c r="H115" s="6" t="e">
        <f t="shared" si="7"/>
        <v>#N/A</v>
      </c>
      <c r="I115" s="6"/>
      <c r="K115" t="s">
        <v>2</v>
      </c>
      <c r="L115">
        <v>80.416666666666671</v>
      </c>
    </row>
    <row r="116" spans="1:12" x14ac:dyDescent="0.35">
      <c r="A116" t="str">
        <f t="shared" si="5"/>
        <v>May</v>
      </c>
      <c r="B116" s="5">
        <f>DATE(2018, MONTH('2023 ECRS'!$F$2), 1)</f>
        <v>43221</v>
      </c>
      <c r="C116" s="5" t="str">
        <f t="shared" si="6"/>
        <v>f. HE19-22</v>
      </c>
      <c r="D116">
        <v>19</v>
      </c>
      <c r="E116" t="s">
        <v>34</v>
      </c>
      <c r="F116" s="6" t="e">
        <f>'20XX ECRS'!F21</f>
        <v>#N/A</v>
      </c>
      <c r="G116" s="6">
        <f>'2023 ECRS'!F21</f>
        <v>2652.9752136723819</v>
      </c>
      <c r="H116" s="6" t="e">
        <f t="shared" si="7"/>
        <v>#N/A</v>
      </c>
      <c r="I116" s="6"/>
      <c r="K116" t="s">
        <v>3</v>
      </c>
      <c r="L116">
        <v>181.66666666666666</v>
      </c>
    </row>
    <row r="117" spans="1:12" x14ac:dyDescent="0.35">
      <c r="A117" t="str">
        <f t="shared" si="5"/>
        <v>May</v>
      </c>
      <c r="B117" s="5">
        <f>DATE(2018, MONTH('2023 ECRS'!$F$2), 1)</f>
        <v>43221</v>
      </c>
      <c r="C117" s="5" t="str">
        <f t="shared" si="6"/>
        <v>f. HE19-22</v>
      </c>
      <c r="D117">
        <v>20</v>
      </c>
      <c r="E117" t="s">
        <v>34</v>
      </c>
      <c r="F117" s="6" t="e">
        <f>'20XX ECRS'!F22</f>
        <v>#N/A</v>
      </c>
      <c r="G117" s="6">
        <f>'2023 ECRS'!F22</f>
        <v>2531.5925573194118</v>
      </c>
      <c r="H117" s="6" t="e">
        <f t="shared" si="7"/>
        <v>#N/A</v>
      </c>
      <c r="I117" s="6"/>
      <c r="K117" t="s">
        <v>5</v>
      </c>
      <c r="L117">
        <v>5.9230769230769234</v>
      </c>
    </row>
    <row r="118" spans="1:12" x14ac:dyDescent="0.35">
      <c r="A118" t="str">
        <f t="shared" si="5"/>
        <v>May</v>
      </c>
      <c r="B118" s="5">
        <f>DATE(2018, MONTH('2023 ECRS'!$F$2), 1)</f>
        <v>43221</v>
      </c>
      <c r="C118" s="5" t="str">
        <f t="shared" si="6"/>
        <v>f. HE19-22</v>
      </c>
      <c r="D118">
        <v>21</v>
      </c>
      <c r="E118" t="s">
        <v>34</v>
      </c>
      <c r="F118" s="6" t="e">
        <f>'20XX ECRS'!F23</f>
        <v>#N/A</v>
      </c>
      <c r="G118" s="6">
        <f>'2023 ECRS'!F23</f>
        <v>2130.1158242409228</v>
      </c>
      <c r="H118" s="6" t="e">
        <f t="shared" si="7"/>
        <v>#N/A</v>
      </c>
      <c r="I118" s="6"/>
      <c r="K118" t="s">
        <v>6</v>
      </c>
      <c r="L118">
        <v>-17.363636363636363</v>
      </c>
    </row>
    <row r="119" spans="1:12" x14ac:dyDescent="0.35">
      <c r="A119" t="str">
        <f t="shared" si="5"/>
        <v>May</v>
      </c>
      <c r="B119" s="5">
        <f>DATE(2018, MONTH('2023 ECRS'!$F$2), 1)</f>
        <v>43221</v>
      </c>
      <c r="C119" s="5" t="str">
        <f t="shared" si="6"/>
        <v>f. HE19-22</v>
      </c>
      <c r="D119">
        <v>22</v>
      </c>
      <c r="E119" t="s">
        <v>34</v>
      </c>
      <c r="F119" s="6" t="e">
        <f>'20XX ECRS'!F24</f>
        <v>#N/A</v>
      </c>
      <c r="G119" s="6">
        <f>'2023 ECRS'!F24</f>
        <v>2080.8512122103189</v>
      </c>
      <c r="H119" s="6" t="e">
        <f t="shared" si="7"/>
        <v>#N/A</v>
      </c>
      <c r="I119" s="6"/>
      <c r="K119" t="s">
        <v>8</v>
      </c>
      <c r="L119">
        <v>15.384615384615385</v>
      </c>
    </row>
    <row r="120" spans="1:12" x14ac:dyDescent="0.35">
      <c r="A120" t="str">
        <f t="shared" si="5"/>
        <v>May</v>
      </c>
      <c r="B120" s="5">
        <f>DATE(2018, MONTH('2023 ECRS'!$F$2), 1)</f>
        <v>43221</v>
      </c>
      <c r="C120" s="5" t="str">
        <f t="shared" si="6"/>
        <v>a. HE1-2 &amp; HE23-24</v>
      </c>
      <c r="D120">
        <v>23</v>
      </c>
      <c r="E120" t="s">
        <v>34</v>
      </c>
      <c r="F120" s="6" t="e">
        <f>'20XX ECRS'!F25</f>
        <v>#N/A</v>
      </c>
      <c r="G120" s="6">
        <f>'2023 ECRS'!F25</f>
        <v>1860.783347669154</v>
      </c>
      <c r="H120" s="6" t="e">
        <f t="shared" si="7"/>
        <v>#N/A</v>
      </c>
      <c r="I120" s="6"/>
      <c r="K120" t="s">
        <v>9</v>
      </c>
      <c r="L120">
        <v>0</v>
      </c>
    </row>
    <row r="121" spans="1:12" x14ac:dyDescent="0.35">
      <c r="A121" t="str">
        <f t="shared" si="5"/>
        <v>May</v>
      </c>
      <c r="B121" s="5">
        <f>DATE(2018, MONTH('2023 ECRS'!$F$2), 1)</f>
        <v>43221</v>
      </c>
      <c r="C121" s="5" t="str">
        <f t="shared" si="6"/>
        <v>a. HE1-2 &amp; HE23-24</v>
      </c>
      <c r="D121">
        <v>24</v>
      </c>
      <c r="E121" t="s">
        <v>34</v>
      </c>
      <c r="F121" s="6" t="e">
        <f>'20XX ECRS'!F26</f>
        <v>#N/A</v>
      </c>
      <c r="G121" s="6">
        <f>'2023 ECRS'!F26</f>
        <v>1591.265330933456</v>
      </c>
      <c r="H121" s="6" t="e">
        <f t="shared" si="7"/>
        <v>#N/A</v>
      </c>
      <c r="I121" s="6"/>
      <c r="K121" t="s">
        <v>27</v>
      </c>
      <c r="L121">
        <v>0</v>
      </c>
    </row>
    <row r="122" spans="1:12" x14ac:dyDescent="0.35">
      <c r="A122" t="str">
        <f t="shared" si="5"/>
        <v>Jun</v>
      </c>
      <c r="B122" s="5">
        <f>DATE(2018, MONTH('2023 ECRS'!$G$2), 1)</f>
        <v>43252</v>
      </c>
      <c r="C122" s="5" t="str">
        <f t="shared" si="6"/>
        <v>a. HE1-2 &amp; HE23-24</v>
      </c>
      <c r="D122">
        <v>1</v>
      </c>
      <c r="E122" t="s">
        <v>34</v>
      </c>
      <c r="F122" s="6" t="e">
        <f>'20XX ECRS'!G3</f>
        <v>#N/A</v>
      </c>
      <c r="G122" s="6">
        <f>'2023 ECRS'!G3</f>
        <v>1509.137599875457</v>
      </c>
      <c r="H122" s="6" t="e">
        <f t="shared" si="7"/>
        <v>#N/A</v>
      </c>
      <c r="I122" s="6"/>
      <c r="K122" t="s">
        <v>28</v>
      </c>
      <c r="L122">
        <v>0</v>
      </c>
    </row>
    <row r="123" spans="1:12" x14ac:dyDescent="0.35">
      <c r="A123" t="str">
        <f t="shared" si="5"/>
        <v>Jun</v>
      </c>
      <c r="B123" s="5">
        <f>DATE(2018, MONTH('2023 ECRS'!$G$2), 1)</f>
        <v>43252</v>
      </c>
      <c r="C123" s="5" t="str">
        <f t="shared" si="6"/>
        <v>a. HE1-2 &amp; HE23-24</v>
      </c>
      <c r="D123">
        <v>2</v>
      </c>
      <c r="E123" t="s">
        <v>34</v>
      </c>
      <c r="F123" s="6" t="e">
        <f>'20XX ECRS'!G4</f>
        <v>#N/A</v>
      </c>
      <c r="G123" s="6">
        <f>'2023 ECRS'!G4</f>
        <v>1374.308753203391</v>
      </c>
      <c r="H123" s="6" t="e">
        <f t="shared" si="7"/>
        <v>#N/A</v>
      </c>
      <c r="I123" s="6"/>
      <c r="K123" t="s">
        <v>22</v>
      </c>
      <c r="L123">
        <v>34.277777777777779</v>
      </c>
    </row>
    <row r="124" spans="1:12" x14ac:dyDescent="0.35">
      <c r="A124" t="str">
        <f t="shared" si="5"/>
        <v>Jun</v>
      </c>
      <c r="B124" s="5">
        <f>DATE(2018, MONTH('2023 ECRS'!$G$2), 1)</f>
        <v>43252</v>
      </c>
      <c r="C124" s="5" t="str">
        <f t="shared" si="6"/>
        <v>b. HE3-6</v>
      </c>
      <c r="D124">
        <v>3</v>
      </c>
      <c r="E124" t="s">
        <v>34</v>
      </c>
      <c r="F124" s="6" t="e">
        <f>'20XX ECRS'!G5</f>
        <v>#N/A</v>
      </c>
      <c r="G124" s="6">
        <f>'2023 ECRS'!G5</f>
        <v>1476.3247867785471</v>
      </c>
      <c r="H124" s="6" t="e">
        <f t="shared" si="7"/>
        <v>#N/A</v>
      </c>
      <c r="I124" s="6"/>
    </row>
    <row r="125" spans="1:12" x14ac:dyDescent="0.35">
      <c r="A125" t="str">
        <f t="shared" si="5"/>
        <v>Jun</v>
      </c>
      <c r="B125" s="5">
        <f>DATE(2018, MONTH('2023 ECRS'!$G$2), 1)</f>
        <v>43252</v>
      </c>
      <c r="C125" s="5" t="str">
        <f t="shared" si="6"/>
        <v>b. HE3-6</v>
      </c>
      <c r="D125">
        <v>4</v>
      </c>
      <c r="E125" t="s">
        <v>34</v>
      </c>
      <c r="F125" s="6" t="e">
        <f>'20XX ECRS'!G6</f>
        <v>#N/A</v>
      </c>
      <c r="G125" s="6">
        <f>'2023 ECRS'!G6</f>
        <v>1470.5838308606781</v>
      </c>
      <c r="H125" s="6" t="e">
        <f t="shared" si="7"/>
        <v>#N/A</v>
      </c>
      <c r="I125" s="6"/>
    </row>
    <row r="126" spans="1:12" x14ac:dyDescent="0.35">
      <c r="A126" t="str">
        <f t="shared" si="5"/>
        <v>Jun</v>
      </c>
      <c r="B126" s="5">
        <f>DATE(2018, MONTH('2023 ECRS'!$G$2), 1)</f>
        <v>43252</v>
      </c>
      <c r="C126" s="5" t="str">
        <f t="shared" si="6"/>
        <v>b. HE3-6</v>
      </c>
      <c r="D126">
        <v>5</v>
      </c>
      <c r="E126" t="s">
        <v>34</v>
      </c>
      <c r="F126" s="6" t="e">
        <f>'20XX ECRS'!G7</f>
        <v>#N/A</v>
      </c>
      <c r="G126" s="6">
        <f>'2023 ECRS'!G7</f>
        <v>1425.6845422480519</v>
      </c>
      <c r="H126" s="6" t="e">
        <f t="shared" si="7"/>
        <v>#N/A</v>
      </c>
      <c r="I126" s="6"/>
    </row>
    <row r="127" spans="1:12" x14ac:dyDescent="0.35">
      <c r="A127" t="str">
        <f t="shared" si="5"/>
        <v>Jun</v>
      </c>
      <c r="B127" s="5">
        <f>DATE(2018, MONTH('2023 ECRS'!$G$2), 1)</f>
        <v>43252</v>
      </c>
      <c r="C127" s="5" t="str">
        <f t="shared" si="6"/>
        <v>b. HE3-6</v>
      </c>
      <c r="D127">
        <v>6</v>
      </c>
      <c r="E127" t="s">
        <v>34</v>
      </c>
      <c r="F127" s="6" t="e">
        <f>'20XX ECRS'!G8</f>
        <v>#N/A</v>
      </c>
      <c r="G127" s="6">
        <f>'2023 ECRS'!G8</f>
        <v>1538.1675460945899</v>
      </c>
      <c r="H127" s="6" t="e">
        <f t="shared" si="7"/>
        <v>#N/A</v>
      </c>
      <c r="I127" s="6"/>
    </row>
    <row r="128" spans="1:12" x14ac:dyDescent="0.35">
      <c r="A128" t="str">
        <f t="shared" si="5"/>
        <v>Jun</v>
      </c>
      <c r="B128" s="5">
        <f>DATE(2018, MONTH('2023 ECRS'!$G$2), 1)</f>
        <v>43252</v>
      </c>
      <c r="C128" s="5" t="str">
        <f t="shared" si="6"/>
        <v>c. HE7-10</v>
      </c>
      <c r="D128">
        <v>7</v>
      </c>
      <c r="E128" t="s">
        <v>34</v>
      </c>
      <c r="F128" s="6" t="e">
        <f>'20XX ECRS'!G9</f>
        <v>#N/A</v>
      </c>
      <c r="G128" s="6">
        <f>'2023 ECRS'!G9</f>
        <v>1731.9795810415071</v>
      </c>
      <c r="H128" s="6" t="e">
        <f t="shared" si="7"/>
        <v>#N/A</v>
      </c>
      <c r="I128" s="6"/>
    </row>
    <row r="129" spans="1:9" x14ac:dyDescent="0.35">
      <c r="A129" t="str">
        <f t="shared" si="5"/>
        <v>Jun</v>
      </c>
      <c r="B129" s="5">
        <f>DATE(2018, MONTH('2023 ECRS'!$G$2), 1)</f>
        <v>43252</v>
      </c>
      <c r="C129" s="5" t="str">
        <f t="shared" si="6"/>
        <v>c. HE7-10</v>
      </c>
      <c r="D129">
        <v>8</v>
      </c>
      <c r="E129" t="s">
        <v>34</v>
      </c>
      <c r="F129" s="6" t="e">
        <f>'20XX ECRS'!G10</f>
        <v>#N/A</v>
      </c>
      <c r="G129" s="6">
        <f>'2023 ECRS'!G10</f>
        <v>1796.1697570317251</v>
      </c>
      <c r="H129" s="6" t="e">
        <f t="shared" si="7"/>
        <v>#N/A</v>
      </c>
      <c r="I129" s="6"/>
    </row>
    <row r="130" spans="1:9" x14ac:dyDescent="0.35">
      <c r="A130" t="str">
        <f t="shared" si="5"/>
        <v>Jun</v>
      </c>
      <c r="B130" s="5">
        <f>DATE(2018, MONTH('2023 ECRS'!$G$2), 1)</f>
        <v>43252</v>
      </c>
      <c r="C130" s="5" t="str">
        <f t="shared" si="6"/>
        <v>c. HE7-10</v>
      </c>
      <c r="D130">
        <v>9</v>
      </c>
      <c r="E130" t="s">
        <v>34</v>
      </c>
      <c r="F130" s="6" t="e">
        <f>'20XX ECRS'!G11</f>
        <v>#N/A</v>
      </c>
      <c r="G130" s="6">
        <f>'2023 ECRS'!G11</f>
        <v>2241.8580333706559</v>
      </c>
      <c r="H130" s="6" t="e">
        <f t="shared" si="7"/>
        <v>#N/A</v>
      </c>
      <c r="I130" s="6"/>
    </row>
    <row r="131" spans="1:9" x14ac:dyDescent="0.35">
      <c r="A131" t="str">
        <f t="shared" ref="A131:A194" si="8">TEXT(B131, "mmm")</f>
        <v>Jun</v>
      </c>
      <c r="B131" s="5">
        <f>DATE(2018, MONTH('2023 ECRS'!$G$2), 1)</f>
        <v>43252</v>
      </c>
      <c r="C131" s="5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34</v>
      </c>
      <c r="F131" s="6" t="e">
        <f>'20XX ECRS'!G12</f>
        <v>#N/A</v>
      </c>
      <c r="G131" s="6">
        <f>'2023 ECRS'!G12</f>
        <v>2335.0410483251831</v>
      </c>
      <c r="H131" s="6" t="e">
        <f t="shared" ref="H131:H194" si="10">IF(G131=0, 0,G131- F131)</f>
        <v>#N/A</v>
      </c>
      <c r="I131" s="6"/>
    </row>
    <row r="132" spans="1:9" x14ac:dyDescent="0.35">
      <c r="A132" t="str">
        <f t="shared" si="8"/>
        <v>Jun</v>
      </c>
      <c r="B132" s="5">
        <f>DATE(2018, MONTH('2023 ECRS'!$G$2), 1)</f>
        <v>43252</v>
      </c>
      <c r="C132" s="5" t="str">
        <f t="shared" si="9"/>
        <v>d. HE11-14</v>
      </c>
      <c r="D132">
        <v>11</v>
      </c>
      <c r="E132" t="s">
        <v>34</v>
      </c>
      <c r="F132" s="6" t="e">
        <f>'20XX ECRS'!G13</f>
        <v>#N/A</v>
      </c>
      <c r="G132" s="6">
        <f>'2023 ECRS'!G13</f>
        <v>2351.6824629780162</v>
      </c>
      <c r="H132" s="6" t="e">
        <f t="shared" si="10"/>
        <v>#N/A</v>
      </c>
      <c r="I132" s="6"/>
    </row>
    <row r="133" spans="1:9" x14ac:dyDescent="0.35">
      <c r="A133" t="str">
        <f t="shared" si="8"/>
        <v>Jun</v>
      </c>
      <c r="B133" s="5">
        <f>DATE(2018, MONTH('2023 ECRS'!$G$2), 1)</f>
        <v>43252</v>
      </c>
      <c r="C133" s="5" t="str">
        <f t="shared" si="9"/>
        <v>d. HE11-14</v>
      </c>
      <c r="D133">
        <v>12</v>
      </c>
      <c r="E133" t="s">
        <v>34</v>
      </c>
      <c r="F133" s="6" t="e">
        <f>'20XX ECRS'!G14</f>
        <v>#N/A</v>
      </c>
      <c r="G133" s="6">
        <f>'2023 ECRS'!G14</f>
        <v>2465.6952343175458</v>
      </c>
      <c r="H133" s="6" t="e">
        <f t="shared" si="10"/>
        <v>#N/A</v>
      </c>
      <c r="I133" s="6"/>
    </row>
    <row r="134" spans="1:9" x14ac:dyDescent="0.35">
      <c r="A134" t="str">
        <f t="shared" si="8"/>
        <v>Jun</v>
      </c>
      <c r="B134" s="5">
        <f>DATE(2018, MONTH('2023 ECRS'!$G$2), 1)</f>
        <v>43252</v>
      </c>
      <c r="C134" s="5" t="str">
        <f t="shared" si="9"/>
        <v>d. HE11-14</v>
      </c>
      <c r="D134">
        <v>13</v>
      </c>
      <c r="E134" t="s">
        <v>34</v>
      </c>
      <c r="F134" s="6" t="e">
        <f>'20XX ECRS'!G15</f>
        <v>#N/A</v>
      </c>
      <c r="G134" s="6">
        <f>'2023 ECRS'!G15</f>
        <v>2519.0879597464559</v>
      </c>
      <c r="H134" s="6" t="e">
        <f t="shared" si="10"/>
        <v>#N/A</v>
      </c>
      <c r="I134" s="6"/>
    </row>
    <row r="135" spans="1:9" x14ac:dyDescent="0.35">
      <c r="A135" t="str">
        <f t="shared" si="8"/>
        <v>Jun</v>
      </c>
      <c r="B135" s="5">
        <f>DATE(2018, MONTH('2023 ECRS'!$G$2), 1)</f>
        <v>43252</v>
      </c>
      <c r="C135" s="5" t="str">
        <f t="shared" si="9"/>
        <v>d. HE11-14</v>
      </c>
      <c r="D135">
        <v>14</v>
      </c>
      <c r="E135" t="s">
        <v>34</v>
      </c>
      <c r="F135" s="6" t="e">
        <f>'20XX ECRS'!G16</f>
        <v>#N/A</v>
      </c>
      <c r="G135" s="6">
        <f>'2023 ECRS'!G16</f>
        <v>2596.7091483737563</v>
      </c>
      <c r="H135" s="6" t="e">
        <f t="shared" si="10"/>
        <v>#N/A</v>
      </c>
      <c r="I135" s="6"/>
    </row>
    <row r="136" spans="1:9" x14ac:dyDescent="0.35">
      <c r="A136" t="str">
        <f t="shared" si="8"/>
        <v>Jun</v>
      </c>
      <c r="B136" s="5">
        <f>DATE(2018, MONTH('2023 ECRS'!$G$2), 1)</f>
        <v>43252</v>
      </c>
      <c r="C136" s="5" t="str">
        <f t="shared" si="9"/>
        <v>e. HE15-18</v>
      </c>
      <c r="D136">
        <v>15</v>
      </c>
      <c r="E136" t="s">
        <v>34</v>
      </c>
      <c r="F136" s="6" t="e">
        <f>'20XX ECRS'!G17</f>
        <v>#N/A</v>
      </c>
      <c r="G136" s="6">
        <f>'2023 ECRS'!G17</f>
        <v>2492.6970456485501</v>
      </c>
      <c r="H136" s="6" t="e">
        <f t="shared" si="10"/>
        <v>#N/A</v>
      </c>
      <c r="I136" s="6"/>
    </row>
    <row r="137" spans="1:9" x14ac:dyDescent="0.35">
      <c r="A137" t="str">
        <f t="shared" si="8"/>
        <v>Jun</v>
      </c>
      <c r="B137" s="5">
        <f>DATE(2018, MONTH('2023 ECRS'!$G$2), 1)</f>
        <v>43252</v>
      </c>
      <c r="C137" s="5" t="str">
        <f t="shared" si="9"/>
        <v>e. HE15-18</v>
      </c>
      <c r="D137">
        <v>16</v>
      </c>
      <c r="E137" t="s">
        <v>34</v>
      </c>
      <c r="F137" s="6" t="e">
        <f>'20XX ECRS'!G18</f>
        <v>#N/A</v>
      </c>
      <c r="G137" s="6">
        <f>'2023 ECRS'!G18</f>
        <v>2514.7114493067884</v>
      </c>
      <c r="H137" s="6" t="e">
        <f t="shared" si="10"/>
        <v>#N/A</v>
      </c>
      <c r="I137" s="6"/>
    </row>
    <row r="138" spans="1:9" x14ac:dyDescent="0.35">
      <c r="A138" t="str">
        <f t="shared" si="8"/>
        <v>Jun</v>
      </c>
      <c r="B138" s="5">
        <f>DATE(2018, MONTH('2023 ECRS'!$G$2), 1)</f>
        <v>43252</v>
      </c>
      <c r="C138" s="5" t="str">
        <f t="shared" si="9"/>
        <v>e. HE15-18</v>
      </c>
      <c r="D138">
        <v>17</v>
      </c>
      <c r="E138" t="s">
        <v>34</v>
      </c>
      <c r="F138" s="6" t="e">
        <f>'20XX ECRS'!G19</f>
        <v>#N/A</v>
      </c>
      <c r="G138" s="6">
        <f>'2023 ECRS'!G19</f>
        <v>2522.256983830438</v>
      </c>
      <c r="H138" s="6" t="e">
        <f t="shared" si="10"/>
        <v>#N/A</v>
      </c>
      <c r="I138" s="6"/>
    </row>
    <row r="139" spans="1:9" x14ac:dyDescent="0.35">
      <c r="A139" t="str">
        <f t="shared" si="8"/>
        <v>Jun</v>
      </c>
      <c r="B139" s="5">
        <f>DATE(2018, MONTH('2023 ECRS'!$G$2), 1)</f>
        <v>43252</v>
      </c>
      <c r="C139" s="5" t="str">
        <f t="shared" si="9"/>
        <v>e. HE15-18</v>
      </c>
      <c r="D139">
        <v>18</v>
      </c>
      <c r="E139" t="s">
        <v>34</v>
      </c>
      <c r="F139" s="6" t="e">
        <f>'20XX ECRS'!G20</f>
        <v>#N/A</v>
      </c>
      <c r="G139" s="6">
        <f>'2023 ECRS'!G20</f>
        <v>2441.3457149868</v>
      </c>
      <c r="H139" s="6" t="e">
        <f t="shared" si="10"/>
        <v>#N/A</v>
      </c>
      <c r="I139" s="6"/>
    </row>
    <row r="140" spans="1:9" x14ac:dyDescent="0.35">
      <c r="A140" t="str">
        <f t="shared" si="8"/>
        <v>Jun</v>
      </c>
      <c r="B140" s="5">
        <f>DATE(2018, MONTH('2023 ECRS'!$G$2), 1)</f>
        <v>43252</v>
      </c>
      <c r="C140" s="5" t="str">
        <f t="shared" si="9"/>
        <v>f. HE19-22</v>
      </c>
      <c r="D140">
        <v>19</v>
      </c>
      <c r="E140" t="s">
        <v>34</v>
      </c>
      <c r="F140" s="6" t="e">
        <f>'20XX ECRS'!G21</f>
        <v>#N/A</v>
      </c>
      <c r="G140" s="6">
        <f>'2023 ECRS'!G21</f>
        <v>2600.9231211462288</v>
      </c>
      <c r="H140" s="6" t="e">
        <f t="shared" si="10"/>
        <v>#N/A</v>
      </c>
      <c r="I140" s="6"/>
    </row>
    <row r="141" spans="1:9" x14ac:dyDescent="0.35">
      <c r="A141" t="str">
        <f t="shared" si="8"/>
        <v>Jun</v>
      </c>
      <c r="B141" s="5">
        <f>DATE(2018, MONTH('2023 ECRS'!$G$2), 1)</f>
        <v>43252</v>
      </c>
      <c r="C141" s="5" t="str">
        <f t="shared" si="9"/>
        <v>f. HE19-22</v>
      </c>
      <c r="D141">
        <v>20</v>
      </c>
      <c r="E141" t="s">
        <v>34</v>
      </c>
      <c r="F141" s="6" t="e">
        <f>'20XX ECRS'!G22</f>
        <v>#N/A</v>
      </c>
      <c r="G141" s="6">
        <f>'2023 ECRS'!G22</f>
        <v>2574.2024701085388</v>
      </c>
      <c r="H141" s="6" t="e">
        <f t="shared" si="10"/>
        <v>#N/A</v>
      </c>
      <c r="I141" s="6"/>
    </row>
    <row r="142" spans="1:9" x14ac:dyDescent="0.35">
      <c r="A142" t="str">
        <f t="shared" si="8"/>
        <v>Jun</v>
      </c>
      <c r="B142" s="5">
        <f>DATE(2018, MONTH('2023 ECRS'!$G$2), 1)</f>
        <v>43252</v>
      </c>
      <c r="C142" s="5" t="str">
        <f t="shared" si="9"/>
        <v>f. HE19-22</v>
      </c>
      <c r="D142">
        <v>21</v>
      </c>
      <c r="E142" t="s">
        <v>34</v>
      </c>
      <c r="F142" s="6" t="e">
        <f>'20XX ECRS'!G23</f>
        <v>#N/A</v>
      </c>
      <c r="G142" s="6">
        <f>'2023 ECRS'!G23</f>
        <v>2450.314685299365</v>
      </c>
      <c r="H142" s="6" t="e">
        <f t="shared" si="10"/>
        <v>#N/A</v>
      </c>
      <c r="I142" s="6"/>
    </row>
    <row r="143" spans="1:9" x14ac:dyDescent="0.35">
      <c r="A143" t="str">
        <f t="shared" si="8"/>
        <v>Jun</v>
      </c>
      <c r="B143" s="5">
        <f>DATE(2018, MONTH('2023 ECRS'!$G$2), 1)</f>
        <v>43252</v>
      </c>
      <c r="C143" s="5" t="str">
        <f t="shared" si="9"/>
        <v>f. HE19-22</v>
      </c>
      <c r="D143">
        <v>22</v>
      </c>
      <c r="E143" t="s">
        <v>34</v>
      </c>
      <c r="F143" s="6" t="e">
        <f>'20XX ECRS'!G24</f>
        <v>#N/A</v>
      </c>
      <c r="G143" s="6">
        <f>'2023 ECRS'!G24</f>
        <v>2111.3671098862219</v>
      </c>
      <c r="H143" s="6" t="e">
        <f t="shared" si="10"/>
        <v>#N/A</v>
      </c>
      <c r="I143" s="6"/>
    </row>
    <row r="144" spans="1:9" x14ac:dyDescent="0.35">
      <c r="A144" t="str">
        <f t="shared" si="8"/>
        <v>Jun</v>
      </c>
      <c r="B144" s="5">
        <f>DATE(2018, MONTH('2023 ECRS'!$G$2), 1)</f>
        <v>43252</v>
      </c>
      <c r="C144" s="5" t="str">
        <f t="shared" si="9"/>
        <v>a. HE1-2 &amp; HE23-24</v>
      </c>
      <c r="D144">
        <v>23</v>
      </c>
      <c r="E144" t="s">
        <v>34</v>
      </c>
      <c r="F144" s="6" t="e">
        <f>'20XX ECRS'!G25</f>
        <v>#N/A</v>
      </c>
      <c r="G144" s="6">
        <f>'2023 ECRS'!G25</f>
        <v>1567.1396769362818</v>
      </c>
      <c r="H144" s="6" t="e">
        <f t="shared" si="10"/>
        <v>#N/A</v>
      </c>
      <c r="I144" s="6"/>
    </row>
    <row r="145" spans="1:9" x14ac:dyDescent="0.35">
      <c r="A145" t="str">
        <f t="shared" si="8"/>
        <v>Jun</v>
      </c>
      <c r="B145" s="5">
        <f>DATE(2018, MONTH('2023 ECRS'!$G$2), 1)</f>
        <v>43252</v>
      </c>
      <c r="C145" s="5" t="str">
        <f t="shared" si="9"/>
        <v>a. HE1-2 &amp; HE23-24</v>
      </c>
      <c r="D145">
        <v>24</v>
      </c>
      <c r="E145" t="s">
        <v>34</v>
      </c>
      <c r="F145" s="6" t="e">
        <f>'20XX ECRS'!G26</f>
        <v>#N/A</v>
      </c>
      <c r="G145" s="6">
        <f>'2023 ECRS'!G26</f>
        <v>1634.6770206169431</v>
      </c>
      <c r="H145" s="6" t="e">
        <f t="shared" si="10"/>
        <v>#N/A</v>
      </c>
      <c r="I145" s="6"/>
    </row>
    <row r="146" spans="1:9" x14ac:dyDescent="0.35">
      <c r="A146" t="str">
        <f t="shared" si="8"/>
        <v>Jul</v>
      </c>
      <c r="B146" s="5">
        <f>DATE(2018, MONTH('2023 ECRS'!$H$2), 1)</f>
        <v>43282</v>
      </c>
      <c r="C146" s="5" t="str">
        <f t="shared" si="9"/>
        <v>a. HE1-2 &amp; HE23-24</v>
      </c>
      <c r="D146">
        <v>1</v>
      </c>
      <c r="E146" t="s">
        <v>34</v>
      </c>
      <c r="F146" s="6" t="e">
        <f>'20XX ECRS'!H3</f>
        <v>#N/A</v>
      </c>
      <c r="G146" s="6">
        <f>'2023 ECRS'!H3</f>
        <v>1571.8553935486411</v>
      </c>
      <c r="H146" s="6" t="e">
        <f t="shared" si="10"/>
        <v>#N/A</v>
      </c>
      <c r="I146" s="6"/>
    </row>
    <row r="147" spans="1:9" x14ac:dyDescent="0.35">
      <c r="A147" t="str">
        <f t="shared" si="8"/>
        <v>Jul</v>
      </c>
      <c r="B147" s="5">
        <f>DATE(2018, MONTH('2023 ECRS'!$H$2), 1)</f>
        <v>43282</v>
      </c>
      <c r="C147" s="5" t="str">
        <f t="shared" si="9"/>
        <v>a. HE1-2 &amp; HE23-24</v>
      </c>
      <c r="D147">
        <v>2</v>
      </c>
      <c r="E147" t="s">
        <v>34</v>
      </c>
      <c r="F147" s="6" t="e">
        <f>'20XX ECRS'!H4</f>
        <v>#N/A</v>
      </c>
      <c r="G147" s="6">
        <f>'2023 ECRS'!H4</f>
        <v>1517.6647077076491</v>
      </c>
      <c r="H147" s="6" t="e">
        <f t="shared" si="10"/>
        <v>#N/A</v>
      </c>
      <c r="I147" s="6"/>
    </row>
    <row r="148" spans="1:9" x14ac:dyDescent="0.35">
      <c r="A148" t="str">
        <f t="shared" si="8"/>
        <v>Jul</v>
      </c>
      <c r="B148" s="5">
        <f>DATE(2018, MONTH('2023 ECRS'!$H$2), 1)</f>
        <v>43282</v>
      </c>
      <c r="C148" s="5" t="str">
        <f t="shared" si="9"/>
        <v>b. HE3-6</v>
      </c>
      <c r="D148">
        <v>3</v>
      </c>
      <c r="E148" t="s">
        <v>34</v>
      </c>
      <c r="F148" s="6" t="e">
        <f>'20XX ECRS'!H5</f>
        <v>#N/A</v>
      </c>
      <c r="G148" s="6">
        <f>'2023 ECRS'!H5</f>
        <v>1556.4345711463529</v>
      </c>
      <c r="H148" s="6" t="e">
        <f t="shared" si="10"/>
        <v>#N/A</v>
      </c>
      <c r="I148" s="6"/>
    </row>
    <row r="149" spans="1:9" x14ac:dyDescent="0.35">
      <c r="A149" t="str">
        <f t="shared" si="8"/>
        <v>Jul</v>
      </c>
      <c r="B149" s="5">
        <f>DATE(2018, MONTH('2023 ECRS'!$H$2), 1)</f>
        <v>43282</v>
      </c>
      <c r="C149" s="5" t="str">
        <f t="shared" si="9"/>
        <v>b. HE3-6</v>
      </c>
      <c r="D149">
        <v>4</v>
      </c>
      <c r="E149" t="s">
        <v>34</v>
      </c>
      <c r="F149" s="6" t="e">
        <f>'20XX ECRS'!H6</f>
        <v>#N/A</v>
      </c>
      <c r="G149" s="6">
        <f>'2023 ECRS'!H6</f>
        <v>1431.293902248972</v>
      </c>
      <c r="H149" s="6" t="e">
        <f t="shared" si="10"/>
        <v>#N/A</v>
      </c>
      <c r="I149" s="6"/>
    </row>
    <row r="150" spans="1:9" x14ac:dyDescent="0.35">
      <c r="A150" t="str">
        <f t="shared" si="8"/>
        <v>Jul</v>
      </c>
      <c r="B150" s="5">
        <f>DATE(2018, MONTH('2023 ECRS'!$H$2), 1)</f>
        <v>43282</v>
      </c>
      <c r="C150" s="5" t="str">
        <f t="shared" si="9"/>
        <v>b. HE3-6</v>
      </c>
      <c r="D150">
        <v>5</v>
      </c>
      <c r="E150" t="s">
        <v>34</v>
      </c>
      <c r="F150" s="6" t="e">
        <f>'20XX ECRS'!H7</f>
        <v>#N/A</v>
      </c>
      <c r="G150" s="6">
        <f>'2023 ECRS'!H7</f>
        <v>1407.9101497206361</v>
      </c>
      <c r="H150" s="6" t="e">
        <f t="shared" si="10"/>
        <v>#N/A</v>
      </c>
      <c r="I150" s="6"/>
    </row>
    <row r="151" spans="1:9" x14ac:dyDescent="0.35">
      <c r="A151" t="str">
        <f t="shared" si="8"/>
        <v>Jul</v>
      </c>
      <c r="B151" s="5">
        <f>DATE(2018, MONTH('2023 ECRS'!$H$2), 1)</f>
        <v>43282</v>
      </c>
      <c r="C151" s="5" t="str">
        <f t="shared" si="9"/>
        <v>b. HE3-6</v>
      </c>
      <c r="D151">
        <v>6</v>
      </c>
      <c r="E151" t="s">
        <v>34</v>
      </c>
      <c r="F151" s="6" t="e">
        <f>'20XX ECRS'!H8</f>
        <v>#N/A</v>
      </c>
      <c r="G151" s="6">
        <f>'2023 ECRS'!H8</f>
        <v>1417.147836408066</v>
      </c>
      <c r="H151" s="6" t="e">
        <f t="shared" si="10"/>
        <v>#N/A</v>
      </c>
      <c r="I151" s="6"/>
    </row>
    <row r="152" spans="1:9" x14ac:dyDescent="0.35">
      <c r="A152" t="str">
        <f t="shared" si="8"/>
        <v>Jul</v>
      </c>
      <c r="B152" s="5">
        <f>DATE(2018, MONTH('2023 ECRS'!$H$2), 1)</f>
        <v>43282</v>
      </c>
      <c r="C152" s="5" t="str">
        <f t="shared" si="9"/>
        <v>c. HE7-10</v>
      </c>
      <c r="D152">
        <v>7</v>
      </c>
      <c r="E152" t="s">
        <v>34</v>
      </c>
      <c r="F152" s="6" t="e">
        <f>'20XX ECRS'!H9</f>
        <v>#N/A</v>
      </c>
      <c r="G152" s="6">
        <f>'2023 ECRS'!H9</f>
        <v>1715.0607230449666</v>
      </c>
      <c r="H152" s="6" t="e">
        <f t="shared" si="10"/>
        <v>#N/A</v>
      </c>
      <c r="I152" s="6"/>
    </row>
    <row r="153" spans="1:9" x14ac:dyDescent="0.35">
      <c r="A153" t="str">
        <f t="shared" si="8"/>
        <v>Jul</v>
      </c>
      <c r="B153" s="5">
        <f>DATE(2018, MONTH('2023 ECRS'!$H$2), 1)</f>
        <v>43282</v>
      </c>
      <c r="C153" s="5" t="str">
        <f t="shared" si="9"/>
        <v>c. HE7-10</v>
      </c>
      <c r="D153">
        <v>8</v>
      </c>
      <c r="E153" t="s">
        <v>34</v>
      </c>
      <c r="F153" s="6" t="e">
        <f>'20XX ECRS'!H10</f>
        <v>#N/A</v>
      </c>
      <c r="G153" s="6">
        <f>'2023 ECRS'!H10</f>
        <v>1893.7509518747624</v>
      </c>
      <c r="H153" s="6" t="e">
        <f t="shared" si="10"/>
        <v>#N/A</v>
      </c>
      <c r="I153" s="6"/>
    </row>
    <row r="154" spans="1:9" x14ac:dyDescent="0.35">
      <c r="A154" t="str">
        <f t="shared" si="8"/>
        <v>Jul</v>
      </c>
      <c r="B154" s="5">
        <f>DATE(2018, MONTH('2023 ECRS'!$H$2), 1)</f>
        <v>43282</v>
      </c>
      <c r="C154" s="5" t="str">
        <f t="shared" si="9"/>
        <v>c. HE7-10</v>
      </c>
      <c r="D154">
        <v>9</v>
      </c>
      <c r="E154" t="s">
        <v>34</v>
      </c>
      <c r="F154" s="6" t="e">
        <f>'20XX ECRS'!H11</f>
        <v>#N/A</v>
      </c>
      <c r="G154" s="6">
        <f>'2023 ECRS'!H11</f>
        <v>2567.5307326657025</v>
      </c>
      <c r="H154" s="6" t="e">
        <f t="shared" si="10"/>
        <v>#N/A</v>
      </c>
      <c r="I154" s="6"/>
    </row>
    <row r="155" spans="1:9" x14ac:dyDescent="0.35">
      <c r="A155" t="str">
        <f t="shared" si="8"/>
        <v>Jul</v>
      </c>
      <c r="B155" s="5">
        <f>DATE(2018, MONTH('2023 ECRS'!$H$2), 1)</f>
        <v>43282</v>
      </c>
      <c r="C155" s="5" t="str">
        <f t="shared" si="9"/>
        <v>c. HE7-10</v>
      </c>
      <c r="D155">
        <v>10</v>
      </c>
      <c r="E155" t="s">
        <v>34</v>
      </c>
      <c r="F155" s="6" t="e">
        <f>'20XX ECRS'!H12</f>
        <v>#N/A</v>
      </c>
      <c r="G155" s="6">
        <f>'2023 ECRS'!H12</f>
        <v>2284.3061243327338</v>
      </c>
      <c r="H155" s="6" t="e">
        <f t="shared" si="10"/>
        <v>#N/A</v>
      </c>
      <c r="I155" s="6"/>
    </row>
    <row r="156" spans="1:9" x14ac:dyDescent="0.35">
      <c r="A156" t="str">
        <f t="shared" si="8"/>
        <v>Jul</v>
      </c>
      <c r="B156" s="5">
        <f>DATE(2018, MONTH('2023 ECRS'!$H$2), 1)</f>
        <v>43282</v>
      </c>
      <c r="C156" s="5" t="str">
        <f t="shared" si="9"/>
        <v>d. HE11-14</v>
      </c>
      <c r="D156">
        <v>11</v>
      </c>
      <c r="E156" t="s">
        <v>34</v>
      </c>
      <c r="F156" s="6" t="e">
        <f>'20XX ECRS'!H13</f>
        <v>#N/A</v>
      </c>
      <c r="G156" s="6">
        <f>'2023 ECRS'!H13</f>
        <v>2484.8223764847871</v>
      </c>
      <c r="H156" s="6" t="e">
        <f t="shared" si="10"/>
        <v>#N/A</v>
      </c>
      <c r="I156" s="6"/>
    </row>
    <row r="157" spans="1:9" x14ac:dyDescent="0.35">
      <c r="A157" t="str">
        <f t="shared" si="8"/>
        <v>Jul</v>
      </c>
      <c r="B157" s="5">
        <f>DATE(2018, MONTH('2023 ECRS'!$H$2), 1)</f>
        <v>43282</v>
      </c>
      <c r="C157" s="5" t="str">
        <f t="shared" si="9"/>
        <v>d. HE11-14</v>
      </c>
      <c r="D157">
        <v>12</v>
      </c>
      <c r="E157" t="s">
        <v>34</v>
      </c>
      <c r="F157" s="6" t="e">
        <f>'20XX ECRS'!H14</f>
        <v>#N/A</v>
      </c>
      <c r="G157" s="6">
        <f>'2023 ECRS'!H14</f>
        <v>2525.6200826519575</v>
      </c>
      <c r="H157" s="6" t="e">
        <f t="shared" si="10"/>
        <v>#N/A</v>
      </c>
      <c r="I157" s="6"/>
    </row>
    <row r="158" spans="1:9" x14ac:dyDescent="0.35">
      <c r="A158" t="str">
        <f t="shared" si="8"/>
        <v>Jul</v>
      </c>
      <c r="B158" s="5">
        <f>DATE(2018, MONTH('2023 ECRS'!$H$2), 1)</f>
        <v>43282</v>
      </c>
      <c r="C158" s="5" t="str">
        <f t="shared" si="9"/>
        <v>d. HE11-14</v>
      </c>
      <c r="D158">
        <v>13</v>
      </c>
      <c r="E158" t="s">
        <v>34</v>
      </c>
      <c r="F158" s="6" t="e">
        <f>'20XX ECRS'!H15</f>
        <v>#N/A</v>
      </c>
      <c r="G158" s="6">
        <f>'2023 ECRS'!H15</f>
        <v>2509.5187303932676</v>
      </c>
      <c r="H158" s="6" t="e">
        <f t="shared" si="10"/>
        <v>#N/A</v>
      </c>
      <c r="I158" s="6"/>
    </row>
    <row r="159" spans="1:9" x14ac:dyDescent="0.35">
      <c r="A159" t="str">
        <f t="shared" si="8"/>
        <v>Jul</v>
      </c>
      <c r="B159" s="5">
        <f>DATE(2018, MONTH('2023 ECRS'!$H$2), 1)</f>
        <v>43282</v>
      </c>
      <c r="C159" s="5" t="str">
        <f t="shared" si="9"/>
        <v>d. HE11-14</v>
      </c>
      <c r="D159">
        <v>14</v>
      </c>
      <c r="E159" t="s">
        <v>34</v>
      </c>
      <c r="F159" s="6" t="e">
        <f>'20XX ECRS'!H16</f>
        <v>#N/A</v>
      </c>
      <c r="G159" s="6">
        <f>'2023 ECRS'!H16</f>
        <v>2339.0807113512901</v>
      </c>
      <c r="H159" s="6" t="e">
        <f t="shared" si="10"/>
        <v>#N/A</v>
      </c>
      <c r="I159" s="6"/>
    </row>
    <row r="160" spans="1:9" x14ac:dyDescent="0.35">
      <c r="A160" t="str">
        <f t="shared" si="8"/>
        <v>Jul</v>
      </c>
      <c r="B160" s="5">
        <f>DATE(2018, MONTH('2023 ECRS'!$H$2), 1)</f>
        <v>43282</v>
      </c>
      <c r="C160" s="5" t="str">
        <f t="shared" si="9"/>
        <v>e. HE15-18</v>
      </c>
      <c r="D160">
        <v>15</v>
      </c>
      <c r="E160" t="s">
        <v>34</v>
      </c>
      <c r="F160" s="6" t="e">
        <f>'20XX ECRS'!H17</f>
        <v>#N/A</v>
      </c>
      <c r="G160" s="6">
        <f>'2023 ECRS'!H17</f>
        <v>2127.7674306375784</v>
      </c>
      <c r="H160" s="6" t="e">
        <f t="shared" si="10"/>
        <v>#N/A</v>
      </c>
      <c r="I160" s="6"/>
    </row>
    <row r="161" spans="1:9" x14ac:dyDescent="0.35">
      <c r="A161" t="str">
        <f t="shared" si="8"/>
        <v>Jul</v>
      </c>
      <c r="B161" s="5">
        <f>DATE(2018, MONTH('2023 ECRS'!$H$2), 1)</f>
        <v>43282</v>
      </c>
      <c r="C161" s="5" t="str">
        <f t="shared" si="9"/>
        <v>e. HE15-18</v>
      </c>
      <c r="D161">
        <v>16</v>
      </c>
      <c r="E161" t="s">
        <v>34</v>
      </c>
      <c r="F161" s="6" t="e">
        <f>'20XX ECRS'!H18</f>
        <v>#N/A</v>
      </c>
      <c r="G161" s="6">
        <f>'2023 ECRS'!H18</f>
        <v>2451.3413052146648</v>
      </c>
      <c r="H161" s="6" t="e">
        <f t="shared" si="10"/>
        <v>#N/A</v>
      </c>
      <c r="I161" s="6"/>
    </row>
    <row r="162" spans="1:9" x14ac:dyDescent="0.35">
      <c r="A162" t="str">
        <f t="shared" si="8"/>
        <v>Jul</v>
      </c>
      <c r="B162" s="5">
        <f>DATE(2018, MONTH('2023 ECRS'!$H$2), 1)</f>
        <v>43282</v>
      </c>
      <c r="C162" s="5" t="str">
        <f t="shared" si="9"/>
        <v>e. HE15-18</v>
      </c>
      <c r="D162">
        <v>17</v>
      </c>
      <c r="E162" t="s">
        <v>34</v>
      </c>
      <c r="F162" s="6" t="e">
        <f>'20XX ECRS'!H19</f>
        <v>#N/A</v>
      </c>
      <c r="G162" s="6">
        <f>'2023 ECRS'!H19</f>
        <v>2574.7462645968158</v>
      </c>
      <c r="H162" s="6" t="e">
        <f t="shared" si="10"/>
        <v>#N/A</v>
      </c>
      <c r="I162" s="6"/>
    </row>
    <row r="163" spans="1:9" x14ac:dyDescent="0.35">
      <c r="A163" t="str">
        <f t="shared" si="8"/>
        <v>Jul</v>
      </c>
      <c r="B163" s="5">
        <f>DATE(2018, MONTH('2023 ECRS'!$H$2), 1)</f>
        <v>43282</v>
      </c>
      <c r="C163" s="5" t="str">
        <f t="shared" si="9"/>
        <v>e. HE15-18</v>
      </c>
      <c r="D163">
        <v>18</v>
      </c>
      <c r="E163" t="s">
        <v>34</v>
      </c>
      <c r="F163" s="6" t="e">
        <f>'20XX ECRS'!H20</f>
        <v>#N/A</v>
      </c>
      <c r="G163" s="6">
        <f>'2023 ECRS'!H20</f>
        <v>2447.7697332678044</v>
      </c>
      <c r="H163" s="6" t="e">
        <f t="shared" si="10"/>
        <v>#N/A</v>
      </c>
      <c r="I163" s="6"/>
    </row>
    <row r="164" spans="1:9" x14ac:dyDescent="0.35">
      <c r="A164" t="str">
        <f t="shared" si="8"/>
        <v>Jul</v>
      </c>
      <c r="B164" s="5">
        <f>DATE(2018, MONTH('2023 ECRS'!$H$2), 1)</f>
        <v>43282</v>
      </c>
      <c r="C164" s="5" t="str">
        <f t="shared" si="9"/>
        <v>f. HE19-22</v>
      </c>
      <c r="D164">
        <v>19</v>
      </c>
      <c r="E164" t="s">
        <v>34</v>
      </c>
      <c r="F164" s="6" t="e">
        <f>'20XX ECRS'!H21</f>
        <v>#N/A</v>
      </c>
      <c r="G164" s="6">
        <f>'2023 ECRS'!H21</f>
        <v>2497.9322918834009</v>
      </c>
      <c r="H164" s="6" t="e">
        <f t="shared" si="10"/>
        <v>#N/A</v>
      </c>
      <c r="I164" s="6"/>
    </row>
    <row r="165" spans="1:9" x14ac:dyDescent="0.35">
      <c r="A165" t="str">
        <f t="shared" si="8"/>
        <v>Jul</v>
      </c>
      <c r="B165" s="5">
        <f>DATE(2018, MONTH('2023 ECRS'!$H$2), 1)</f>
        <v>43282</v>
      </c>
      <c r="C165" s="5" t="str">
        <f t="shared" si="9"/>
        <v>f. HE19-22</v>
      </c>
      <c r="D165">
        <v>20</v>
      </c>
      <c r="E165" t="s">
        <v>34</v>
      </c>
      <c r="F165" s="6" t="e">
        <f>'20XX ECRS'!H22</f>
        <v>#N/A</v>
      </c>
      <c r="G165" s="6">
        <f>'2023 ECRS'!H22</f>
        <v>2393.2004457544076</v>
      </c>
      <c r="H165" s="6" t="e">
        <f t="shared" si="10"/>
        <v>#N/A</v>
      </c>
      <c r="I165" s="6"/>
    </row>
    <row r="166" spans="1:9" x14ac:dyDescent="0.35">
      <c r="A166" t="str">
        <f t="shared" si="8"/>
        <v>Jul</v>
      </c>
      <c r="B166" s="5">
        <f>DATE(2018, MONTH('2023 ECRS'!$H$2), 1)</f>
        <v>43282</v>
      </c>
      <c r="C166" s="5" t="str">
        <f t="shared" si="9"/>
        <v>f. HE19-22</v>
      </c>
      <c r="D166">
        <v>21</v>
      </c>
      <c r="E166" t="s">
        <v>34</v>
      </c>
      <c r="F166" s="6" t="e">
        <f>'20XX ECRS'!H23</f>
        <v>#N/A</v>
      </c>
      <c r="G166" s="6">
        <f>'2023 ECRS'!H23</f>
        <v>2076.1671086198317</v>
      </c>
      <c r="H166" s="6" t="e">
        <f t="shared" si="10"/>
        <v>#N/A</v>
      </c>
      <c r="I166" s="6"/>
    </row>
    <row r="167" spans="1:9" x14ac:dyDescent="0.35">
      <c r="A167" t="str">
        <f t="shared" si="8"/>
        <v>Jul</v>
      </c>
      <c r="B167" s="5">
        <f>DATE(2018, MONTH('2023 ECRS'!$H$2), 1)</f>
        <v>43282</v>
      </c>
      <c r="C167" s="5" t="str">
        <f t="shared" si="9"/>
        <v>f. HE19-22</v>
      </c>
      <c r="D167">
        <v>22</v>
      </c>
      <c r="E167" t="s">
        <v>34</v>
      </c>
      <c r="F167" s="6" t="e">
        <f>'20XX ECRS'!H24</f>
        <v>#N/A</v>
      </c>
      <c r="G167" s="6">
        <f>'2023 ECRS'!H24</f>
        <v>2046.2221489145938</v>
      </c>
      <c r="H167" s="6" t="e">
        <f t="shared" si="10"/>
        <v>#N/A</v>
      </c>
      <c r="I167" s="6"/>
    </row>
    <row r="168" spans="1:9" x14ac:dyDescent="0.35">
      <c r="A168" t="str">
        <f t="shared" si="8"/>
        <v>Jul</v>
      </c>
      <c r="B168" s="5">
        <f>DATE(2018, MONTH('2023 ECRS'!$H$2), 1)</f>
        <v>43282</v>
      </c>
      <c r="C168" s="5" t="str">
        <f t="shared" si="9"/>
        <v>a. HE1-2 &amp; HE23-24</v>
      </c>
      <c r="D168">
        <v>23</v>
      </c>
      <c r="E168" t="s">
        <v>34</v>
      </c>
      <c r="F168" s="6" t="e">
        <f>'20XX ECRS'!H25</f>
        <v>#N/A</v>
      </c>
      <c r="G168" s="6">
        <f>'2023 ECRS'!H25</f>
        <v>1834.5163885535731</v>
      </c>
      <c r="H168" s="6" t="e">
        <f t="shared" si="10"/>
        <v>#N/A</v>
      </c>
      <c r="I168" s="6"/>
    </row>
    <row r="169" spans="1:9" x14ac:dyDescent="0.35">
      <c r="A169" t="str">
        <f t="shared" si="8"/>
        <v>Jul</v>
      </c>
      <c r="B169" s="5">
        <f>DATE(2018, MONTH('2023 ECRS'!$H$2), 1)</f>
        <v>43282</v>
      </c>
      <c r="C169" s="5" t="str">
        <f t="shared" si="9"/>
        <v>a. HE1-2 &amp; HE23-24</v>
      </c>
      <c r="D169">
        <v>24</v>
      </c>
      <c r="E169" t="s">
        <v>34</v>
      </c>
      <c r="F169" s="6" t="e">
        <f>'20XX ECRS'!H26</f>
        <v>#N/A</v>
      </c>
      <c r="G169" s="6">
        <f>'2023 ECRS'!H26</f>
        <v>1717.8443706645489</v>
      </c>
      <c r="H169" s="6" t="e">
        <f t="shared" si="10"/>
        <v>#N/A</v>
      </c>
      <c r="I169" s="6"/>
    </row>
    <row r="170" spans="1:9" x14ac:dyDescent="0.35">
      <c r="A170" t="str">
        <f t="shared" si="8"/>
        <v>Aug</v>
      </c>
      <c r="B170" s="5">
        <f>DATE(2018, MONTH('2023 ECRS'!$I$2), 1)</f>
        <v>43313</v>
      </c>
      <c r="C170" s="5" t="str">
        <f t="shared" si="9"/>
        <v>a. HE1-2 &amp; HE23-24</v>
      </c>
      <c r="D170">
        <v>1</v>
      </c>
      <c r="E170" t="s">
        <v>34</v>
      </c>
      <c r="F170" s="6" t="e">
        <f>'20XX ECRS'!I3</f>
        <v>#N/A</v>
      </c>
      <c r="G170" s="6">
        <f>'2023 ECRS'!I3</f>
        <v>1630.404313689975</v>
      </c>
      <c r="H170" s="6" t="e">
        <f t="shared" si="10"/>
        <v>#N/A</v>
      </c>
      <c r="I170" s="6"/>
    </row>
    <row r="171" spans="1:9" x14ac:dyDescent="0.35">
      <c r="A171" t="str">
        <f t="shared" si="8"/>
        <v>Aug</v>
      </c>
      <c r="B171" s="5">
        <f>DATE(2018, MONTH('2023 ECRS'!$I$2), 1)</f>
        <v>43313</v>
      </c>
      <c r="C171" s="5" t="str">
        <f t="shared" si="9"/>
        <v>a. HE1-2 &amp; HE23-24</v>
      </c>
      <c r="D171">
        <v>2</v>
      </c>
      <c r="E171" t="s">
        <v>34</v>
      </c>
      <c r="F171" s="6" t="e">
        <f>'20XX ECRS'!I4</f>
        <v>#N/A</v>
      </c>
      <c r="G171" s="6">
        <f>'2023 ECRS'!I4</f>
        <v>1622.24933726003</v>
      </c>
      <c r="H171" s="6" t="e">
        <f t="shared" si="10"/>
        <v>#N/A</v>
      </c>
      <c r="I171" s="6"/>
    </row>
    <row r="172" spans="1:9" x14ac:dyDescent="0.35">
      <c r="A172" t="str">
        <f t="shared" si="8"/>
        <v>Aug</v>
      </c>
      <c r="B172" s="5">
        <f>DATE(2018, MONTH('2023 ECRS'!$I$2), 1)</f>
        <v>43313</v>
      </c>
      <c r="C172" s="5" t="str">
        <f t="shared" si="9"/>
        <v>b. HE3-6</v>
      </c>
      <c r="D172">
        <v>3</v>
      </c>
      <c r="E172" t="s">
        <v>34</v>
      </c>
      <c r="F172" s="6" t="e">
        <f>'20XX ECRS'!I5</f>
        <v>#N/A</v>
      </c>
      <c r="G172" s="6">
        <f>'2023 ECRS'!I5</f>
        <v>1718.810306228374</v>
      </c>
      <c r="H172" s="6" t="e">
        <f t="shared" si="10"/>
        <v>#N/A</v>
      </c>
      <c r="I172" s="6"/>
    </row>
    <row r="173" spans="1:9" x14ac:dyDescent="0.35">
      <c r="A173" t="str">
        <f t="shared" si="8"/>
        <v>Aug</v>
      </c>
      <c r="B173" s="5">
        <f>DATE(2018, MONTH('2023 ECRS'!$I$2), 1)</f>
        <v>43313</v>
      </c>
      <c r="C173" s="5" t="str">
        <f t="shared" si="9"/>
        <v>b. HE3-6</v>
      </c>
      <c r="D173">
        <v>4</v>
      </c>
      <c r="E173" t="s">
        <v>34</v>
      </c>
      <c r="F173" s="6" t="e">
        <f>'20XX ECRS'!I6</f>
        <v>#N/A</v>
      </c>
      <c r="G173" s="6">
        <f>'2023 ECRS'!I6</f>
        <v>1624.9473715462341</v>
      </c>
      <c r="H173" s="6" t="e">
        <f t="shared" si="10"/>
        <v>#N/A</v>
      </c>
      <c r="I173" s="6"/>
    </row>
    <row r="174" spans="1:9" x14ac:dyDescent="0.35">
      <c r="A174" t="str">
        <f t="shared" si="8"/>
        <v>Aug</v>
      </c>
      <c r="B174" s="5">
        <f>DATE(2018, MONTH('2023 ECRS'!$I$2), 1)</f>
        <v>43313</v>
      </c>
      <c r="C174" s="5" t="str">
        <f t="shared" si="9"/>
        <v>b. HE3-6</v>
      </c>
      <c r="D174">
        <v>5</v>
      </c>
      <c r="E174" t="s">
        <v>34</v>
      </c>
      <c r="F174" s="6" t="e">
        <f>'20XX ECRS'!I7</f>
        <v>#N/A</v>
      </c>
      <c r="G174" s="6">
        <f>'2023 ECRS'!I7</f>
        <v>1595.080956009145</v>
      </c>
      <c r="H174" s="6" t="e">
        <f t="shared" si="10"/>
        <v>#N/A</v>
      </c>
      <c r="I174" s="6"/>
    </row>
    <row r="175" spans="1:9" x14ac:dyDescent="0.35">
      <c r="A175" t="str">
        <f t="shared" si="8"/>
        <v>Aug</v>
      </c>
      <c r="B175" s="5">
        <f>DATE(2018, MONTH('2023 ECRS'!$I$2), 1)</f>
        <v>43313</v>
      </c>
      <c r="C175" s="5" t="str">
        <f t="shared" si="9"/>
        <v>b. HE3-6</v>
      </c>
      <c r="D175">
        <v>6</v>
      </c>
      <c r="E175" t="s">
        <v>34</v>
      </c>
      <c r="F175" s="6" t="e">
        <f>'20XX ECRS'!I8</f>
        <v>#N/A</v>
      </c>
      <c r="G175" s="6">
        <f>'2023 ECRS'!I8</f>
        <v>1478.7758395538469</v>
      </c>
      <c r="H175" s="6" t="e">
        <f t="shared" si="10"/>
        <v>#N/A</v>
      </c>
      <c r="I175" s="6"/>
    </row>
    <row r="176" spans="1:9" x14ac:dyDescent="0.35">
      <c r="A176" t="str">
        <f t="shared" si="8"/>
        <v>Aug</v>
      </c>
      <c r="B176" s="5">
        <f>DATE(2018, MONTH('2023 ECRS'!$I$2), 1)</f>
        <v>43313</v>
      </c>
      <c r="C176" s="5" t="str">
        <f t="shared" si="9"/>
        <v>c. HE7-10</v>
      </c>
      <c r="D176">
        <v>7</v>
      </c>
      <c r="E176" t="s">
        <v>34</v>
      </c>
      <c r="F176" s="6" t="e">
        <f>'20XX ECRS'!I9</f>
        <v>#N/A</v>
      </c>
      <c r="G176" s="6">
        <f>'2023 ECRS'!I9</f>
        <v>1615.6132901862488</v>
      </c>
      <c r="H176" s="6" t="e">
        <f t="shared" si="10"/>
        <v>#N/A</v>
      </c>
      <c r="I176" s="6"/>
    </row>
    <row r="177" spans="1:9" x14ac:dyDescent="0.35">
      <c r="A177" t="str">
        <f t="shared" si="8"/>
        <v>Aug</v>
      </c>
      <c r="B177" s="5">
        <f>DATE(2018, MONTH('2023 ECRS'!$I$2), 1)</f>
        <v>43313</v>
      </c>
      <c r="C177" s="5" t="str">
        <f t="shared" si="9"/>
        <v>c. HE7-10</v>
      </c>
      <c r="D177">
        <v>8</v>
      </c>
      <c r="E177" t="s">
        <v>34</v>
      </c>
      <c r="F177" s="6" t="e">
        <f>'20XX ECRS'!I10</f>
        <v>#N/A</v>
      </c>
      <c r="G177" s="6">
        <f>'2023 ECRS'!I10</f>
        <v>1817.6175228618017</v>
      </c>
      <c r="H177" s="6" t="e">
        <f t="shared" si="10"/>
        <v>#N/A</v>
      </c>
      <c r="I177" s="6"/>
    </row>
    <row r="178" spans="1:9" x14ac:dyDescent="0.35">
      <c r="A178" t="str">
        <f t="shared" si="8"/>
        <v>Aug</v>
      </c>
      <c r="B178" s="5">
        <f>DATE(2018, MONTH('2023 ECRS'!$I$2), 1)</f>
        <v>43313</v>
      </c>
      <c r="C178" s="5" t="str">
        <f t="shared" si="9"/>
        <v>c. HE7-10</v>
      </c>
      <c r="D178">
        <v>9</v>
      </c>
      <c r="E178" t="s">
        <v>34</v>
      </c>
      <c r="F178" s="6" t="e">
        <f>'20XX ECRS'!I11</f>
        <v>#N/A</v>
      </c>
      <c r="G178" s="6">
        <f>'2023 ECRS'!I11</f>
        <v>2282.6996652986909</v>
      </c>
      <c r="H178" s="6" t="e">
        <f t="shared" si="10"/>
        <v>#N/A</v>
      </c>
      <c r="I178" s="6"/>
    </row>
    <row r="179" spans="1:9" x14ac:dyDescent="0.35">
      <c r="A179" t="str">
        <f t="shared" si="8"/>
        <v>Aug</v>
      </c>
      <c r="B179" s="5">
        <f>DATE(2018, MONTH('2023 ECRS'!$I$2), 1)</f>
        <v>43313</v>
      </c>
      <c r="C179" s="5" t="str">
        <f t="shared" si="9"/>
        <v>c. HE7-10</v>
      </c>
      <c r="D179">
        <v>10</v>
      </c>
      <c r="E179" t="s">
        <v>34</v>
      </c>
      <c r="F179" s="6" t="e">
        <f>'20XX ECRS'!I12</f>
        <v>#N/A</v>
      </c>
      <c r="G179" s="6">
        <f>'2023 ECRS'!I12</f>
        <v>2449.7049993734017</v>
      </c>
      <c r="H179" s="6" t="e">
        <f t="shared" si="10"/>
        <v>#N/A</v>
      </c>
      <c r="I179" s="6"/>
    </row>
    <row r="180" spans="1:9" x14ac:dyDescent="0.35">
      <c r="A180" t="str">
        <f t="shared" si="8"/>
        <v>Aug</v>
      </c>
      <c r="B180" s="5">
        <f>DATE(2018, MONTH('2023 ECRS'!$I$2), 1)</f>
        <v>43313</v>
      </c>
      <c r="C180" s="5" t="str">
        <f t="shared" si="9"/>
        <v>d. HE11-14</v>
      </c>
      <c r="D180">
        <v>11</v>
      </c>
      <c r="E180" t="s">
        <v>34</v>
      </c>
      <c r="F180" s="6" t="e">
        <f>'20XX ECRS'!I13</f>
        <v>#N/A</v>
      </c>
      <c r="G180" s="6">
        <f>'2023 ECRS'!I13</f>
        <v>2443.2369094157302</v>
      </c>
      <c r="H180" s="6" t="e">
        <f t="shared" si="10"/>
        <v>#N/A</v>
      </c>
      <c r="I180" s="6"/>
    </row>
    <row r="181" spans="1:9" x14ac:dyDescent="0.35">
      <c r="A181" t="str">
        <f t="shared" si="8"/>
        <v>Aug</v>
      </c>
      <c r="B181" s="5">
        <f>DATE(2018, MONTH('2023 ECRS'!$I$2), 1)</f>
        <v>43313</v>
      </c>
      <c r="C181" s="5" t="str">
        <f t="shared" si="9"/>
        <v>d. HE11-14</v>
      </c>
      <c r="D181">
        <v>12</v>
      </c>
      <c r="E181" t="s">
        <v>34</v>
      </c>
      <c r="F181" s="6" t="e">
        <f>'20XX ECRS'!I14</f>
        <v>#N/A</v>
      </c>
      <c r="G181" s="6">
        <f>'2023 ECRS'!I14</f>
        <v>2380.3041833757707</v>
      </c>
      <c r="H181" s="6" t="e">
        <f t="shared" si="10"/>
        <v>#N/A</v>
      </c>
      <c r="I181" s="6"/>
    </row>
    <row r="182" spans="1:9" x14ac:dyDescent="0.35">
      <c r="A182" t="str">
        <f t="shared" si="8"/>
        <v>Aug</v>
      </c>
      <c r="B182" s="5">
        <f>DATE(2018, MONTH('2023 ECRS'!$I$2), 1)</f>
        <v>43313</v>
      </c>
      <c r="C182" s="5" t="str">
        <f t="shared" si="9"/>
        <v>d. HE11-14</v>
      </c>
      <c r="D182">
        <v>13</v>
      </c>
      <c r="E182" t="s">
        <v>34</v>
      </c>
      <c r="F182" s="6" t="e">
        <f>'20XX ECRS'!I15</f>
        <v>#N/A</v>
      </c>
      <c r="G182" s="6">
        <f>'2023 ECRS'!I15</f>
        <v>2489.2392919623999</v>
      </c>
      <c r="H182" s="6" t="e">
        <f t="shared" si="10"/>
        <v>#N/A</v>
      </c>
      <c r="I182" s="6"/>
    </row>
    <row r="183" spans="1:9" x14ac:dyDescent="0.35">
      <c r="A183" t="str">
        <f t="shared" si="8"/>
        <v>Aug</v>
      </c>
      <c r="B183" s="5">
        <f>DATE(2018, MONTH('2023 ECRS'!$I$2), 1)</f>
        <v>43313</v>
      </c>
      <c r="C183" s="5" t="str">
        <f t="shared" si="9"/>
        <v>d. HE11-14</v>
      </c>
      <c r="D183">
        <v>14</v>
      </c>
      <c r="E183" t="s">
        <v>34</v>
      </c>
      <c r="F183" s="6" t="e">
        <f>'20XX ECRS'!I16</f>
        <v>#N/A</v>
      </c>
      <c r="G183" s="6">
        <f>'2023 ECRS'!I16</f>
        <v>2433.4206400810035</v>
      </c>
      <c r="H183" s="6" t="e">
        <f t="shared" si="10"/>
        <v>#N/A</v>
      </c>
      <c r="I183" s="6"/>
    </row>
    <row r="184" spans="1:9" x14ac:dyDescent="0.35">
      <c r="A184" t="str">
        <f t="shared" si="8"/>
        <v>Aug</v>
      </c>
      <c r="B184" s="5">
        <f>DATE(2018, MONTH('2023 ECRS'!$I$2), 1)</f>
        <v>43313</v>
      </c>
      <c r="C184" s="5" t="str">
        <f t="shared" si="9"/>
        <v>e. HE15-18</v>
      </c>
      <c r="D184">
        <v>15</v>
      </c>
      <c r="E184" t="s">
        <v>34</v>
      </c>
      <c r="F184" s="6" t="e">
        <f>'20XX ECRS'!I17</f>
        <v>#N/A</v>
      </c>
      <c r="G184" s="6">
        <f>'2023 ECRS'!I17</f>
        <v>2487.849168804818</v>
      </c>
      <c r="H184" s="6" t="e">
        <f t="shared" si="10"/>
        <v>#N/A</v>
      </c>
      <c r="I184" s="6"/>
    </row>
    <row r="185" spans="1:9" x14ac:dyDescent="0.35">
      <c r="A185" t="str">
        <f t="shared" si="8"/>
        <v>Aug</v>
      </c>
      <c r="B185" s="5">
        <f>DATE(2018, MONTH('2023 ECRS'!$I$2), 1)</f>
        <v>43313</v>
      </c>
      <c r="C185" s="5" t="str">
        <f t="shared" si="9"/>
        <v>e. HE15-18</v>
      </c>
      <c r="D185">
        <v>16</v>
      </c>
      <c r="E185" t="s">
        <v>34</v>
      </c>
      <c r="F185" s="6" t="e">
        <f>'20XX ECRS'!I18</f>
        <v>#N/A</v>
      </c>
      <c r="G185" s="6">
        <f>'2023 ECRS'!I18</f>
        <v>2568.524283427173</v>
      </c>
      <c r="H185" s="6" t="e">
        <f t="shared" si="10"/>
        <v>#N/A</v>
      </c>
      <c r="I185" s="6"/>
    </row>
    <row r="186" spans="1:9" x14ac:dyDescent="0.35">
      <c r="A186" t="str">
        <f t="shared" si="8"/>
        <v>Aug</v>
      </c>
      <c r="B186" s="5">
        <f>DATE(2018, MONTH('2023 ECRS'!$I$2), 1)</f>
        <v>43313</v>
      </c>
      <c r="C186" s="5" t="str">
        <f t="shared" si="9"/>
        <v>e. HE15-18</v>
      </c>
      <c r="D186">
        <v>17</v>
      </c>
      <c r="E186" t="s">
        <v>34</v>
      </c>
      <c r="F186" s="6" t="e">
        <f>'20XX ECRS'!I19</f>
        <v>#N/A</v>
      </c>
      <c r="G186" s="6">
        <f>'2023 ECRS'!I19</f>
        <v>2643.0078424938119</v>
      </c>
      <c r="H186" s="6" t="e">
        <f t="shared" si="10"/>
        <v>#N/A</v>
      </c>
      <c r="I186" s="6"/>
    </row>
    <row r="187" spans="1:9" x14ac:dyDescent="0.35">
      <c r="A187" t="str">
        <f t="shared" si="8"/>
        <v>Aug</v>
      </c>
      <c r="B187" s="5">
        <f>DATE(2018, MONTH('2023 ECRS'!$I$2), 1)</f>
        <v>43313</v>
      </c>
      <c r="C187" s="5" t="str">
        <f t="shared" si="9"/>
        <v>e. HE15-18</v>
      </c>
      <c r="D187">
        <v>18</v>
      </c>
      <c r="E187" t="s">
        <v>34</v>
      </c>
      <c r="F187" s="6" t="e">
        <f>'20XX ECRS'!I20</f>
        <v>#N/A</v>
      </c>
      <c r="G187" s="6">
        <f>'2023 ECRS'!I20</f>
        <v>2808.7695790019511</v>
      </c>
      <c r="H187" s="6" t="e">
        <f t="shared" si="10"/>
        <v>#N/A</v>
      </c>
      <c r="I187" s="6"/>
    </row>
    <row r="188" spans="1:9" x14ac:dyDescent="0.35">
      <c r="A188" t="str">
        <f t="shared" si="8"/>
        <v>Aug</v>
      </c>
      <c r="B188" s="5">
        <f>DATE(2018, MONTH('2023 ECRS'!$I$2), 1)</f>
        <v>43313</v>
      </c>
      <c r="C188" s="5" t="str">
        <f t="shared" si="9"/>
        <v>f. HE19-22</v>
      </c>
      <c r="D188">
        <v>19</v>
      </c>
      <c r="E188" t="s">
        <v>34</v>
      </c>
      <c r="F188" s="6" t="e">
        <f>'20XX ECRS'!I21</f>
        <v>#N/A</v>
      </c>
      <c r="G188" s="6">
        <f>'2023 ECRS'!I21</f>
        <v>2679.4332795697924</v>
      </c>
      <c r="H188" s="6" t="e">
        <f t="shared" si="10"/>
        <v>#N/A</v>
      </c>
      <c r="I188" s="6"/>
    </row>
    <row r="189" spans="1:9" x14ac:dyDescent="0.35">
      <c r="A189" t="str">
        <f t="shared" si="8"/>
        <v>Aug</v>
      </c>
      <c r="B189" s="5">
        <f>DATE(2018, MONTH('2023 ECRS'!$I$2), 1)</f>
        <v>43313</v>
      </c>
      <c r="C189" s="5" t="str">
        <f t="shared" si="9"/>
        <v>f. HE19-22</v>
      </c>
      <c r="D189">
        <v>20</v>
      </c>
      <c r="E189" t="s">
        <v>34</v>
      </c>
      <c r="F189" s="6" t="e">
        <f>'20XX ECRS'!I22</f>
        <v>#N/A</v>
      </c>
      <c r="G189" s="6">
        <f>'2023 ECRS'!I22</f>
        <v>2534.4308473707683</v>
      </c>
      <c r="H189" s="6" t="e">
        <f t="shared" si="10"/>
        <v>#N/A</v>
      </c>
      <c r="I189" s="6"/>
    </row>
    <row r="190" spans="1:9" x14ac:dyDescent="0.35">
      <c r="A190" t="str">
        <f t="shared" si="8"/>
        <v>Aug</v>
      </c>
      <c r="B190" s="5">
        <f>DATE(2018, MONTH('2023 ECRS'!$I$2), 1)</f>
        <v>43313</v>
      </c>
      <c r="C190" s="5" t="str">
        <f t="shared" si="9"/>
        <v>f. HE19-22</v>
      </c>
      <c r="D190">
        <v>21</v>
      </c>
      <c r="E190" t="s">
        <v>34</v>
      </c>
      <c r="F190" s="6" t="e">
        <f>'20XX ECRS'!I23</f>
        <v>#N/A</v>
      </c>
      <c r="G190" s="6">
        <f>'2023 ECRS'!I23</f>
        <v>2262.353867103111</v>
      </c>
      <c r="H190" s="6" t="e">
        <f t="shared" si="10"/>
        <v>#N/A</v>
      </c>
      <c r="I190" s="6"/>
    </row>
    <row r="191" spans="1:9" x14ac:dyDescent="0.35">
      <c r="A191" t="str">
        <f t="shared" si="8"/>
        <v>Aug</v>
      </c>
      <c r="B191" s="5">
        <f>DATE(2018, MONTH('2023 ECRS'!$I$2), 1)</f>
        <v>43313</v>
      </c>
      <c r="C191" s="5" t="str">
        <f t="shared" si="9"/>
        <v>f. HE19-22</v>
      </c>
      <c r="D191">
        <v>22</v>
      </c>
      <c r="E191" t="s">
        <v>34</v>
      </c>
      <c r="F191" s="6" t="e">
        <f>'20XX ECRS'!I24</f>
        <v>#N/A</v>
      </c>
      <c r="G191" s="6">
        <f>'2023 ECRS'!I24</f>
        <v>1972.1338367374753</v>
      </c>
      <c r="H191" s="6" t="e">
        <f t="shared" si="10"/>
        <v>#N/A</v>
      </c>
      <c r="I191" s="6"/>
    </row>
    <row r="192" spans="1:9" x14ac:dyDescent="0.35">
      <c r="A192" t="str">
        <f t="shared" si="8"/>
        <v>Aug</v>
      </c>
      <c r="B192" s="5">
        <f>DATE(2018, MONTH('2023 ECRS'!$I$2), 1)</f>
        <v>43313</v>
      </c>
      <c r="C192" s="5" t="str">
        <f t="shared" si="9"/>
        <v>a. HE1-2 &amp; HE23-24</v>
      </c>
      <c r="D192">
        <v>23</v>
      </c>
      <c r="E192" t="s">
        <v>34</v>
      </c>
      <c r="F192" s="6" t="e">
        <f>'20XX ECRS'!I25</f>
        <v>#N/A</v>
      </c>
      <c r="G192" s="6">
        <f>'2023 ECRS'!I25</f>
        <v>1897.3166486035179</v>
      </c>
      <c r="H192" s="6" t="e">
        <f t="shared" si="10"/>
        <v>#N/A</v>
      </c>
      <c r="I192" s="6"/>
    </row>
    <row r="193" spans="1:9" x14ac:dyDescent="0.35">
      <c r="A193" t="str">
        <f t="shared" si="8"/>
        <v>Aug</v>
      </c>
      <c r="B193" s="5">
        <f>DATE(2018, MONTH('2023 ECRS'!$I$2), 1)</f>
        <v>43313</v>
      </c>
      <c r="C193" s="5" t="str">
        <f t="shared" si="9"/>
        <v>a. HE1-2 &amp; HE23-24</v>
      </c>
      <c r="D193">
        <v>24</v>
      </c>
      <c r="E193" t="s">
        <v>34</v>
      </c>
      <c r="F193" s="6" t="e">
        <f>'20XX ECRS'!I26</f>
        <v>#N/A</v>
      </c>
      <c r="G193" s="6">
        <f>'2023 ECRS'!I26</f>
        <v>1694.7470192600258</v>
      </c>
      <c r="H193" s="6" t="e">
        <f t="shared" si="10"/>
        <v>#N/A</v>
      </c>
      <c r="I193" s="6"/>
    </row>
    <row r="194" spans="1:9" x14ac:dyDescent="0.35">
      <c r="A194" t="str">
        <f t="shared" si="8"/>
        <v>Sep</v>
      </c>
      <c r="B194" s="5">
        <f>DATE(2018, MONTH('2023 ECRS'!$J$2), 1)</f>
        <v>43344</v>
      </c>
      <c r="C194" s="5" t="str">
        <f t="shared" si="9"/>
        <v>a. HE1-2 &amp; HE23-24</v>
      </c>
      <c r="D194">
        <v>1</v>
      </c>
      <c r="E194" t="s">
        <v>34</v>
      </c>
      <c r="F194" s="6" t="e">
        <f>'20XX ECRS'!J3</f>
        <v>#N/A</v>
      </c>
      <c r="G194" s="6">
        <f>'2023 ECRS'!J3</f>
        <v>1726.683208968991</v>
      </c>
      <c r="H194" s="6" t="e">
        <f t="shared" si="10"/>
        <v>#N/A</v>
      </c>
      <c r="I194" s="6"/>
    </row>
    <row r="195" spans="1:9" x14ac:dyDescent="0.35">
      <c r="A195" t="str">
        <f t="shared" ref="A195:A258" si="11">TEXT(B195, "mmm")</f>
        <v>Sep</v>
      </c>
      <c r="B195" s="5">
        <f>DATE(2018, MONTH('2023 ECRS'!$J$2), 1)</f>
        <v>43344</v>
      </c>
      <c r="C195" s="5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34</v>
      </c>
      <c r="F195" s="6" t="e">
        <f>'20XX ECRS'!J4</f>
        <v>#N/A</v>
      </c>
      <c r="G195" s="6">
        <f>'2023 ECRS'!J4</f>
        <v>1568.0568768641579</v>
      </c>
      <c r="H195" s="6" t="e">
        <f t="shared" ref="H195:H258" si="13">IF(G195=0, 0,G195- F195)</f>
        <v>#N/A</v>
      </c>
      <c r="I195" s="6"/>
    </row>
    <row r="196" spans="1:9" x14ac:dyDescent="0.35">
      <c r="A196" t="str">
        <f t="shared" si="11"/>
        <v>Sep</v>
      </c>
      <c r="B196" s="5">
        <f>DATE(2018, MONTH('2023 ECRS'!$J$2), 1)</f>
        <v>43344</v>
      </c>
      <c r="C196" s="5" t="str">
        <f t="shared" si="12"/>
        <v>b. HE3-6</v>
      </c>
      <c r="D196">
        <v>3</v>
      </c>
      <c r="E196" t="s">
        <v>34</v>
      </c>
      <c r="F196" s="6" t="e">
        <f>'20XX ECRS'!J5</f>
        <v>#N/A</v>
      </c>
      <c r="G196" s="6">
        <f>'2023 ECRS'!J5</f>
        <v>1582.562025801838</v>
      </c>
      <c r="H196" s="6" t="e">
        <f t="shared" si="13"/>
        <v>#N/A</v>
      </c>
      <c r="I196" s="6"/>
    </row>
    <row r="197" spans="1:9" x14ac:dyDescent="0.35">
      <c r="A197" t="str">
        <f t="shared" si="11"/>
        <v>Sep</v>
      </c>
      <c r="B197" s="5">
        <f>DATE(2018, MONTH('2023 ECRS'!$J$2), 1)</f>
        <v>43344</v>
      </c>
      <c r="C197" s="5" t="str">
        <f t="shared" si="12"/>
        <v>b. HE3-6</v>
      </c>
      <c r="D197">
        <v>4</v>
      </c>
      <c r="E197" t="s">
        <v>34</v>
      </c>
      <c r="F197" s="6" t="e">
        <f>'20XX ECRS'!J6</f>
        <v>#N/A</v>
      </c>
      <c r="G197" s="6">
        <f>'2023 ECRS'!J6</f>
        <v>1550.6811733507188</v>
      </c>
      <c r="H197" s="6" t="e">
        <f t="shared" si="13"/>
        <v>#N/A</v>
      </c>
      <c r="I197" s="6"/>
    </row>
    <row r="198" spans="1:9" x14ac:dyDescent="0.35">
      <c r="A198" t="str">
        <f t="shared" si="11"/>
        <v>Sep</v>
      </c>
      <c r="B198" s="5">
        <f>DATE(2018, MONTH('2023 ECRS'!$J$2), 1)</f>
        <v>43344</v>
      </c>
      <c r="C198" s="5" t="str">
        <f t="shared" si="12"/>
        <v>b. HE3-6</v>
      </c>
      <c r="D198">
        <v>5</v>
      </c>
      <c r="E198" t="s">
        <v>34</v>
      </c>
      <c r="F198" s="6" t="e">
        <f>'20XX ECRS'!J7</f>
        <v>#N/A</v>
      </c>
      <c r="G198" s="6">
        <f>'2023 ECRS'!J7</f>
        <v>1513.0508221090899</v>
      </c>
      <c r="H198" s="6" t="e">
        <f t="shared" si="13"/>
        <v>#N/A</v>
      </c>
      <c r="I198" s="6"/>
    </row>
    <row r="199" spans="1:9" x14ac:dyDescent="0.35">
      <c r="A199" t="str">
        <f t="shared" si="11"/>
        <v>Sep</v>
      </c>
      <c r="B199" s="5">
        <f>DATE(2018, MONTH('2023 ECRS'!$J$2), 1)</f>
        <v>43344</v>
      </c>
      <c r="C199" s="5" t="str">
        <f t="shared" si="12"/>
        <v>b. HE3-6</v>
      </c>
      <c r="D199">
        <v>6</v>
      </c>
      <c r="E199" t="s">
        <v>34</v>
      </c>
      <c r="F199" s="6" t="e">
        <f>'20XX ECRS'!J8</f>
        <v>#N/A</v>
      </c>
      <c r="G199" s="6">
        <f>'2023 ECRS'!J8</f>
        <v>1542.876094491583</v>
      </c>
      <c r="H199" s="6" t="e">
        <f t="shared" si="13"/>
        <v>#N/A</v>
      </c>
      <c r="I199" s="6"/>
    </row>
    <row r="200" spans="1:9" x14ac:dyDescent="0.35">
      <c r="A200" t="str">
        <f t="shared" si="11"/>
        <v>Sep</v>
      </c>
      <c r="B200" s="5">
        <f>DATE(2018, MONTH('2023 ECRS'!$J$2), 1)</f>
        <v>43344</v>
      </c>
      <c r="C200" s="5" t="str">
        <f t="shared" si="12"/>
        <v>c. HE7-10</v>
      </c>
      <c r="D200">
        <v>7</v>
      </c>
      <c r="E200" t="s">
        <v>34</v>
      </c>
      <c r="F200" s="6" t="e">
        <f>'20XX ECRS'!J9</f>
        <v>#N/A</v>
      </c>
      <c r="G200" s="6">
        <f>'2023 ECRS'!J9</f>
        <v>1687.559569260437</v>
      </c>
      <c r="H200" s="6" t="e">
        <f t="shared" si="13"/>
        <v>#N/A</v>
      </c>
      <c r="I200" s="6"/>
    </row>
    <row r="201" spans="1:9" x14ac:dyDescent="0.35">
      <c r="A201" t="str">
        <f t="shared" si="11"/>
        <v>Sep</v>
      </c>
      <c r="B201" s="5">
        <f>DATE(2018, MONTH('2023 ECRS'!$J$2), 1)</f>
        <v>43344</v>
      </c>
      <c r="C201" s="5" t="str">
        <f t="shared" si="12"/>
        <v>c. HE7-10</v>
      </c>
      <c r="D201">
        <v>8</v>
      </c>
      <c r="E201" t="s">
        <v>34</v>
      </c>
      <c r="F201" s="6" t="e">
        <f>'20XX ECRS'!J10</f>
        <v>#N/A</v>
      </c>
      <c r="G201" s="6">
        <f>'2023 ECRS'!J10</f>
        <v>1895.823082255366</v>
      </c>
      <c r="H201" s="6" t="e">
        <f t="shared" si="13"/>
        <v>#N/A</v>
      </c>
      <c r="I201" s="6"/>
    </row>
    <row r="202" spans="1:9" x14ac:dyDescent="0.35">
      <c r="A202" t="str">
        <f t="shared" si="11"/>
        <v>Sep</v>
      </c>
      <c r="B202" s="5">
        <f>DATE(2018, MONTH('2023 ECRS'!$J$2), 1)</f>
        <v>43344</v>
      </c>
      <c r="C202" s="5" t="str">
        <f t="shared" si="12"/>
        <v>c. HE7-10</v>
      </c>
      <c r="D202">
        <v>9</v>
      </c>
      <c r="E202" t="s">
        <v>34</v>
      </c>
      <c r="F202" s="6" t="e">
        <f>'20XX ECRS'!J11</f>
        <v>#N/A</v>
      </c>
      <c r="G202" s="6">
        <f>'2023 ECRS'!J11</f>
        <v>2215.319536990884</v>
      </c>
      <c r="H202" s="6" t="e">
        <f t="shared" si="13"/>
        <v>#N/A</v>
      </c>
      <c r="I202" s="6"/>
    </row>
    <row r="203" spans="1:9" x14ac:dyDescent="0.35">
      <c r="A203" t="str">
        <f t="shared" si="11"/>
        <v>Sep</v>
      </c>
      <c r="B203" s="5">
        <f>DATE(2018, MONTH('2023 ECRS'!$J$2), 1)</f>
        <v>43344</v>
      </c>
      <c r="C203" s="5" t="str">
        <f t="shared" si="12"/>
        <v>c. HE7-10</v>
      </c>
      <c r="D203">
        <v>10</v>
      </c>
      <c r="E203" t="s">
        <v>34</v>
      </c>
      <c r="F203" s="6" t="e">
        <f>'20XX ECRS'!J12</f>
        <v>#N/A</v>
      </c>
      <c r="G203" s="6">
        <f>'2023 ECRS'!J12</f>
        <v>2838.0046790895999</v>
      </c>
      <c r="H203" s="6" t="e">
        <f t="shared" si="13"/>
        <v>#N/A</v>
      </c>
      <c r="I203" s="6"/>
    </row>
    <row r="204" spans="1:9" x14ac:dyDescent="0.35">
      <c r="A204" t="str">
        <f t="shared" si="11"/>
        <v>Sep</v>
      </c>
      <c r="B204" s="5">
        <f>DATE(2018, MONTH('2023 ECRS'!$J$2), 1)</f>
        <v>43344</v>
      </c>
      <c r="C204" s="5" t="str">
        <f t="shared" si="12"/>
        <v>d. HE11-14</v>
      </c>
      <c r="D204">
        <v>11</v>
      </c>
      <c r="E204" t="s">
        <v>34</v>
      </c>
      <c r="F204" s="6" t="e">
        <f>'20XX ECRS'!J13</f>
        <v>#N/A</v>
      </c>
      <c r="G204" s="6">
        <f>'2023 ECRS'!J13</f>
        <v>2409.5122057418503</v>
      </c>
      <c r="H204" s="6" t="e">
        <f t="shared" si="13"/>
        <v>#N/A</v>
      </c>
      <c r="I204" s="6"/>
    </row>
    <row r="205" spans="1:9" x14ac:dyDescent="0.35">
      <c r="A205" t="str">
        <f t="shared" si="11"/>
        <v>Sep</v>
      </c>
      <c r="B205" s="5">
        <f>DATE(2018, MONTH('2023 ECRS'!$J$2), 1)</f>
        <v>43344</v>
      </c>
      <c r="C205" s="5" t="str">
        <f t="shared" si="12"/>
        <v>d. HE11-14</v>
      </c>
      <c r="D205">
        <v>12</v>
      </c>
      <c r="E205" t="s">
        <v>34</v>
      </c>
      <c r="F205" s="6" t="e">
        <f>'20XX ECRS'!J14</f>
        <v>#N/A</v>
      </c>
      <c r="G205" s="6">
        <f>'2023 ECRS'!J14</f>
        <v>2540.9598993119407</v>
      </c>
      <c r="H205" s="6" t="e">
        <f t="shared" si="13"/>
        <v>#N/A</v>
      </c>
      <c r="I205" s="6"/>
    </row>
    <row r="206" spans="1:9" x14ac:dyDescent="0.35">
      <c r="A206" t="str">
        <f t="shared" si="11"/>
        <v>Sep</v>
      </c>
      <c r="B206" s="5">
        <f>DATE(2018, MONTH('2023 ECRS'!$J$2), 1)</f>
        <v>43344</v>
      </c>
      <c r="C206" s="5" t="str">
        <f t="shared" si="12"/>
        <v>d. HE11-14</v>
      </c>
      <c r="D206">
        <v>13</v>
      </c>
      <c r="E206" t="s">
        <v>34</v>
      </c>
      <c r="F206" s="6" t="e">
        <f>'20XX ECRS'!J15</f>
        <v>#N/A</v>
      </c>
      <c r="G206" s="6">
        <f>'2023 ECRS'!J15</f>
        <v>2384.6190689260602</v>
      </c>
      <c r="H206" s="6" t="e">
        <f t="shared" si="13"/>
        <v>#N/A</v>
      </c>
      <c r="I206" s="6"/>
    </row>
    <row r="207" spans="1:9" x14ac:dyDescent="0.35">
      <c r="A207" t="str">
        <f t="shared" si="11"/>
        <v>Sep</v>
      </c>
      <c r="B207" s="5">
        <f>DATE(2018, MONTH('2023 ECRS'!$J$2), 1)</f>
        <v>43344</v>
      </c>
      <c r="C207" s="5" t="str">
        <f t="shared" si="12"/>
        <v>d. HE11-14</v>
      </c>
      <c r="D207">
        <v>14</v>
      </c>
      <c r="E207" t="s">
        <v>34</v>
      </c>
      <c r="F207" s="6" t="e">
        <f>'20XX ECRS'!J16</f>
        <v>#N/A</v>
      </c>
      <c r="G207" s="6">
        <f>'2023 ECRS'!J16</f>
        <v>2410.1533616356105</v>
      </c>
      <c r="H207" s="6" t="e">
        <f t="shared" si="13"/>
        <v>#N/A</v>
      </c>
      <c r="I207" s="6"/>
    </row>
    <row r="208" spans="1:9" x14ac:dyDescent="0.35">
      <c r="A208" t="str">
        <f t="shared" si="11"/>
        <v>Sep</v>
      </c>
      <c r="B208" s="5">
        <f>DATE(2018, MONTH('2023 ECRS'!$J$2), 1)</f>
        <v>43344</v>
      </c>
      <c r="C208" s="5" t="str">
        <f t="shared" si="12"/>
        <v>e. HE15-18</v>
      </c>
      <c r="D208">
        <v>15</v>
      </c>
      <c r="E208" t="s">
        <v>34</v>
      </c>
      <c r="F208" s="6" t="e">
        <f>'20XX ECRS'!J17</f>
        <v>#N/A</v>
      </c>
      <c r="G208" s="6">
        <f>'2023 ECRS'!J17</f>
        <v>2371.6186527742434</v>
      </c>
      <c r="H208" s="6" t="e">
        <f t="shared" si="13"/>
        <v>#N/A</v>
      </c>
      <c r="I208" s="6"/>
    </row>
    <row r="209" spans="1:9" x14ac:dyDescent="0.35">
      <c r="A209" t="str">
        <f t="shared" si="11"/>
        <v>Sep</v>
      </c>
      <c r="B209" s="5">
        <f>DATE(2018, MONTH('2023 ECRS'!$J$2), 1)</f>
        <v>43344</v>
      </c>
      <c r="C209" s="5" t="str">
        <f t="shared" si="12"/>
        <v>e. HE15-18</v>
      </c>
      <c r="D209">
        <v>16</v>
      </c>
      <c r="E209" t="s">
        <v>34</v>
      </c>
      <c r="F209" s="6" t="e">
        <f>'20XX ECRS'!J18</f>
        <v>#N/A</v>
      </c>
      <c r="G209" s="6">
        <f>'2023 ECRS'!J18</f>
        <v>2454.2229694467605</v>
      </c>
      <c r="H209" s="6" t="e">
        <f t="shared" si="13"/>
        <v>#N/A</v>
      </c>
      <c r="I209" s="6"/>
    </row>
    <row r="210" spans="1:9" x14ac:dyDescent="0.35">
      <c r="A210" t="str">
        <f t="shared" si="11"/>
        <v>Sep</v>
      </c>
      <c r="B210" s="5">
        <f>DATE(2018, MONTH('2023 ECRS'!$J$2), 1)</f>
        <v>43344</v>
      </c>
      <c r="C210" s="5" t="str">
        <f t="shared" si="12"/>
        <v>e. HE15-18</v>
      </c>
      <c r="D210">
        <v>17</v>
      </c>
      <c r="E210" t="s">
        <v>34</v>
      </c>
      <c r="F210" s="6" t="e">
        <f>'20XX ECRS'!J19</f>
        <v>#N/A</v>
      </c>
      <c r="G210" s="6">
        <f>'2023 ECRS'!J19</f>
        <v>2681.6835251724406</v>
      </c>
      <c r="H210" s="6" t="e">
        <f t="shared" si="13"/>
        <v>#N/A</v>
      </c>
      <c r="I210" s="6"/>
    </row>
    <row r="211" spans="1:9" x14ac:dyDescent="0.35">
      <c r="A211" t="str">
        <f t="shared" si="11"/>
        <v>Sep</v>
      </c>
      <c r="B211" s="5">
        <f>DATE(2018, MONTH('2023 ECRS'!$J$2), 1)</f>
        <v>43344</v>
      </c>
      <c r="C211" s="5" t="str">
        <f t="shared" si="12"/>
        <v>e. HE15-18</v>
      </c>
      <c r="D211">
        <v>18</v>
      </c>
      <c r="E211" t="s">
        <v>34</v>
      </c>
      <c r="F211" s="6" t="e">
        <f>'20XX ECRS'!J20</f>
        <v>#N/A</v>
      </c>
      <c r="G211" s="6">
        <f>'2023 ECRS'!J20</f>
        <v>2284.7001691778337</v>
      </c>
      <c r="H211" s="6" t="e">
        <f t="shared" si="13"/>
        <v>#N/A</v>
      </c>
      <c r="I211" s="6"/>
    </row>
    <row r="212" spans="1:9" x14ac:dyDescent="0.35">
      <c r="A212" t="str">
        <f t="shared" si="11"/>
        <v>Sep</v>
      </c>
      <c r="B212" s="5">
        <f>DATE(2018, MONTH('2023 ECRS'!$J$2), 1)</f>
        <v>43344</v>
      </c>
      <c r="C212" s="5" t="str">
        <f t="shared" si="12"/>
        <v>f. HE19-22</v>
      </c>
      <c r="D212">
        <v>19</v>
      </c>
      <c r="E212" t="s">
        <v>34</v>
      </c>
      <c r="F212" s="6" t="e">
        <f>'20XX ECRS'!J21</f>
        <v>#N/A</v>
      </c>
      <c r="G212" s="6">
        <f>'2023 ECRS'!J21</f>
        <v>2066.366386910865</v>
      </c>
      <c r="H212" s="6" t="e">
        <f t="shared" si="13"/>
        <v>#N/A</v>
      </c>
      <c r="I212" s="6"/>
    </row>
    <row r="213" spans="1:9" x14ac:dyDescent="0.35">
      <c r="A213" t="str">
        <f t="shared" si="11"/>
        <v>Sep</v>
      </c>
      <c r="B213" s="5">
        <f>DATE(2018, MONTH('2023 ECRS'!$J$2), 1)</f>
        <v>43344</v>
      </c>
      <c r="C213" s="5" t="str">
        <f t="shared" si="12"/>
        <v>f. HE19-22</v>
      </c>
      <c r="D213">
        <v>20</v>
      </c>
      <c r="E213" t="s">
        <v>34</v>
      </c>
      <c r="F213" s="6" t="e">
        <f>'20XX ECRS'!J22</f>
        <v>#N/A</v>
      </c>
      <c r="G213" s="6">
        <f>'2023 ECRS'!J22</f>
        <v>2138.1975322413391</v>
      </c>
      <c r="H213" s="6" t="e">
        <f t="shared" si="13"/>
        <v>#N/A</v>
      </c>
      <c r="I213" s="6"/>
    </row>
    <row r="214" spans="1:9" x14ac:dyDescent="0.35">
      <c r="A214" t="str">
        <f t="shared" si="11"/>
        <v>Sep</v>
      </c>
      <c r="B214" s="5">
        <f>DATE(2018, MONTH('2023 ECRS'!$J$2), 1)</f>
        <v>43344</v>
      </c>
      <c r="C214" s="5" t="str">
        <f t="shared" si="12"/>
        <v>f. HE19-22</v>
      </c>
      <c r="D214">
        <v>21</v>
      </c>
      <c r="E214" t="s">
        <v>34</v>
      </c>
      <c r="F214" s="6" t="e">
        <f>'20XX ECRS'!J23</f>
        <v>#N/A</v>
      </c>
      <c r="G214" s="6">
        <f>'2023 ECRS'!J23</f>
        <v>1838.1415062968522</v>
      </c>
      <c r="H214" s="6" t="e">
        <f t="shared" si="13"/>
        <v>#N/A</v>
      </c>
      <c r="I214" s="6"/>
    </row>
    <row r="215" spans="1:9" x14ac:dyDescent="0.35">
      <c r="A215" t="str">
        <f t="shared" si="11"/>
        <v>Sep</v>
      </c>
      <c r="B215" s="5">
        <f>DATE(2018, MONTH('2023 ECRS'!$J$2), 1)</f>
        <v>43344</v>
      </c>
      <c r="C215" s="5" t="str">
        <f t="shared" si="12"/>
        <v>f. HE19-22</v>
      </c>
      <c r="D215">
        <v>22</v>
      </c>
      <c r="E215" t="s">
        <v>34</v>
      </c>
      <c r="F215" s="6" t="e">
        <f>'20XX ECRS'!J24</f>
        <v>#N/A</v>
      </c>
      <c r="G215" s="6">
        <f>'2023 ECRS'!J24</f>
        <v>1791.214693661356</v>
      </c>
      <c r="H215" s="6" t="e">
        <f t="shared" si="13"/>
        <v>#N/A</v>
      </c>
      <c r="I215" s="6"/>
    </row>
    <row r="216" spans="1:9" x14ac:dyDescent="0.35">
      <c r="A216" t="str">
        <f t="shared" si="11"/>
        <v>Sep</v>
      </c>
      <c r="B216" s="5">
        <f>DATE(2018, MONTH('2023 ECRS'!$J$2), 1)</f>
        <v>43344</v>
      </c>
      <c r="C216" s="5" t="str">
        <f t="shared" si="12"/>
        <v>a. HE1-2 &amp; HE23-24</v>
      </c>
      <c r="D216">
        <v>23</v>
      </c>
      <c r="E216" t="s">
        <v>34</v>
      </c>
      <c r="F216" s="6" t="e">
        <f>'20XX ECRS'!J25</f>
        <v>#N/A</v>
      </c>
      <c r="G216" s="6">
        <f>'2023 ECRS'!J25</f>
        <v>1820.2749355474839</v>
      </c>
      <c r="H216" s="6" t="e">
        <f t="shared" si="13"/>
        <v>#N/A</v>
      </c>
      <c r="I216" s="6"/>
    </row>
    <row r="217" spans="1:9" x14ac:dyDescent="0.35">
      <c r="A217" t="str">
        <f t="shared" si="11"/>
        <v>Sep</v>
      </c>
      <c r="B217" s="5">
        <f>DATE(2018, MONTH('2023 ECRS'!$J$2), 1)</f>
        <v>43344</v>
      </c>
      <c r="C217" s="5" t="str">
        <f t="shared" si="12"/>
        <v>a. HE1-2 &amp; HE23-24</v>
      </c>
      <c r="D217">
        <v>24</v>
      </c>
      <c r="E217" t="s">
        <v>34</v>
      </c>
      <c r="F217" s="6" t="e">
        <f>'20XX ECRS'!J26</f>
        <v>#N/A</v>
      </c>
      <c r="G217" s="6">
        <f>'2023 ECRS'!J26</f>
        <v>1668.830812594158</v>
      </c>
      <c r="H217" s="6" t="e">
        <f t="shared" si="13"/>
        <v>#N/A</v>
      </c>
      <c r="I217" s="6"/>
    </row>
    <row r="218" spans="1:9" x14ac:dyDescent="0.35">
      <c r="A218" t="str">
        <f t="shared" si="11"/>
        <v>Oct</v>
      </c>
      <c r="B218" s="5">
        <f>DATE(2018, MONTH('2023 ECRS'!$K$2), 1)</f>
        <v>43374</v>
      </c>
      <c r="C218" s="5" t="str">
        <f t="shared" si="12"/>
        <v>a. HE1-2 &amp; HE23-24</v>
      </c>
      <c r="D218">
        <v>1</v>
      </c>
      <c r="E218" t="s">
        <v>34</v>
      </c>
      <c r="F218" s="6" t="e">
        <f>'20XX ECRS'!K3</f>
        <v>#N/A</v>
      </c>
      <c r="G218" s="6">
        <f>'2023 ECRS'!K3</f>
        <v>0</v>
      </c>
      <c r="H218" s="6">
        <f t="shared" si="13"/>
        <v>0</v>
      </c>
      <c r="I218" s="6"/>
    </row>
    <row r="219" spans="1:9" x14ac:dyDescent="0.35">
      <c r="A219" t="str">
        <f t="shared" si="11"/>
        <v>Oct</v>
      </c>
      <c r="B219" s="5">
        <f>DATE(2018, MONTH('2023 ECRS'!$K$2), 1)</f>
        <v>43374</v>
      </c>
      <c r="C219" s="5" t="str">
        <f t="shared" si="12"/>
        <v>a. HE1-2 &amp; HE23-24</v>
      </c>
      <c r="D219">
        <v>2</v>
      </c>
      <c r="E219" t="s">
        <v>34</v>
      </c>
      <c r="F219" s="6" t="e">
        <f>'20XX ECRS'!K4</f>
        <v>#N/A</v>
      </c>
      <c r="G219" s="6">
        <f>'2023 ECRS'!K4</f>
        <v>0</v>
      </c>
      <c r="H219" s="6">
        <f t="shared" si="13"/>
        <v>0</v>
      </c>
      <c r="I219" s="6"/>
    </row>
    <row r="220" spans="1:9" x14ac:dyDescent="0.35">
      <c r="A220" t="str">
        <f t="shared" si="11"/>
        <v>Oct</v>
      </c>
      <c r="B220" s="5">
        <f>DATE(2018, MONTH('2023 ECRS'!$K$2), 1)</f>
        <v>43374</v>
      </c>
      <c r="C220" s="5" t="str">
        <f t="shared" si="12"/>
        <v>b. HE3-6</v>
      </c>
      <c r="D220">
        <v>3</v>
      </c>
      <c r="E220" t="s">
        <v>34</v>
      </c>
      <c r="F220" s="6" t="e">
        <f>'20XX ECRS'!K5</f>
        <v>#N/A</v>
      </c>
      <c r="G220" s="6">
        <f>'2023 ECRS'!K5</f>
        <v>0</v>
      </c>
      <c r="H220" s="6">
        <f t="shared" si="13"/>
        <v>0</v>
      </c>
      <c r="I220" s="6"/>
    </row>
    <row r="221" spans="1:9" x14ac:dyDescent="0.35">
      <c r="A221" t="str">
        <f t="shared" si="11"/>
        <v>Oct</v>
      </c>
      <c r="B221" s="5">
        <f>DATE(2018, MONTH('2023 ECRS'!$K$2), 1)</f>
        <v>43374</v>
      </c>
      <c r="C221" s="5" t="str">
        <f t="shared" si="12"/>
        <v>b. HE3-6</v>
      </c>
      <c r="D221">
        <v>4</v>
      </c>
      <c r="E221" t="s">
        <v>34</v>
      </c>
      <c r="F221" s="6" t="e">
        <f>'20XX ECRS'!K6</f>
        <v>#N/A</v>
      </c>
      <c r="G221" s="6">
        <f>'2023 ECRS'!K6</f>
        <v>0</v>
      </c>
      <c r="H221" s="6">
        <f t="shared" si="13"/>
        <v>0</v>
      </c>
      <c r="I221" s="6"/>
    </row>
    <row r="222" spans="1:9" x14ac:dyDescent="0.35">
      <c r="A222" t="str">
        <f t="shared" si="11"/>
        <v>Oct</v>
      </c>
      <c r="B222" s="5">
        <f>DATE(2018, MONTH('2023 ECRS'!$K$2), 1)</f>
        <v>43374</v>
      </c>
      <c r="C222" s="5" t="str">
        <f t="shared" si="12"/>
        <v>b. HE3-6</v>
      </c>
      <c r="D222">
        <v>5</v>
      </c>
      <c r="E222" t="s">
        <v>34</v>
      </c>
      <c r="F222" s="6" t="e">
        <f>'20XX ECRS'!K7</f>
        <v>#N/A</v>
      </c>
      <c r="G222" s="6">
        <f>'2023 ECRS'!K7</f>
        <v>0</v>
      </c>
      <c r="H222" s="6">
        <f t="shared" si="13"/>
        <v>0</v>
      </c>
      <c r="I222" s="6"/>
    </row>
    <row r="223" spans="1:9" x14ac:dyDescent="0.35">
      <c r="A223" t="str">
        <f t="shared" si="11"/>
        <v>Oct</v>
      </c>
      <c r="B223" s="5">
        <f>DATE(2018, MONTH('2023 ECRS'!$K$2), 1)</f>
        <v>43374</v>
      </c>
      <c r="C223" s="5" t="str">
        <f t="shared" si="12"/>
        <v>b. HE3-6</v>
      </c>
      <c r="D223">
        <v>6</v>
      </c>
      <c r="E223" t="s">
        <v>34</v>
      </c>
      <c r="F223" s="6" t="e">
        <f>'20XX ECRS'!K8</f>
        <v>#N/A</v>
      </c>
      <c r="G223" s="6">
        <f>'2023 ECRS'!K8</f>
        <v>0</v>
      </c>
      <c r="H223" s="6">
        <f t="shared" si="13"/>
        <v>0</v>
      </c>
      <c r="I223" s="6"/>
    </row>
    <row r="224" spans="1:9" x14ac:dyDescent="0.35">
      <c r="A224" t="str">
        <f t="shared" si="11"/>
        <v>Oct</v>
      </c>
      <c r="B224" s="5">
        <f>DATE(2018, MONTH('2023 ECRS'!$K$2), 1)</f>
        <v>43374</v>
      </c>
      <c r="C224" s="5" t="str">
        <f t="shared" si="12"/>
        <v>c. HE7-10</v>
      </c>
      <c r="D224">
        <v>7</v>
      </c>
      <c r="E224" t="s">
        <v>34</v>
      </c>
      <c r="F224" s="6" t="e">
        <f>'20XX ECRS'!K9</f>
        <v>#N/A</v>
      </c>
      <c r="G224" s="6">
        <f>'2023 ECRS'!K9</f>
        <v>0</v>
      </c>
      <c r="H224" s="6">
        <f t="shared" si="13"/>
        <v>0</v>
      </c>
      <c r="I224" s="6"/>
    </row>
    <row r="225" spans="1:9" x14ac:dyDescent="0.35">
      <c r="A225" t="str">
        <f t="shared" si="11"/>
        <v>Oct</v>
      </c>
      <c r="B225" s="5">
        <f>DATE(2018, MONTH('2023 ECRS'!$K$2), 1)</f>
        <v>43374</v>
      </c>
      <c r="C225" s="5" t="str">
        <f t="shared" si="12"/>
        <v>c. HE7-10</v>
      </c>
      <c r="D225">
        <v>8</v>
      </c>
      <c r="E225" t="s">
        <v>34</v>
      </c>
      <c r="F225" s="6" t="e">
        <f>'20XX ECRS'!K10</f>
        <v>#N/A</v>
      </c>
      <c r="G225" s="6">
        <f>'2023 ECRS'!K10</f>
        <v>0</v>
      </c>
      <c r="H225" s="6">
        <f t="shared" si="13"/>
        <v>0</v>
      </c>
      <c r="I225" s="6"/>
    </row>
    <row r="226" spans="1:9" x14ac:dyDescent="0.35">
      <c r="A226" t="str">
        <f t="shared" si="11"/>
        <v>Oct</v>
      </c>
      <c r="B226" s="5">
        <f>DATE(2018, MONTH('2023 ECRS'!$K$2), 1)</f>
        <v>43374</v>
      </c>
      <c r="C226" s="5" t="str">
        <f t="shared" si="12"/>
        <v>c. HE7-10</v>
      </c>
      <c r="D226">
        <v>9</v>
      </c>
      <c r="E226" t="s">
        <v>34</v>
      </c>
      <c r="F226" s="6" t="e">
        <f>'20XX ECRS'!K11</f>
        <v>#N/A</v>
      </c>
      <c r="G226" s="6">
        <f>'2023 ECRS'!K11</f>
        <v>0</v>
      </c>
      <c r="H226" s="6">
        <f t="shared" si="13"/>
        <v>0</v>
      </c>
      <c r="I226" s="6"/>
    </row>
    <row r="227" spans="1:9" x14ac:dyDescent="0.35">
      <c r="A227" t="str">
        <f t="shared" si="11"/>
        <v>Oct</v>
      </c>
      <c r="B227" s="5">
        <f>DATE(2018, MONTH('2023 ECRS'!$K$2), 1)</f>
        <v>43374</v>
      </c>
      <c r="C227" s="5" t="str">
        <f t="shared" si="12"/>
        <v>c. HE7-10</v>
      </c>
      <c r="D227">
        <v>10</v>
      </c>
      <c r="E227" t="s">
        <v>34</v>
      </c>
      <c r="F227" s="6" t="e">
        <f>'20XX ECRS'!K12</f>
        <v>#N/A</v>
      </c>
      <c r="G227" s="6">
        <f>'2023 ECRS'!K12</f>
        <v>0</v>
      </c>
      <c r="H227" s="6">
        <f t="shared" si="13"/>
        <v>0</v>
      </c>
      <c r="I227" s="6"/>
    </row>
    <row r="228" spans="1:9" x14ac:dyDescent="0.35">
      <c r="A228" t="str">
        <f t="shared" si="11"/>
        <v>Oct</v>
      </c>
      <c r="B228" s="5">
        <f>DATE(2018, MONTH('2023 ECRS'!$K$2), 1)</f>
        <v>43374</v>
      </c>
      <c r="C228" s="5" t="str">
        <f t="shared" si="12"/>
        <v>d. HE11-14</v>
      </c>
      <c r="D228">
        <v>11</v>
      </c>
      <c r="E228" t="s">
        <v>34</v>
      </c>
      <c r="F228" s="6" t="e">
        <f>'20XX ECRS'!K13</f>
        <v>#N/A</v>
      </c>
      <c r="G228" s="6">
        <f>'2023 ECRS'!K13</f>
        <v>0</v>
      </c>
      <c r="H228" s="6">
        <f t="shared" si="13"/>
        <v>0</v>
      </c>
      <c r="I228" s="6"/>
    </row>
    <row r="229" spans="1:9" x14ac:dyDescent="0.35">
      <c r="A229" t="str">
        <f t="shared" si="11"/>
        <v>Oct</v>
      </c>
      <c r="B229" s="5">
        <f>DATE(2018, MONTH('2023 ECRS'!$K$2), 1)</f>
        <v>43374</v>
      </c>
      <c r="C229" s="5" t="str">
        <f t="shared" si="12"/>
        <v>d. HE11-14</v>
      </c>
      <c r="D229">
        <v>12</v>
      </c>
      <c r="E229" t="s">
        <v>34</v>
      </c>
      <c r="F229" s="6" t="e">
        <f>'20XX ECRS'!K14</f>
        <v>#N/A</v>
      </c>
      <c r="G229" s="6">
        <f>'2023 ECRS'!K14</f>
        <v>0</v>
      </c>
      <c r="H229" s="6">
        <f t="shared" si="13"/>
        <v>0</v>
      </c>
      <c r="I229" s="6"/>
    </row>
    <row r="230" spans="1:9" x14ac:dyDescent="0.35">
      <c r="A230" t="str">
        <f t="shared" si="11"/>
        <v>Oct</v>
      </c>
      <c r="B230" s="5">
        <f>DATE(2018, MONTH('2023 ECRS'!$K$2), 1)</f>
        <v>43374</v>
      </c>
      <c r="C230" s="5" t="str">
        <f t="shared" si="12"/>
        <v>d. HE11-14</v>
      </c>
      <c r="D230">
        <v>13</v>
      </c>
      <c r="E230" t="s">
        <v>34</v>
      </c>
      <c r="F230" s="6" t="e">
        <f>'20XX ECRS'!K15</f>
        <v>#N/A</v>
      </c>
      <c r="G230" s="6">
        <f>'2023 ECRS'!K15</f>
        <v>0</v>
      </c>
      <c r="H230" s="6">
        <f t="shared" si="13"/>
        <v>0</v>
      </c>
      <c r="I230" s="6"/>
    </row>
    <row r="231" spans="1:9" x14ac:dyDescent="0.35">
      <c r="A231" t="str">
        <f t="shared" si="11"/>
        <v>Oct</v>
      </c>
      <c r="B231" s="5">
        <f>DATE(2018, MONTH('2023 ECRS'!$K$2), 1)</f>
        <v>43374</v>
      </c>
      <c r="C231" s="5" t="str">
        <f t="shared" si="12"/>
        <v>d. HE11-14</v>
      </c>
      <c r="D231">
        <v>14</v>
      </c>
      <c r="E231" t="s">
        <v>34</v>
      </c>
      <c r="F231" s="6" t="e">
        <f>'20XX ECRS'!K16</f>
        <v>#N/A</v>
      </c>
      <c r="G231" s="6">
        <f>'2023 ECRS'!K16</f>
        <v>0</v>
      </c>
      <c r="H231" s="6">
        <f t="shared" si="13"/>
        <v>0</v>
      </c>
      <c r="I231" s="6"/>
    </row>
    <row r="232" spans="1:9" x14ac:dyDescent="0.35">
      <c r="A232" t="str">
        <f t="shared" si="11"/>
        <v>Oct</v>
      </c>
      <c r="B232" s="5">
        <f>DATE(2018, MONTH('2023 ECRS'!$K$2), 1)</f>
        <v>43374</v>
      </c>
      <c r="C232" s="5" t="str">
        <f t="shared" si="12"/>
        <v>e. HE15-18</v>
      </c>
      <c r="D232">
        <v>15</v>
      </c>
      <c r="E232" t="s">
        <v>34</v>
      </c>
      <c r="F232" s="6" t="e">
        <f>'20XX ECRS'!K17</f>
        <v>#N/A</v>
      </c>
      <c r="G232" s="6">
        <f>'2023 ECRS'!K17</f>
        <v>0</v>
      </c>
      <c r="H232" s="6">
        <f t="shared" si="13"/>
        <v>0</v>
      </c>
      <c r="I232" s="6"/>
    </row>
    <row r="233" spans="1:9" x14ac:dyDescent="0.35">
      <c r="A233" t="str">
        <f t="shared" si="11"/>
        <v>Oct</v>
      </c>
      <c r="B233" s="5">
        <f>DATE(2018, MONTH('2023 ECRS'!$K$2), 1)</f>
        <v>43374</v>
      </c>
      <c r="C233" s="5" t="str">
        <f t="shared" si="12"/>
        <v>e. HE15-18</v>
      </c>
      <c r="D233">
        <v>16</v>
      </c>
      <c r="E233" t="s">
        <v>34</v>
      </c>
      <c r="F233" s="6" t="e">
        <f>'20XX ECRS'!K18</f>
        <v>#N/A</v>
      </c>
      <c r="G233" s="6">
        <f>'2023 ECRS'!K18</f>
        <v>0</v>
      </c>
      <c r="H233" s="6">
        <f t="shared" si="13"/>
        <v>0</v>
      </c>
      <c r="I233" s="6"/>
    </row>
    <row r="234" spans="1:9" x14ac:dyDescent="0.35">
      <c r="A234" t="str">
        <f t="shared" si="11"/>
        <v>Oct</v>
      </c>
      <c r="B234" s="5">
        <f>DATE(2018, MONTH('2023 ECRS'!$K$2), 1)</f>
        <v>43374</v>
      </c>
      <c r="C234" s="5" t="str">
        <f t="shared" si="12"/>
        <v>e. HE15-18</v>
      </c>
      <c r="D234">
        <v>17</v>
      </c>
      <c r="E234" t="s">
        <v>34</v>
      </c>
      <c r="F234" s="6" t="e">
        <f>'20XX ECRS'!K19</f>
        <v>#N/A</v>
      </c>
      <c r="G234" s="6">
        <f>'2023 ECRS'!K19</f>
        <v>0</v>
      </c>
      <c r="H234" s="6">
        <f t="shared" si="13"/>
        <v>0</v>
      </c>
      <c r="I234" s="6"/>
    </row>
    <row r="235" spans="1:9" x14ac:dyDescent="0.35">
      <c r="A235" t="str">
        <f t="shared" si="11"/>
        <v>Oct</v>
      </c>
      <c r="B235" s="5">
        <f>DATE(2018, MONTH('2023 ECRS'!$K$2), 1)</f>
        <v>43374</v>
      </c>
      <c r="C235" s="5" t="str">
        <f t="shared" si="12"/>
        <v>e. HE15-18</v>
      </c>
      <c r="D235">
        <v>18</v>
      </c>
      <c r="E235" t="s">
        <v>34</v>
      </c>
      <c r="F235" s="6" t="e">
        <f>'20XX ECRS'!K20</f>
        <v>#N/A</v>
      </c>
      <c r="G235" s="6">
        <f>'2023 ECRS'!K20</f>
        <v>0</v>
      </c>
      <c r="H235" s="6">
        <f t="shared" si="13"/>
        <v>0</v>
      </c>
      <c r="I235" s="6"/>
    </row>
    <row r="236" spans="1:9" x14ac:dyDescent="0.35">
      <c r="A236" t="str">
        <f t="shared" si="11"/>
        <v>Oct</v>
      </c>
      <c r="B236" s="5">
        <f>DATE(2018, MONTH('2023 ECRS'!$K$2), 1)</f>
        <v>43374</v>
      </c>
      <c r="C236" s="5" t="str">
        <f t="shared" si="12"/>
        <v>f. HE19-22</v>
      </c>
      <c r="D236">
        <v>19</v>
      </c>
      <c r="E236" t="s">
        <v>34</v>
      </c>
      <c r="F236" s="6" t="e">
        <f>'20XX ECRS'!K21</f>
        <v>#N/A</v>
      </c>
      <c r="G236" s="6">
        <f>'2023 ECRS'!K21</f>
        <v>0</v>
      </c>
      <c r="H236" s="6">
        <f t="shared" si="13"/>
        <v>0</v>
      </c>
      <c r="I236" s="6"/>
    </row>
    <row r="237" spans="1:9" x14ac:dyDescent="0.35">
      <c r="A237" t="str">
        <f t="shared" si="11"/>
        <v>Oct</v>
      </c>
      <c r="B237" s="5">
        <f>DATE(2018, MONTH('2023 ECRS'!$K$2), 1)</f>
        <v>43374</v>
      </c>
      <c r="C237" s="5" t="str">
        <f t="shared" si="12"/>
        <v>f. HE19-22</v>
      </c>
      <c r="D237">
        <v>20</v>
      </c>
      <c r="E237" t="s">
        <v>34</v>
      </c>
      <c r="F237" s="6" t="e">
        <f>'20XX ECRS'!K22</f>
        <v>#N/A</v>
      </c>
      <c r="G237" s="6">
        <f>'2023 ECRS'!K22</f>
        <v>0</v>
      </c>
      <c r="H237" s="6">
        <f t="shared" si="13"/>
        <v>0</v>
      </c>
      <c r="I237" s="6"/>
    </row>
    <row r="238" spans="1:9" x14ac:dyDescent="0.35">
      <c r="A238" t="str">
        <f t="shared" si="11"/>
        <v>Oct</v>
      </c>
      <c r="B238" s="5">
        <f>DATE(2018, MONTH('2023 ECRS'!$K$2), 1)</f>
        <v>43374</v>
      </c>
      <c r="C238" s="5" t="str">
        <f t="shared" si="12"/>
        <v>f. HE19-22</v>
      </c>
      <c r="D238">
        <v>21</v>
      </c>
      <c r="E238" t="s">
        <v>34</v>
      </c>
      <c r="F238" s="6" t="e">
        <f>'20XX ECRS'!K23</f>
        <v>#N/A</v>
      </c>
      <c r="G238" s="6">
        <f>'2023 ECRS'!K23</f>
        <v>0</v>
      </c>
      <c r="H238" s="6">
        <f t="shared" si="13"/>
        <v>0</v>
      </c>
      <c r="I238" s="6"/>
    </row>
    <row r="239" spans="1:9" x14ac:dyDescent="0.35">
      <c r="A239" t="str">
        <f t="shared" si="11"/>
        <v>Oct</v>
      </c>
      <c r="B239" s="5">
        <f>DATE(2018, MONTH('2023 ECRS'!$K$2), 1)</f>
        <v>43374</v>
      </c>
      <c r="C239" s="5" t="str">
        <f t="shared" si="12"/>
        <v>f. HE19-22</v>
      </c>
      <c r="D239">
        <v>22</v>
      </c>
      <c r="E239" t="s">
        <v>34</v>
      </c>
      <c r="F239" s="6" t="e">
        <f>'20XX ECRS'!K24</f>
        <v>#N/A</v>
      </c>
      <c r="G239" s="6">
        <f>'2023 ECRS'!K24</f>
        <v>0</v>
      </c>
      <c r="H239" s="6">
        <f t="shared" si="13"/>
        <v>0</v>
      </c>
      <c r="I239" s="6"/>
    </row>
    <row r="240" spans="1:9" x14ac:dyDescent="0.35">
      <c r="A240" t="str">
        <f t="shared" si="11"/>
        <v>Oct</v>
      </c>
      <c r="B240" s="5">
        <f>DATE(2018, MONTH('2023 ECRS'!$K$2), 1)</f>
        <v>43374</v>
      </c>
      <c r="C240" s="5" t="str">
        <f t="shared" si="12"/>
        <v>a. HE1-2 &amp; HE23-24</v>
      </c>
      <c r="D240">
        <v>23</v>
      </c>
      <c r="E240" t="s">
        <v>34</v>
      </c>
      <c r="F240" s="6" t="e">
        <f>'20XX ECRS'!K25</f>
        <v>#N/A</v>
      </c>
      <c r="G240" s="6">
        <f>'2023 ECRS'!K25</f>
        <v>0</v>
      </c>
      <c r="H240" s="6">
        <f t="shared" si="13"/>
        <v>0</v>
      </c>
      <c r="I240" s="6"/>
    </row>
    <row r="241" spans="1:9" x14ac:dyDescent="0.35">
      <c r="A241" t="str">
        <f t="shared" si="11"/>
        <v>Oct</v>
      </c>
      <c r="B241" s="5">
        <f>DATE(2018, MONTH('2023 ECRS'!$K$2), 1)</f>
        <v>43374</v>
      </c>
      <c r="C241" s="5" t="str">
        <f t="shared" si="12"/>
        <v>a. HE1-2 &amp; HE23-24</v>
      </c>
      <c r="D241">
        <v>24</v>
      </c>
      <c r="E241" t="s">
        <v>34</v>
      </c>
      <c r="F241" s="6" t="e">
        <f>'20XX ECRS'!K26</f>
        <v>#N/A</v>
      </c>
      <c r="G241" s="6">
        <f>'2023 ECRS'!K26</f>
        <v>0</v>
      </c>
      <c r="H241" s="6">
        <f t="shared" si="13"/>
        <v>0</v>
      </c>
      <c r="I241" s="6"/>
    </row>
    <row r="242" spans="1:9" x14ac:dyDescent="0.35">
      <c r="A242" t="str">
        <f t="shared" si="11"/>
        <v>Nov</v>
      </c>
      <c r="B242" s="5">
        <f>DATE(2018, MONTH('2023 ECRS'!$L$2), 1)</f>
        <v>43405</v>
      </c>
      <c r="C242" s="5" t="str">
        <f t="shared" si="12"/>
        <v>a. HE1-2 &amp; HE23-24</v>
      </c>
      <c r="D242">
        <v>1</v>
      </c>
      <c r="E242" t="s">
        <v>34</v>
      </c>
      <c r="F242" s="6" t="e">
        <f>'20XX ECRS'!L3</f>
        <v>#N/A</v>
      </c>
      <c r="G242" s="6">
        <f>'2023 ECRS'!L3</f>
        <v>0</v>
      </c>
      <c r="H242" s="6">
        <f t="shared" si="13"/>
        <v>0</v>
      </c>
      <c r="I242" s="6"/>
    </row>
    <row r="243" spans="1:9" x14ac:dyDescent="0.35">
      <c r="A243" t="str">
        <f t="shared" si="11"/>
        <v>Nov</v>
      </c>
      <c r="B243" s="5">
        <f>DATE(2018, MONTH('2023 ECRS'!$L$2), 1)</f>
        <v>43405</v>
      </c>
      <c r="C243" s="5" t="str">
        <f t="shared" si="12"/>
        <v>a. HE1-2 &amp; HE23-24</v>
      </c>
      <c r="D243">
        <v>2</v>
      </c>
      <c r="E243" t="s">
        <v>34</v>
      </c>
      <c r="F243" s="6" t="e">
        <f>'20XX ECRS'!L4</f>
        <v>#N/A</v>
      </c>
      <c r="G243" s="6">
        <f>'2023 ECRS'!L4</f>
        <v>0</v>
      </c>
      <c r="H243" s="6">
        <f t="shared" si="13"/>
        <v>0</v>
      </c>
      <c r="I243" s="6"/>
    </row>
    <row r="244" spans="1:9" x14ac:dyDescent="0.35">
      <c r="A244" t="str">
        <f t="shared" si="11"/>
        <v>Nov</v>
      </c>
      <c r="B244" s="5">
        <f>DATE(2018, MONTH('2023 ECRS'!$L$2), 1)</f>
        <v>43405</v>
      </c>
      <c r="C244" s="5" t="str">
        <f t="shared" si="12"/>
        <v>b. HE3-6</v>
      </c>
      <c r="D244">
        <v>3</v>
      </c>
      <c r="E244" t="s">
        <v>34</v>
      </c>
      <c r="F244" s="6" t="e">
        <f>'20XX ECRS'!L5</f>
        <v>#N/A</v>
      </c>
      <c r="G244" s="6">
        <f>'2023 ECRS'!L5</f>
        <v>0</v>
      </c>
      <c r="H244" s="6">
        <f t="shared" si="13"/>
        <v>0</v>
      </c>
      <c r="I244" s="6"/>
    </row>
    <row r="245" spans="1:9" x14ac:dyDescent="0.35">
      <c r="A245" t="str">
        <f t="shared" si="11"/>
        <v>Nov</v>
      </c>
      <c r="B245" s="5">
        <f>DATE(2018, MONTH('2023 ECRS'!$L$2), 1)</f>
        <v>43405</v>
      </c>
      <c r="C245" s="5" t="str">
        <f t="shared" si="12"/>
        <v>b. HE3-6</v>
      </c>
      <c r="D245">
        <v>4</v>
      </c>
      <c r="E245" t="s">
        <v>34</v>
      </c>
      <c r="F245" s="6" t="e">
        <f>'20XX ECRS'!L6</f>
        <v>#N/A</v>
      </c>
      <c r="G245" s="6">
        <f>'2023 ECRS'!L6</f>
        <v>0</v>
      </c>
      <c r="H245" s="6">
        <f t="shared" si="13"/>
        <v>0</v>
      </c>
      <c r="I245" s="6"/>
    </row>
    <row r="246" spans="1:9" x14ac:dyDescent="0.35">
      <c r="A246" t="str">
        <f t="shared" si="11"/>
        <v>Nov</v>
      </c>
      <c r="B246" s="5">
        <f>DATE(2018, MONTH('2023 ECRS'!$L$2), 1)</f>
        <v>43405</v>
      </c>
      <c r="C246" s="5" t="str">
        <f t="shared" si="12"/>
        <v>b. HE3-6</v>
      </c>
      <c r="D246">
        <v>5</v>
      </c>
      <c r="E246" t="s">
        <v>34</v>
      </c>
      <c r="F246" s="6" t="e">
        <f>'20XX ECRS'!L7</f>
        <v>#N/A</v>
      </c>
      <c r="G246" s="6">
        <f>'2023 ECRS'!L7</f>
        <v>0</v>
      </c>
      <c r="H246" s="6">
        <f t="shared" si="13"/>
        <v>0</v>
      </c>
      <c r="I246" s="6"/>
    </row>
    <row r="247" spans="1:9" x14ac:dyDescent="0.35">
      <c r="A247" t="str">
        <f t="shared" si="11"/>
        <v>Nov</v>
      </c>
      <c r="B247" s="5">
        <f>DATE(2018, MONTH('2023 ECRS'!$L$2), 1)</f>
        <v>43405</v>
      </c>
      <c r="C247" s="5" t="str">
        <f t="shared" si="12"/>
        <v>b. HE3-6</v>
      </c>
      <c r="D247">
        <v>6</v>
      </c>
      <c r="E247" t="s">
        <v>34</v>
      </c>
      <c r="F247" s="6" t="e">
        <f>'20XX ECRS'!L8</f>
        <v>#N/A</v>
      </c>
      <c r="G247" s="6">
        <f>'2023 ECRS'!L8</f>
        <v>0</v>
      </c>
      <c r="H247" s="6">
        <f t="shared" si="13"/>
        <v>0</v>
      </c>
      <c r="I247" s="6"/>
    </row>
    <row r="248" spans="1:9" x14ac:dyDescent="0.35">
      <c r="A248" t="str">
        <f t="shared" si="11"/>
        <v>Nov</v>
      </c>
      <c r="B248" s="5">
        <f>DATE(2018, MONTH('2023 ECRS'!$L$2), 1)</f>
        <v>43405</v>
      </c>
      <c r="C248" s="5" t="str">
        <f t="shared" si="12"/>
        <v>c. HE7-10</v>
      </c>
      <c r="D248">
        <v>7</v>
      </c>
      <c r="E248" t="s">
        <v>34</v>
      </c>
      <c r="F248" s="6" t="e">
        <f>'20XX ECRS'!L9</f>
        <v>#N/A</v>
      </c>
      <c r="G248" s="6">
        <f>'2023 ECRS'!L9</f>
        <v>0</v>
      </c>
      <c r="H248" s="6">
        <f t="shared" si="13"/>
        <v>0</v>
      </c>
      <c r="I248" s="6"/>
    </row>
    <row r="249" spans="1:9" x14ac:dyDescent="0.35">
      <c r="A249" t="str">
        <f t="shared" si="11"/>
        <v>Nov</v>
      </c>
      <c r="B249" s="5">
        <f>DATE(2018, MONTH('2023 ECRS'!$L$2), 1)</f>
        <v>43405</v>
      </c>
      <c r="C249" s="5" t="str">
        <f t="shared" si="12"/>
        <v>c. HE7-10</v>
      </c>
      <c r="D249">
        <v>8</v>
      </c>
      <c r="E249" t="s">
        <v>34</v>
      </c>
      <c r="F249" s="6" t="e">
        <f>'20XX ECRS'!L10</f>
        <v>#N/A</v>
      </c>
      <c r="G249" s="6">
        <f>'2023 ECRS'!L10</f>
        <v>0</v>
      </c>
      <c r="H249" s="6">
        <f t="shared" si="13"/>
        <v>0</v>
      </c>
      <c r="I249" s="6"/>
    </row>
    <row r="250" spans="1:9" x14ac:dyDescent="0.35">
      <c r="A250" t="str">
        <f t="shared" si="11"/>
        <v>Nov</v>
      </c>
      <c r="B250" s="5">
        <f>DATE(2018, MONTH('2023 ECRS'!$L$2), 1)</f>
        <v>43405</v>
      </c>
      <c r="C250" s="5" t="str">
        <f t="shared" si="12"/>
        <v>c. HE7-10</v>
      </c>
      <c r="D250">
        <v>9</v>
      </c>
      <c r="E250" t="s">
        <v>34</v>
      </c>
      <c r="F250" s="6" t="e">
        <f>'20XX ECRS'!L11</f>
        <v>#N/A</v>
      </c>
      <c r="G250" s="6">
        <f>'2023 ECRS'!L11</f>
        <v>0</v>
      </c>
      <c r="H250" s="6">
        <f t="shared" si="13"/>
        <v>0</v>
      </c>
      <c r="I250" s="6"/>
    </row>
    <row r="251" spans="1:9" x14ac:dyDescent="0.35">
      <c r="A251" t="str">
        <f t="shared" si="11"/>
        <v>Nov</v>
      </c>
      <c r="B251" s="5">
        <f>DATE(2018, MONTH('2023 ECRS'!$L$2), 1)</f>
        <v>43405</v>
      </c>
      <c r="C251" s="5" t="str">
        <f t="shared" si="12"/>
        <v>c. HE7-10</v>
      </c>
      <c r="D251">
        <v>10</v>
      </c>
      <c r="E251" t="s">
        <v>34</v>
      </c>
      <c r="F251" s="6" t="e">
        <f>'20XX ECRS'!L12</f>
        <v>#N/A</v>
      </c>
      <c r="G251" s="6">
        <f>'2023 ECRS'!L12</f>
        <v>0</v>
      </c>
      <c r="H251" s="6">
        <f t="shared" si="13"/>
        <v>0</v>
      </c>
      <c r="I251" s="6"/>
    </row>
    <row r="252" spans="1:9" x14ac:dyDescent="0.35">
      <c r="A252" t="str">
        <f t="shared" si="11"/>
        <v>Nov</v>
      </c>
      <c r="B252" s="5">
        <f>DATE(2018, MONTH('2023 ECRS'!$L$2), 1)</f>
        <v>43405</v>
      </c>
      <c r="C252" s="5" t="str">
        <f t="shared" si="12"/>
        <v>d. HE11-14</v>
      </c>
      <c r="D252">
        <v>11</v>
      </c>
      <c r="E252" t="s">
        <v>34</v>
      </c>
      <c r="F252" s="6" t="e">
        <f>'20XX ECRS'!L13</f>
        <v>#N/A</v>
      </c>
      <c r="G252" s="6">
        <f>'2023 ECRS'!L13</f>
        <v>0</v>
      </c>
      <c r="H252" s="6">
        <f t="shared" si="13"/>
        <v>0</v>
      </c>
      <c r="I252" s="6"/>
    </row>
    <row r="253" spans="1:9" x14ac:dyDescent="0.35">
      <c r="A253" t="str">
        <f t="shared" si="11"/>
        <v>Nov</v>
      </c>
      <c r="B253" s="5">
        <f>DATE(2018, MONTH('2023 ECRS'!$L$2), 1)</f>
        <v>43405</v>
      </c>
      <c r="C253" s="5" t="str">
        <f t="shared" si="12"/>
        <v>d. HE11-14</v>
      </c>
      <c r="D253">
        <v>12</v>
      </c>
      <c r="E253" t="s">
        <v>34</v>
      </c>
      <c r="F253" s="6" t="e">
        <f>'20XX ECRS'!L14</f>
        <v>#N/A</v>
      </c>
      <c r="G253" s="6">
        <f>'2023 ECRS'!L14</f>
        <v>0</v>
      </c>
      <c r="H253" s="6">
        <f t="shared" si="13"/>
        <v>0</v>
      </c>
      <c r="I253" s="6"/>
    </row>
    <row r="254" spans="1:9" x14ac:dyDescent="0.35">
      <c r="A254" t="str">
        <f t="shared" si="11"/>
        <v>Nov</v>
      </c>
      <c r="B254" s="5">
        <f>DATE(2018, MONTH('2023 ECRS'!$L$2), 1)</f>
        <v>43405</v>
      </c>
      <c r="C254" s="5" t="str">
        <f t="shared" si="12"/>
        <v>d. HE11-14</v>
      </c>
      <c r="D254">
        <v>13</v>
      </c>
      <c r="E254" t="s">
        <v>34</v>
      </c>
      <c r="F254" s="6" t="e">
        <f>'20XX ECRS'!L15</f>
        <v>#N/A</v>
      </c>
      <c r="G254" s="6">
        <f>'2023 ECRS'!L15</f>
        <v>0</v>
      </c>
      <c r="H254" s="6">
        <f t="shared" si="13"/>
        <v>0</v>
      </c>
      <c r="I254" s="6"/>
    </row>
    <row r="255" spans="1:9" x14ac:dyDescent="0.35">
      <c r="A255" t="str">
        <f t="shared" si="11"/>
        <v>Nov</v>
      </c>
      <c r="B255" s="5">
        <f>DATE(2018, MONTH('2023 ECRS'!$L$2), 1)</f>
        <v>43405</v>
      </c>
      <c r="C255" s="5" t="str">
        <f t="shared" si="12"/>
        <v>d. HE11-14</v>
      </c>
      <c r="D255">
        <v>14</v>
      </c>
      <c r="E255" t="s">
        <v>34</v>
      </c>
      <c r="F255" s="6" t="e">
        <f>'20XX ECRS'!L16</f>
        <v>#N/A</v>
      </c>
      <c r="G255" s="6">
        <f>'2023 ECRS'!L16</f>
        <v>0</v>
      </c>
      <c r="H255" s="6">
        <f t="shared" si="13"/>
        <v>0</v>
      </c>
      <c r="I255" s="6"/>
    </row>
    <row r="256" spans="1:9" x14ac:dyDescent="0.35">
      <c r="A256" t="str">
        <f t="shared" si="11"/>
        <v>Nov</v>
      </c>
      <c r="B256" s="5">
        <f>DATE(2018, MONTH('2023 ECRS'!$L$2), 1)</f>
        <v>43405</v>
      </c>
      <c r="C256" s="5" t="str">
        <f t="shared" si="12"/>
        <v>e. HE15-18</v>
      </c>
      <c r="D256">
        <v>15</v>
      </c>
      <c r="E256" t="s">
        <v>34</v>
      </c>
      <c r="F256" s="6" t="e">
        <f>'20XX ECRS'!L17</f>
        <v>#N/A</v>
      </c>
      <c r="G256" s="6">
        <f>'2023 ECRS'!L17</f>
        <v>0</v>
      </c>
      <c r="H256" s="6">
        <f t="shared" si="13"/>
        <v>0</v>
      </c>
      <c r="I256" s="6"/>
    </row>
    <row r="257" spans="1:9" x14ac:dyDescent="0.35">
      <c r="A257" t="str">
        <f t="shared" si="11"/>
        <v>Nov</v>
      </c>
      <c r="B257" s="5">
        <f>DATE(2018, MONTH('2023 ECRS'!$L$2), 1)</f>
        <v>43405</v>
      </c>
      <c r="C257" s="5" t="str">
        <f t="shared" si="12"/>
        <v>e. HE15-18</v>
      </c>
      <c r="D257">
        <v>16</v>
      </c>
      <c r="E257" t="s">
        <v>34</v>
      </c>
      <c r="F257" s="6" t="e">
        <f>'20XX ECRS'!L18</f>
        <v>#N/A</v>
      </c>
      <c r="G257" s="6">
        <f>'2023 ECRS'!L18</f>
        <v>0</v>
      </c>
      <c r="H257" s="6">
        <f t="shared" si="13"/>
        <v>0</v>
      </c>
      <c r="I257" s="6"/>
    </row>
    <row r="258" spans="1:9" x14ac:dyDescent="0.35">
      <c r="A258" t="str">
        <f t="shared" si="11"/>
        <v>Nov</v>
      </c>
      <c r="B258" s="5">
        <f>DATE(2018, MONTH('2023 ECRS'!$L$2), 1)</f>
        <v>43405</v>
      </c>
      <c r="C258" s="5" t="str">
        <f t="shared" si="12"/>
        <v>e. HE15-18</v>
      </c>
      <c r="D258">
        <v>17</v>
      </c>
      <c r="E258" t="s">
        <v>34</v>
      </c>
      <c r="F258" s="6" t="e">
        <f>'20XX ECRS'!L19</f>
        <v>#N/A</v>
      </c>
      <c r="G258" s="6">
        <f>'2023 ECRS'!L19</f>
        <v>0</v>
      </c>
      <c r="H258" s="6">
        <f t="shared" si="13"/>
        <v>0</v>
      </c>
      <c r="I258" s="6"/>
    </row>
    <row r="259" spans="1:9" x14ac:dyDescent="0.35">
      <c r="A259" t="str">
        <f t="shared" ref="A259:A289" si="14">TEXT(B259, "mmm")</f>
        <v>Nov</v>
      </c>
      <c r="B259" s="5">
        <f>DATE(2018, MONTH('2023 ECRS'!$L$2), 1)</f>
        <v>43405</v>
      </c>
      <c r="C259" s="5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34</v>
      </c>
      <c r="F259" s="6" t="e">
        <f>'20XX ECRS'!L20</f>
        <v>#N/A</v>
      </c>
      <c r="G259" s="6">
        <f>'2023 ECRS'!L20</f>
        <v>0</v>
      </c>
      <c r="H259" s="6">
        <f t="shared" ref="H259:H289" si="16">IF(G259=0, 0,G259- F259)</f>
        <v>0</v>
      </c>
      <c r="I259" s="6"/>
    </row>
    <row r="260" spans="1:9" x14ac:dyDescent="0.35">
      <c r="A260" t="str">
        <f t="shared" si="14"/>
        <v>Nov</v>
      </c>
      <c r="B260" s="5">
        <f>DATE(2018, MONTH('2023 ECRS'!$L$2), 1)</f>
        <v>43405</v>
      </c>
      <c r="C260" s="5" t="str">
        <f t="shared" si="15"/>
        <v>f. HE19-22</v>
      </c>
      <c r="D260">
        <v>19</v>
      </c>
      <c r="E260" t="s">
        <v>34</v>
      </c>
      <c r="F260" s="6" t="e">
        <f>'20XX ECRS'!L21</f>
        <v>#N/A</v>
      </c>
      <c r="G260" s="6">
        <f>'2023 ECRS'!L21</f>
        <v>0</v>
      </c>
      <c r="H260" s="6">
        <f t="shared" si="16"/>
        <v>0</v>
      </c>
      <c r="I260" s="6"/>
    </row>
    <row r="261" spans="1:9" x14ac:dyDescent="0.35">
      <c r="A261" t="str">
        <f t="shared" si="14"/>
        <v>Nov</v>
      </c>
      <c r="B261" s="5">
        <f>DATE(2018, MONTH('2023 ECRS'!$L$2), 1)</f>
        <v>43405</v>
      </c>
      <c r="C261" s="5" t="str">
        <f t="shared" si="15"/>
        <v>f. HE19-22</v>
      </c>
      <c r="D261">
        <v>20</v>
      </c>
      <c r="E261" t="s">
        <v>34</v>
      </c>
      <c r="F261" s="6" t="e">
        <f>'20XX ECRS'!L22</f>
        <v>#N/A</v>
      </c>
      <c r="G261" s="6">
        <f>'2023 ECRS'!L22</f>
        <v>0</v>
      </c>
      <c r="H261" s="6">
        <f t="shared" si="16"/>
        <v>0</v>
      </c>
      <c r="I261" s="6"/>
    </row>
    <row r="262" spans="1:9" x14ac:dyDescent="0.35">
      <c r="A262" t="str">
        <f t="shared" si="14"/>
        <v>Nov</v>
      </c>
      <c r="B262" s="5">
        <f>DATE(2018, MONTH('2023 ECRS'!$L$2), 1)</f>
        <v>43405</v>
      </c>
      <c r="C262" s="5" t="str">
        <f t="shared" si="15"/>
        <v>f. HE19-22</v>
      </c>
      <c r="D262">
        <v>21</v>
      </c>
      <c r="E262" t="s">
        <v>34</v>
      </c>
      <c r="F262" s="6" t="e">
        <f>'20XX ECRS'!L23</f>
        <v>#N/A</v>
      </c>
      <c r="G262" s="6">
        <f>'2023 ECRS'!L23</f>
        <v>0</v>
      </c>
      <c r="H262" s="6">
        <f t="shared" si="16"/>
        <v>0</v>
      </c>
      <c r="I262" s="6"/>
    </row>
    <row r="263" spans="1:9" x14ac:dyDescent="0.35">
      <c r="A263" t="str">
        <f t="shared" si="14"/>
        <v>Nov</v>
      </c>
      <c r="B263" s="5">
        <f>DATE(2018, MONTH('2023 ECRS'!$L$2), 1)</f>
        <v>43405</v>
      </c>
      <c r="C263" s="5" t="str">
        <f t="shared" si="15"/>
        <v>f. HE19-22</v>
      </c>
      <c r="D263">
        <v>22</v>
      </c>
      <c r="E263" t="s">
        <v>34</v>
      </c>
      <c r="F263" s="6" t="e">
        <f>'20XX ECRS'!L24</f>
        <v>#N/A</v>
      </c>
      <c r="G263" s="6">
        <f>'2023 ECRS'!L24</f>
        <v>0</v>
      </c>
      <c r="H263" s="6">
        <f t="shared" si="16"/>
        <v>0</v>
      </c>
      <c r="I263" s="6"/>
    </row>
    <row r="264" spans="1:9" x14ac:dyDescent="0.35">
      <c r="A264" t="str">
        <f t="shared" si="14"/>
        <v>Nov</v>
      </c>
      <c r="B264" s="5">
        <f>DATE(2018, MONTH('2023 ECRS'!$L$2), 1)</f>
        <v>43405</v>
      </c>
      <c r="C264" s="5" t="str">
        <f t="shared" si="15"/>
        <v>a. HE1-2 &amp; HE23-24</v>
      </c>
      <c r="D264">
        <v>23</v>
      </c>
      <c r="E264" t="s">
        <v>34</v>
      </c>
      <c r="F264" s="6" t="e">
        <f>'20XX ECRS'!L25</f>
        <v>#N/A</v>
      </c>
      <c r="G264" s="6">
        <f>'2023 ECRS'!L25</f>
        <v>0</v>
      </c>
      <c r="H264" s="6">
        <f t="shared" si="16"/>
        <v>0</v>
      </c>
      <c r="I264" s="6"/>
    </row>
    <row r="265" spans="1:9" x14ac:dyDescent="0.35">
      <c r="A265" t="str">
        <f t="shared" si="14"/>
        <v>Nov</v>
      </c>
      <c r="B265" s="5">
        <f>DATE(2018, MONTH('2023 ECRS'!$L$2), 1)</f>
        <v>43405</v>
      </c>
      <c r="C265" s="5" t="str">
        <f t="shared" si="15"/>
        <v>a. HE1-2 &amp; HE23-24</v>
      </c>
      <c r="D265">
        <v>24</v>
      </c>
      <c r="E265" t="s">
        <v>34</v>
      </c>
      <c r="F265" s="6" t="e">
        <f>'20XX ECRS'!L26</f>
        <v>#N/A</v>
      </c>
      <c r="G265" s="6">
        <f>'2023 ECRS'!L26</f>
        <v>0</v>
      </c>
      <c r="H265" s="6">
        <f t="shared" si="16"/>
        <v>0</v>
      </c>
      <c r="I265" s="6"/>
    </row>
    <row r="266" spans="1:9" x14ac:dyDescent="0.35">
      <c r="A266" t="str">
        <f t="shared" si="14"/>
        <v>Dec</v>
      </c>
      <c r="B266" s="5">
        <f>DATE(2018, MONTH('2023 ECRS'!$M$2), 1)</f>
        <v>43435</v>
      </c>
      <c r="C266" s="5" t="str">
        <f t="shared" si="15"/>
        <v>a. HE1-2 &amp; HE23-24</v>
      </c>
      <c r="D266">
        <v>1</v>
      </c>
      <c r="E266" t="s">
        <v>34</v>
      </c>
      <c r="F266" s="6" t="e">
        <f>'20XX ECRS'!M3</f>
        <v>#N/A</v>
      </c>
      <c r="G266" s="6">
        <f>'2023 ECRS'!M3</f>
        <v>0</v>
      </c>
      <c r="H266" s="6">
        <f t="shared" si="16"/>
        <v>0</v>
      </c>
      <c r="I266" s="6"/>
    </row>
    <row r="267" spans="1:9" x14ac:dyDescent="0.35">
      <c r="A267" t="str">
        <f t="shared" si="14"/>
        <v>Dec</v>
      </c>
      <c r="B267" s="5">
        <f>DATE(2018, MONTH('2023 ECRS'!$M$2), 1)</f>
        <v>43435</v>
      </c>
      <c r="C267" s="5" t="str">
        <f t="shared" si="15"/>
        <v>a. HE1-2 &amp; HE23-24</v>
      </c>
      <c r="D267">
        <v>2</v>
      </c>
      <c r="E267" t="s">
        <v>34</v>
      </c>
      <c r="F267" s="6" t="e">
        <f>'20XX ECRS'!M4</f>
        <v>#N/A</v>
      </c>
      <c r="G267" s="6">
        <f>'2023 ECRS'!M4</f>
        <v>0</v>
      </c>
      <c r="H267" s="6">
        <f t="shared" si="16"/>
        <v>0</v>
      </c>
      <c r="I267" s="6"/>
    </row>
    <row r="268" spans="1:9" x14ac:dyDescent="0.35">
      <c r="A268" t="str">
        <f t="shared" si="14"/>
        <v>Dec</v>
      </c>
      <c r="B268" s="5">
        <f>DATE(2018, MONTH('2023 ECRS'!$M$2), 1)</f>
        <v>43435</v>
      </c>
      <c r="C268" s="5" t="str">
        <f t="shared" si="15"/>
        <v>b. HE3-6</v>
      </c>
      <c r="D268">
        <v>3</v>
      </c>
      <c r="E268" t="s">
        <v>34</v>
      </c>
      <c r="F268" s="6" t="e">
        <f>'20XX ECRS'!M5</f>
        <v>#N/A</v>
      </c>
      <c r="G268" s="6">
        <f>'2023 ECRS'!M5</f>
        <v>0</v>
      </c>
      <c r="H268" s="6">
        <f t="shared" si="16"/>
        <v>0</v>
      </c>
      <c r="I268" s="6"/>
    </row>
    <row r="269" spans="1:9" x14ac:dyDescent="0.35">
      <c r="A269" t="str">
        <f t="shared" si="14"/>
        <v>Dec</v>
      </c>
      <c r="B269" s="5">
        <f>DATE(2018, MONTH('2023 ECRS'!$M$2), 1)</f>
        <v>43435</v>
      </c>
      <c r="C269" s="5" t="str">
        <f t="shared" si="15"/>
        <v>b. HE3-6</v>
      </c>
      <c r="D269">
        <v>4</v>
      </c>
      <c r="E269" t="s">
        <v>34</v>
      </c>
      <c r="F269" s="6" t="e">
        <f>'20XX ECRS'!M6</f>
        <v>#N/A</v>
      </c>
      <c r="G269" s="6">
        <f>'2023 ECRS'!M6</f>
        <v>0</v>
      </c>
      <c r="H269" s="6">
        <f t="shared" si="16"/>
        <v>0</v>
      </c>
      <c r="I269" s="6"/>
    </row>
    <row r="270" spans="1:9" x14ac:dyDescent="0.35">
      <c r="A270" t="str">
        <f t="shared" si="14"/>
        <v>Dec</v>
      </c>
      <c r="B270" s="5">
        <f>DATE(2018, MONTH('2023 ECRS'!$M$2), 1)</f>
        <v>43435</v>
      </c>
      <c r="C270" s="5" t="str">
        <f t="shared" si="15"/>
        <v>b. HE3-6</v>
      </c>
      <c r="D270">
        <v>5</v>
      </c>
      <c r="E270" t="s">
        <v>34</v>
      </c>
      <c r="F270" s="6" t="e">
        <f>'20XX ECRS'!M7</f>
        <v>#N/A</v>
      </c>
      <c r="G270" s="6">
        <f>'2023 ECRS'!M7</f>
        <v>0</v>
      </c>
      <c r="H270" s="6">
        <f t="shared" si="16"/>
        <v>0</v>
      </c>
      <c r="I270" s="6"/>
    </row>
    <row r="271" spans="1:9" x14ac:dyDescent="0.35">
      <c r="A271" t="str">
        <f t="shared" si="14"/>
        <v>Dec</v>
      </c>
      <c r="B271" s="5">
        <f>DATE(2018, MONTH('2023 ECRS'!$M$2), 1)</f>
        <v>43435</v>
      </c>
      <c r="C271" s="5" t="str">
        <f t="shared" si="15"/>
        <v>b. HE3-6</v>
      </c>
      <c r="D271">
        <v>6</v>
      </c>
      <c r="E271" t="s">
        <v>34</v>
      </c>
      <c r="F271" s="6" t="e">
        <f>'20XX ECRS'!M8</f>
        <v>#N/A</v>
      </c>
      <c r="G271" s="6">
        <f>'2023 ECRS'!M8</f>
        <v>0</v>
      </c>
      <c r="H271" s="6">
        <f t="shared" si="16"/>
        <v>0</v>
      </c>
      <c r="I271" s="6"/>
    </row>
    <row r="272" spans="1:9" x14ac:dyDescent="0.35">
      <c r="A272" t="str">
        <f t="shared" si="14"/>
        <v>Dec</v>
      </c>
      <c r="B272" s="5">
        <f>DATE(2018, MONTH('2023 ECRS'!$M$2), 1)</f>
        <v>43435</v>
      </c>
      <c r="C272" s="5" t="str">
        <f t="shared" si="15"/>
        <v>c. HE7-10</v>
      </c>
      <c r="D272">
        <v>7</v>
      </c>
      <c r="E272" t="s">
        <v>34</v>
      </c>
      <c r="F272" s="6" t="e">
        <f>'20XX ECRS'!M9</f>
        <v>#N/A</v>
      </c>
      <c r="G272" s="6">
        <f>'2023 ECRS'!M9</f>
        <v>0</v>
      </c>
      <c r="H272" s="6">
        <f t="shared" si="16"/>
        <v>0</v>
      </c>
      <c r="I272" s="6"/>
    </row>
    <row r="273" spans="1:9" x14ac:dyDescent="0.35">
      <c r="A273" t="str">
        <f t="shared" si="14"/>
        <v>Dec</v>
      </c>
      <c r="B273" s="5">
        <f>DATE(2018, MONTH('2023 ECRS'!$M$2), 1)</f>
        <v>43435</v>
      </c>
      <c r="C273" s="5" t="str">
        <f t="shared" si="15"/>
        <v>c. HE7-10</v>
      </c>
      <c r="D273">
        <v>8</v>
      </c>
      <c r="E273" t="s">
        <v>34</v>
      </c>
      <c r="F273" s="6" t="e">
        <f>'20XX ECRS'!M10</f>
        <v>#N/A</v>
      </c>
      <c r="G273" s="6">
        <f>'2023 ECRS'!M10</f>
        <v>0</v>
      </c>
      <c r="H273" s="6">
        <f t="shared" si="16"/>
        <v>0</v>
      </c>
      <c r="I273" s="6"/>
    </row>
    <row r="274" spans="1:9" x14ac:dyDescent="0.35">
      <c r="A274" t="str">
        <f t="shared" si="14"/>
        <v>Dec</v>
      </c>
      <c r="B274" s="5">
        <f>DATE(2018, MONTH('2023 ECRS'!$M$2), 1)</f>
        <v>43435</v>
      </c>
      <c r="C274" s="5" t="str">
        <f t="shared" si="15"/>
        <v>c. HE7-10</v>
      </c>
      <c r="D274">
        <v>9</v>
      </c>
      <c r="E274" t="s">
        <v>34</v>
      </c>
      <c r="F274" s="6" t="e">
        <f>'20XX ECRS'!M11</f>
        <v>#N/A</v>
      </c>
      <c r="G274" s="6">
        <f>'2023 ECRS'!M11</f>
        <v>0</v>
      </c>
      <c r="H274" s="6">
        <f t="shared" si="16"/>
        <v>0</v>
      </c>
      <c r="I274" s="6"/>
    </row>
    <row r="275" spans="1:9" x14ac:dyDescent="0.35">
      <c r="A275" t="str">
        <f t="shared" si="14"/>
        <v>Dec</v>
      </c>
      <c r="B275" s="5">
        <f>DATE(2018, MONTH('2023 ECRS'!$M$2), 1)</f>
        <v>43435</v>
      </c>
      <c r="C275" s="5" t="str">
        <f t="shared" si="15"/>
        <v>c. HE7-10</v>
      </c>
      <c r="D275">
        <v>10</v>
      </c>
      <c r="E275" t="s">
        <v>34</v>
      </c>
      <c r="F275" s="6" t="e">
        <f>'20XX ECRS'!M12</f>
        <v>#N/A</v>
      </c>
      <c r="G275" s="6">
        <f>'2023 ECRS'!M12</f>
        <v>0</v>
      </c>
      <c r="H275" s="6">
        <f t="shared" si="16"/>
        <v>0</v>
      </c>
      <c r="I275" s="6"/>
    </row>
    <row r="276" spans="1:9" x14ac:dyDescent="0.35">
      <c r="A276" t="str">
        <f t="shared" si="14"/>
        <v>Dec</v>
      </c>
      <c r="B276" s="5">
        <f>DATE(2018, MONTH('2023 ECRS'!$M$2), 1)</f>
        <v>43435</v>
      </c>
      <c r="C276" s="5" t="str">
        <f t="shared" si="15"/>
        <v>d. HE11-14</v>
      </c>
      <c r="D276">
        <v>11</v>
      </c>
      <c r="E276" t="s">
        <v>34</v>
      </c>
      <c r="F276" s="6" t="e">
        <f>'20XX ECRS'!M13</f>
        <v>#N/A</v>
      </c>
      <c r="G276" s="6">
        <f>'2023 ECRS'!M13</f>
        <v>0</v>
      </c>
      <c r="H276" s="6">
        <f t="shared" si="16"/>
        <v>0</v>
      </c>
      <c r="I276" s="6"/>
    </row>
    <row r="277" spans="1:9" x14ac:dyDescent="0.35">
      <c r="A277" t="str">
        <f t="shared" si="14"/>
        <v>Dec</v>
      </c>
      <c r="B277" s="5">
        <f>DATE(2018, MONTH('2023 ECRS'!$M$2), 1)</f>
        <v>43435</v>
      </c>
      <c r="C277" s="5" t="str">
        <f t="shared" si="15"/>
        <v>d. HE11-14</v>
      </c>
      <c r="D277">
        <v>12</v>
      </c>
      <c r="E277" t="s">
        <v>34</v>
      </c>
      <c r="F277" s="6" t="e">
        <f>'20XX ECRS'!M14</f>
        <v>#N/A</v>
      </c>
      <c r="G277" s="6">
        <f>'2023 ECRS'!M14</f>
        <v>0</v>
      </c>
      <c r="H277" s="6">
        <f t="shared" si="16"/>
        <v>0</v>
      </c>
      <c r="I277" s="6"/>
    </row>
    <row r="278" spans="1:9" x14ac:dyDescent="0.35">
      <c r="A278" t="str">
        <f t="shared" si="14"/>
        <v>Dec</v>
      </c>
      <c r="B278" s="5">
        <f>DATE(2018, MONTH('2023 ECRS'!$M$2), 1)</f>
        <v>43435</v>
      </c>
      <c r="C278" s="5" t="str">
        <f t="shared" si="15"/>
        <v>d. HE11-14</v>
      </c>
      <c r="D278">
        <v>13</v>
      </c>
      <c r="E278" t="s">
        <v>34</v>
      </c>
      <c r="F278" s="6" t="e">
        <f>'20XX ECRS'!M15</f>
        <v>#N/A</v>
      </c>
      <c r="G278" s="6">
        <f>'2023 ECRS'!M15</f>
        <v>0</v>
      </c>
      <c r="H278" s="6">
        <f t="shared" si="16"/>
        <v>0</v>
      </c>
      <c r="I278" s="6"/>
    </row>
    <row r="279" spans="1:9" x14ac:dyDescent="0.35">
      <c r="A279" t="str">
        <f t="shared" si="14"/>
        <v>Dec</v>
      </c>
      <c r="B279" s="5">
        <f>DATE(2018, MONTH('2023 ECRS'!$M$2), 1)</f>
        <v>43435</v>
      </c>
      <c r="C279" s="5" t="str">
        <f t="shared" si="15"/>
        <v>d. HE11-14</v>
      </c>
      <c r="D279">
        <v>14</v>
      </c>
      <c r="E279" t="s">
        <v>34</v>
      </c>
      <c r="F279" s="6" t="e">
        <f>'20XX ECRS'!M16</f>
        <v>#N/A</v>
      </c>
      <c r="G279" s="6">
        <f>'2023 ECRS'!M16</f>
        <v>0</v>
      </c>
      <c r="H279" s="6">
        <f t="shared" si="16"/>
        <v>0</v>
      </c>
      <c r="I279" s="6"/>
    </row>
    <row r="280" spans="1:9" x14ac:dyDescent="0.35">
      <c r="A280" t="str">
        <f t="shared" si="14"/>
        <v>Dec</v>
      </c>
      <c r="B280" s="5">
        <f>DATE(2018, MONTH('2023 ECRS'!$M$2), 1)</f>
        <v>43435</v>
      </c>
      <c r="C280" s="5" t="str">
        <f t="shared" si="15"/>
        <v>e. HE15-18</v>
      </c>
      <c r="D280">
        <v>15</v>
      </c>
      <c r="E280" t="s">
        <v>34</v>
      </c>
      <c r="F280" s="6" t="e">
        <f>'20XX ECRS'!M17</f>
        <v>#N/A</v>
      </c>
      <c r="G280" s="6">
        <f>'2023 ECRS'!M17</f>
        <v>0</v>
      </c>
      <c r="H280" s="6">
        <f t="shared" si="16"/>
        <v>0</v>
      </c>
      <c r="I280" s="6"/>
    </row>
    <row r="281" spans="1:9" x14ac:dyDescent="0.35">
      <c r="A281" t="str">
        <f t="shared" si="14"/>
        <v>Dec</v>
      </c>
      <c r="B281" s="5">
        <f>DATE(2018, MONTH('2023 ECRS'!$M$2), 1)</f>
        <v>43435</v>
      </c>
      <c r="C281" s="5" t="str">
        <f t="shared" si="15"/>
        <v>e. HE15-18</v>
      </c>
      <c r="D281">
        <v>16</v>
      </c>
      <c r="E281" t="s">
        <v>34</v>
      </c>
      <c r="F281" s="6" t="e">
        <f>'20XX ECRS'!M18</f>
        <v>#N/A</v>
      </c>
      <c r="G281" s="6">
        <f>'2023 ECRS'!M18</f>
        <v>0</v>
      </c>
      <c r="H281" s="6">
        <f t="shared" si="16"/>
        <v>0</v>
      </c>
      <c r="I281" s="6"/>
    </row>
    <row r="282" spans="1:9" x14ac:dyDescent="0.35">
      <c r="A282" t="str">
        <f t="shared" si="14"/>
        <v>Dec</v>
      </c>
      <c r="B282" s="5">
        <f>DATE(2018, MONTH('2023 ECRS'!$M$2), 1)</f>
        <v>43435</v>
      </c>
      <c r="C282" s="5" t="str">
        <f t="shared" si="15"/>
        <v>e. HE15-18</v>
      </c>
      <c r="D282">
        <v>17</v>
      </c>
      <c r="E282" t="s">
        <v>34</v>
      </c>
      <c r="F282" s="6" t="e">
        <f>'20XX ECRS'!M19</f>
        <v>#N/A</v>
      </c>
      <c r="G282" s="6">
        <f>'2023 ECRS'!M19</f>
        <v>0</v>
      </c>
      <c r="H282" s="6">
        <f t="shared" si="16"/>
        <v>0</v>
      </c>
      <c r="I282" s="6"/>
    </row>
    <row r="283" spans="1:9" x14ac:dyDescent="0.35">
      <c r="A283" t="str">
        <f t="shared" si="14"/>
        <v>Dec</v>
      </c>
      <c r="B283" s="5">
        <f>DATE(2018, MONTH('2023 ECRS'!$M$2), 1)</f>
        <v>43435</v>
      </c>
      <c r="C283" s="5" t="str">
        <f t="shared" si="15"/>
        <v>e. HE15-18</v>
      </c>
      <c r="D283">
        <v>18</v>
      </c>
      <c r="E283" t="s">
        <v>34</v>
      </c>
      <c r="F283" s="6" t="e">
        <f>'20XX ECRS'!M20</f>
        <v>#N/A</v>
      </c>
      <c r="G283" s="6">
        <f>'2023 ECRS'!M20</f>
        <v>0</v>
      </c>
      <c r="H283" s="6">
        <f t="shared" si="16"/>
        <v>0</v>
      </c>
      <c r="I283" s="6"/>
    </row>
    <row r="284" spans="1:9" x14ac:dyDescent="0.35">
      <c r="A284" t="str">
        <f t="shared" si="14"/>
        <v>Dec</v>
      </c>
      <c r="B284" s="5">
        <f>DATE(2018, MONTH('2023 ECRS'!$M$2), 1)</f>
        <v>43435</v>
      </c>
      <c r="C284" s="5" t="str">
        <f t="shared" si="15"/>
        <v>f. HE19-22</v>
      </c>
      <c r="D284">
        <v>19</v>
      </c>
      <c r="E284" t="s">
        <v>34</v>
      </c>
      <c r="F284" s="6" t="e">
        <f>'20XX ECRS'!M21</f>
        <v>#N/A</v>
      </c>
      <c r="G284" s="6">
        <f>'2023 ECRS'!M21</f>
        <v>0</v>
      </c>
      <c r="H284" s="6">
        <f t="shared" si="16"/>
        <v>0</v>
      </c>
      <c r="I284" s="6"/>
    </row>
    <row r="285" spans="1:9" x14ac:dyDescent="0.35">
      <c r="A285" t="str">
        <f t="shared" si="14"/>
        <v>Dec</v>
      </c>
      <c r="B285" s="5">
        <f>DATE(2018, MONTH('2023 ECRS'!$M$2), 1)</f>
        <v>43435</v>
      </c>
      <c r="C285" s="5" t="str">
        <f t="shared" si="15"/>
        <v>f. HE19-22</v>
      </c>
      <c r="D285">
        <v>20</v>
      </c>
      <c r="E285" t="s">
        <v>34</v>
      </c>
      <c r="F285" s="6" t="e">
        <f>'20XX ECRS'!M22</f>
        <v>#N/A</v>
      </c>
      <c r="G285" s="6">
        <f>'2023 ECRS'!M22</f>
        <v>0</v>
      </c>
      <c r="H285" s="6">
        <f t="shared" si="16"/>
        <v>0</v>
      </c>
      <c r="I285" s="6"/>
    </row>
    <row r="286" spans="1:9" x14ac:dyDescent="0.35">
      <c r="A286" t="str">
        <f t="shared" si="14"/>
        <v>Dec</v>
      </c>
      <c r="B286" s="5">
        <f>DATE(2018, MONTH('2023 ECRS'!$M$2), 1)</f>
        <v>43435</v>
      </c>
      <c r="C286" s="5" t="str">
        <f t="shared" si="15"/>
        <v>f. HE19-22</v>
      </c>
      <c r="D286">
        <v>21</v>
      </c>
      <c r="E286" t="s">
        <v>34</v>
      </c>
      <c r="F286" s="6" t="e">
        <f>'20XX ECRS'!M23</f>
        <v>#N/A</v>
      </c>
      <c r="G286" s="6">
        <f>'2023 ECRS'!M23</f>
        <v>0</v>
      </c>
      <c r="H286" s="6">
        <f t="shared" si="16"/>
        <v>0</v>
      </c>
      <c r="I286" s="6"/>
    </row>
    <row r="287" spans="1:9" x14ac:dyDescent="0.35">
      <c r="A287" t="str">
        <f t="shared" si="14"/>
        <v>Dec</v>
      </c>
      <c r="B287" s="5">
        <f>DATE(2018, MONTH('2023 ECRS'!$M$2), 1)</f>
        <v>43435</v>
      </c>
      <c r="C287" s="5" t="str">
        <f t="shared" si="15"/>
        <v>f. HE19-22</v>
      </c>
      <c r="D287">
        <v>22</v>
      </c>
      <c r="E287" t="s">
        <v>34</v>
      </c>
      <c r="F287" s="6" t="e">
        <f>'20XX ECRS'!M24</f>
        <v>#N/A</v>
      </c>
      <c r="G287" s="6">
        <f>'2023 ECRS'!M24</f>
        <v>0</v>
      </c>
      <c r="H287" s="6">
        <f t="shared" si="16"/>
        <v>0</v>
      </c>
      <c r="I287" s="6"/>
    </row>
    <row r="288" spans="1:9" x14ac:dyDescent="0.35">
      <c r="A288" t="str">
        <f t="shared" si="14"/>
        <v>Dec</v>
      </c>
      <c r="B288" s="5">
        <f>DATE(2018, MONTH('2023 ECRS'!$M$2), 1)</f>
        <v>43435</v>
      </c>
      <c r="C288" s="5" t="str">
        <f t="shared" si="15"/>
        <v>a. HE1-2 &amp; HE23-24</v>
      </c>
      <c r="D288">
        <v>23</v>
      </c>
      <c r="E288" t="s">
        <v>34</v>
      </c>
      <c r="F288" s="6" t="e">
        <f>'20XX ECRS'!M25</f>
        <v>#N/A</v>
      </c>
      <c r="G288" s="6">
        <f>'2023 ECRS'!M25</f>
        <v>0</v>
      </c>
      <c r="H288" s="6">
        <f t="shared" si="16"/>
        <v>0</v>
      </c>
      <c r="I288" s="6"/>
    </row>
    <row r="289" spans="1:9" x14ac:dyDescent="0.35">
      <c r="A289" t="str">
        <f t="shared" si="14"/>
        <v>Dec</v>
      </c>
      <c r="B289" s="5">
        <f>DATE(2018, MONTH('2023 ECRS'!$M$2), 1)</f>
        <v>43435</v>
      </c>
      <c r="C289" s="5" t="str">
        <f t="shared" si="15"/>
        <v>a. HE1-2 &amp; HE23-24</v>
      </c>
      <c r="D289">
        <v>24</v>
      </c>
      <c r="E289" t="s">
        <v>34</v>
      </c>
      <c r="F289" s="6" t="e">
        <f>'20XX ECRS'!M26</f>
        <v>#N/A</v>
      </c>
      <c r="G289" s="6">
        <f>'2023 ECRS'!M26</f>
        <v>0</v>
      </c>
      <c r="H289" s="6">
        <f t="shared" si="16"/>
        <v>0</v>
      </c>
      <c r="I289" s="6"/>
    </row>
  </sheetData>
  <conditionalFormatting sqref="Q37:Q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20XX ECRS</vt:lpstr>
      <vt:lpstr>2023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2022-10-18T16:34:26Z</dcterms:modified>
</cp:coreProperties>
</file>