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M:\Market Rules\Market Rules Info\Meeting Management\TAC Meetings\"/>
    </mc:Choice>
  </mc:AlternateContent>
  <xr:revisionPtr revIDLastSave="0" documentId="13_ncr:1_{933050A2-A097-4379-93F7-30B076F67749}" xr6:coauthVersionLast="47" xr6:coauthVersionMax="47" xr10:uidLastSave="{00000000-0000-0000-0000-000000000000}"/>
  <bookViews>
    <workbookView xWindow="-120" yWindow="-120" windowWidth="20730" windowHeight="11160" activeTab="2" xr2:uid="{00000000-000D-0000-FFFF-FFFF00000000}"/>
  </bookViews>
  <sheets>
    <sheet name="Goal vs Request Matrix" sheetId="1" r:id="rId1"/>
    <sheet name="LookUps" sheetId="3" state="hidden" r:id="rId2"/>
    <sheet name="Summary" sheetId="2" r:id="rId3"/>
  </sheets>
  <definedNames>
    <definedName name="_xlnm._FilterDatabase" localSheetId="0" hidden="1">'Goal vs Request Matrix'!$A$21:$U$117</definedName>
    <definedName name="_xlnm.Print_Area" localSheetId="2">Summary!$A$1:$P$70</definedName>
    <definedName name="_xlnm.Print_Titles" localSheetId="0">'Goal vs Request Matrix'!$21:$21</definedName>
    <definedName name="Status">LookUps!$A$2:$A$3</definedName>
  </definedNames>
  <calcPr calcId="191029"/>
  <pivotCaches>
    <pivotCache cacheId="6"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7" i="1" l="1"/>
  <c r="Y117" i="1"/>
  <c r="Z117" i="1"/>
  <c r="AA117" i="1"/>
  <c r="X116" i="1"/>
  <c r="Y116" i="1"/>
  <c r="Z116" i="1"/>
  <c r="AA116" i="1"/>
  <c r="X115" i="1"/>
  <c r="Y115" i="1"/>
  <c r="Z115" i="1"/>
  <c r="AA115" i="1"/>
  <c r="X114" i="1"/>
  <c r="Y114" i="1"/>
  <c r="Z114" i="1"/>
  <c r="AA114"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X81" i="1" l="1"/>
  <c r="AA81" i="1"/>
  <c r="X59" i="1"/>
  <c r="AA59" i="1"/>
  <c r="X34" i="1"/>
  <c r="AA34" i="1"/>
  <c r="X37" i="1"/>
  <c r="AA37" i="1"/>
  <c r="X33" i="1"/>
  <c r="AA33" i="1"/>
  <c r="X113" i="1"/>
  <c r="AA113" i="1"/>
  <c r="X112" i="1"/>
  <c r="AA112" i="1"/>
  <c r="X111" i="1"/>
  <c r="AA111" i="1"/>
  <c r="X110" i="1"/>
  <c r="AA110" i="1"/>
  <c r="X109" i="1"/>
  <c r="AA109" i="1"/>
  <c r="X108" i="1"/>
  <c r="AA108" i="1"/>
  <c r="X107" i="1"/>
  <c r="AA107" i="1"/>
  <c r="X106" i="1"/>
  <c r="AA106" i="1"/>
  <c r="X105" i="1"/>
  <c r="AA105" i="1"/>
  <c r="X104" i="1"/>
  <c r="AA104" i="1"/>
  <c r="X103" i="1"/>
  <c r="AA103" i="1"/>
  <c r="X102" i="1"/>
  <c r="AA102" i="1"/>
  <c r="X101" i="1"/>
  <c r="AA101" i="1"/>
  <c r="X100" i="1"/>
  <c r="AA100" i="1"/>
  <c r="X99" i="1"/>
  <c r="AA99" i="1"/>
  <c r="X98" i="1"/>
  <c r="AA98" i="1"/>
  <c r="X97" i="1"/>
  <c r="AA97" i="1"/>
  <c r="X96" i="1"/>
  <c r="AA96" i="1"/>
  <c r="X95" i="1"/>
  <c r="AA95" i="1"/>
  <c r="X94" i="1"/>
  <c r="AA94" i="1"/>
  <c r="X93" i="1"/>
  <c r="AA93" i="1"/>
  <c r="X92" i="1"/>
  <c r="AA92" i="1"/>
  <c r="X91" i="1"/>
  <c r="AA91" i="1"/>
  <c r="X90" i="1"/>
  <c r="AA90" i="1"/>
  <c r="X89" i="1"/>
  <c r="AA89" i="1"/>
  <c r="X88" i="1"/>
  <c r="AA88" i="1"/>
  <c r="X87" i="1"/>
  <c r="AA87" i="1"/>
  <c r="X86" i="1"/>
  <c r="AA86" i="1"/>
  <c r="X85" i="1"/>
  <c r="AA85" i="1"/>
  <c r="X84" i="1"/>
  <c r="AA84" i="1"/>
  <c r="X83" i="1"/>
  <c r="AA83" i="1"/>
  <c r="X23" i="1"/>
  <c r="AA23" i="1"/>
  <c r="X24" i="1"/>
  <c r="AA24" i="1"/>
  <c r="X25" i="1"/>
  <c r="AA25" i="1"/>
  <c r="X26" i="1"/>
  <c r="AA26" i="1"/>
  <c r="X27" i="1"/>
  <c r="AA27" i="1"/>
  <c r="X28" i="1"/>
  <c r="AA28" i="1"/>
  <c r="X29" i="1"/>
  <c r="AA29" i="1"/>
  <c r="X30" i="1"/>
  <c r="AA30" i="1"/>
  <c r="X31" i="1"/>
  <c r="AA31" i="1"/>
  <c r="X32" i="1"/>
  <c r="AA32" i="1"/>
  <c r="X35" i="1"/>
  <c r="AA35" i="1"/>
  <c r="X36" i="1"/>
  <c r="AA36" i="1"/>
  <c r="X38" i="1"/>
  <c r="AA38" i="1"/>
  <c r="X39" i="1"/>
  <c r="AA39" i="1"/>
  <c r="X40" i="1"/>
  <c r="AA40" i="1"/>
  <c r="X41" i="1"/>
  <c r="AA41" i="1"/>
  <c r="X42" i="1"/>
  <c r="AA42" i="1"/>
  <c r="X43" i="1"/>
  <c r="AA43" i="1"/>
  <c r="X44" i="1"/>
  <c r="AA44" i="1"/>
  <c r="X45" i="1"/>
  <c r="AA45" i="1"/>
  <c r="X46" i="1"/>
  <c r="AA46" i="1"/>
  <c r="X47" i="1"/>
  <c r="AA47" i="1"/>
  <c r="X48" i="1"/>
  <c r="AA48" i="1"/>
  <c r="X49" i="1"/>
  <c r="AA49" i="1"/>
  <c r="X50" i="1"/>
  <c r="AA50" i="1"/>
  <c r="X51" i="1"/>
  <c r="AA51" i="1"/>
  <c r="X52" i="1"/>
  <c r="AA52" i="1"/>
  <c r="X53" i="1"/>
  <c r="AA53" i="1"/>
  <c r="X54" i="1"/>
  <c r="AA54" i="1"/>
  <c r="X55" i="1"/>
  <c r="AA55" i="1"/>
  <c r="X56" i="1"/>
  <c r="AA56" i="1"/>
  <c r="X57" i="1"/>
  <c r="AA57" i="1"/>
  <c r="X58" i="1"/>
  <c r="AA58" i="1"/>
  <c r="X60" i="1"/>
  <c r="AA60" i="1"/>
  <c r="X61" i="1"/>
  <c r="AA61" i="1"/>
  <c r="X62" i="1"/>
  <c r="AA62" i="1"/>
  <c r="X63" i="1"/>
  <c r="AA63" i="1"/>
  <c r="X64" i="1"/>
  <c r="AA64" i="1"/>
  <c r="X65" i="1"/>
  <c r="AA65" i="1"/>
  <c r="X66" i="1"/>
  <c r="AA66" i="1"/>
  <c r="X67" i="1"/>
  <c r="AA67" i="1"/>
  <c r="X68" i="1"/>
  <c r="AA68" i="1"/>
  <c r="X69" i="1"/>
  <c r="AA69" i="1"/>
  <c r="X70" i="1"/>
  <c r="AA70" i="1"/>
  <c r="X71" i="1"/>
  <c r="AA71" i="1"/>
  <c r="X72" i="1"/>
  <c r="AA72" i="1"/>
  <c r="X73" i="1"/>
  <c r="AA73" i="1"/>
  <c r="X74" i="1"/>
  <c r="AA74" i="1"/>
  <c r="X75" i="1"/>
  <c r="AA75" i="1"/>
  <c r="X76" i="1"/>
  <c r="AA76" i="1"/>
  <c r="X77" i="1"/>
  <c r="AA77" i="1"/>
  <c r="X78" i="1"/>
  <c r="AA78" i="1"/>
  <c r="X79" i="1"/>
  <c r="AA79" i="1"/>
  <c r="X80" i="1"/>
  <c r="AA80" i="1"/>
  <c r="X82" i="1"/>
  <c r="AA82" i="1"/>
  <c r="X22" i="1" l="1"/>
  <c r="AA22" i="1"/>
  <c r="D68" i="2" l="1"/>
  <c r="B68" i="2"/>
  <c r="C68" i="2"/>
  <c r="E68" i="2"/>
  <c r="E67" i="2" l="1"/>
  <c r="D67" i="2"/>
  <c r="C67" i="2"/>
  <c r="B67" i="2"/>
  <c r="C59" i="2" l="1"/>
  <c r="E61" i="2"/>
  <c r="D64" i="2"/>
  <c r="E66" i="2"/>
  <c r="B64" i="2"/>
  <c r="B63" i="2"/>
  <c r="B61" i="2"/>
  <c r="D61" i="2"/>
  <c r="D62" i="2"/>
  <c r="D66" i="2"/>
  <c r="E69" i="2"/>
  <c r="E59" i="2"/>
  <c r="B65" i="2"/>
  <c r="E60" i="2"/>
  <c r="B69" i="2"/>
  <c r="B60" i="2"/>
  <c r="C65" i="2"/>
  <c r="E62" i="2"/>
  <c r="E64" i="2"/>
  <c r="B66" i="2"/>
  <c r="C69" i="2"/>
  <c r="C60" i="2"/>
  <c r="D65" i="2"/>
  <c r="B62" i="2"/>
  <c r="E63" i="2"/>
  <c r="B59" i="2"/>
  <c r="C61" i="2"/>
  <c r="C62" i="2"/>
  <c r="C66" i="2"/>
  <c r="D69" i="2"/>
  <c r="D59" i="2"/>
  <c r="D60" i="2"/>
  <c r="E65" i="2"/>
  <c r="C63" i="2"/>
  <c r="C64" i="2"/>
  <c r="D63" i="2"/>
  <c r="B70" i="2" l="1"/>
  <c r="D70" i="2"/>
  <c r="C70" i="2"/>
  <c r="E70" i="2"/>
  <c r="B55" i="2" l="1"/>
  <c r="B54" i="2"/>
  <c r="B53" i="2"/>
  <c r="B52" i="2"/>
</calcChain>
</file>

<file path=xl/sharedStrings.xml><?xml version="1.0" encoding="utf-8"?>
<sst xmlns="http://schemas.openxmlformats.org/spreadsheetml/2006/main" count="902" uniqueCount="298">
  <si>
    <t>Status</t>
  </si>
  <si>
    <t>In Process</t>
  </si>
  <si>
    <t>Revision Request</t>
  </si>
  <si>
    <t>Request Type</t>
  </si>
  <si>
    <t>TAC Goal #</t>
  </si>
  <si>
    <t>NPRR</t>
  </si>
  <si>
    <t>NOGRR</t>
  </si>
  <si>
    <t>RMGRR</t>
  </si>
  <si>
    <t>PGRR</t>
  </si>
  <si>
    <t>SCR</t>
  </si>
  <si>
    <t>Grand Total</t>
  </si>
  <si>
    <t>Goal 1</t>
  </si>
  <si>
    <t>(All)</t>
  </si>
  <si>
    <t>Goal 2</t>
  </si>
  <si>
    <t>Goal 3</t>
  </si>
  <si>
    <t>Goal 4</t>
  </si>
  <si>
    <t>Goal 5</t>
  </si>
  <si>
    <t>Goal 6</t>
  </si>
  <si>
    <t>Goal 7</t>
  </si>
  <si>
    <t>Goal 8</t>
  </si>
  <si>
    <t>Goal 9</t>
  </si>
  <si>
    <t>Goal 10</t>
  </si>
  <si>
    <t>Goal 11</t>
  </si>
  <si>
    <t>Goal 12</t>
  </si>
  <si>
    <t>Goal 13</t>
  </si>
  <si>
    <t>Count of Revision Request addressing TAC Goals by Request Type and Status</t>
  </si>
  <si>
    <t>Values</t>
  </si>
  <si>
    <t>Sponsor</t>
  </si>
  <si>
    <t>ERCOT</t>
  </si>
  <si>
    <t>Sponsor Type</t>
  </si>
  <si>
    <t>Market Participant</t>
  </si>
  <si>
    <t>Count of Revision Request addressing TAC Goals by Sponsor Type and Status</t>
  </si>
  <si>
    <t>LPGRR</t>
  </si>
  <si>
    <t>X</t>
  </si>
  <si>
    <t>Goal 14</t>
  </si>
  <si>
    <t>VCMRR</t>
  </si>
  <si>
    <t>Approved</t>
  </si>
  <si>
    <t>COPMGRR</t>
  </si>
  <si>
    <t>RRGRR</t>
  </si>
  <si>
    <t>SMOGRR</t>
  </si>
  <si>
    <t>1</t>
  </si>
  <si>
    <t>2</t>
  </si>
  <si>
    <t>3</t>
  </si>
  <si>
    <t>4</t>
  </si>
  <si>
    <t>5</t>
  </si>
  <si>
    <t>6</t>
  </si>
  <si>
    <t>7</t>
  </si>
  <si>
    <t>8</t>
  </si>
  <si>
    <t>9</t>
  </si>
  <si>
    <t>10</t>
  </si>
  <si>
    <t>11</t>
  </si>
  <si>
    <t>12</t>
  </si>
  <si>
    <t>13</t>
  </si>
  <si>
    <t>14</t>
  </si>
  <si>
    <t>Strategic Pillar</t>
  </si>
  <si>
    <t>Totals</t>
  </si>
  <si>
    <t>15</t>
  </si>
  <si>
    <t>Goal 15</t>
  </si>
  <si>
    <t>RR Title</t>
  </si>
  <si>
    <t>OBDRR</t>
  </si>
  <si>
    <t>16</t>
  </si>
  <si>
    <t>17</t>
  </si>
  <si>
    <t>Goal 16</t>
  </si>
  <si>
    <t>Goal 17</t>
  </si>
  <si>
    <t>DC Energy</t>
  </si>
  <si>
    <t>PGRR073</t>
  </si>
  <si>
    <t>Related to NPRR956, Designation of Providers of Transmission Additions</t>
  </si>
  <si>
    <t>NPRR956</t>
  </si>
  <si>
    <t>Designation of Providers of Transmission Additions</t>
  </si>
  <si>
    <t>Strategic Plan Objective</t>
  </si>
  <si>
    <t>Enhance operating capabilities</t>
  </si>
  <si>
    <t>Advance competitive solutions</t>
  </si>
  <si>
    <t>Improve information exchange</t>
  </si>
  <si>
    <t>Optimize use of ERCOT, Inc.’s resources</t>
  </si>
  <si>
    <t>NOGRR215</t>
  </si>
  <si>
    <t>Limit Use of Remedial Action Schemes</t>
  </si>
  <si>
    <t>Working Group / Task Force</t>
  </si>
  <si>
    <t>Tesla</t>
  </si>
  <si>
    <t>Reliant</t>
  </si>
  <si>
    <t>IMM</t>
  </si>
  <si>
    <t>VCMRR031</t>
  </si>
  <si>
    <t>Clarification Related to Variable Costs in Fuel Adders</t>
  </si>
  <si>
    <t>NPRR1058</t>
  </si>
  <si>
    <t>NPRR1067</t>
  </si>
  <si>
    <t>AEP</t>
  </si>
  <si>
    <t>Reliant, LCRA, Luminant, Calpine, STEC</t>
  </si>
  <si>
    <t>Market Entry Qualifications, Continued Participation Requirements, and Credit Risk Assessment</t>
  </si>
  <si>
    <t>NOGRR226</t>
  </si>
  <si>
    <t>Revision to 5% Transmission Operator (TO) Load Shedding Relay Set Point</t>
  </si>
  <si>
    <t>LCRA</t>
  </si>
  <si>
    <t>RMGRR166</t>
  </si>
  <si>
    <t>TX SET</t>
  </si>
  <si>
    <t>Create Switch Hold Extract Repository</t>
  </si>
  <si>
    <t>TDTMS</t>
  </si>
  <si>
    <t>NPRR1070</t>
  </si>
  <si>
    <t>Planning Criteria for GTC Exit Solutions</t>
  </si>
  <si>
    <t>EDF Renewables / Pattern Energy</t>
  </si>
  <si>
    <t>NPRR1084</t>
  </si>
  <si>
    <t>NPRR1085</t>
  </si>
  <si>
    <t>NPRR1089</t>
  </si>
  <si>
    <t>Ensuring Continuous Validity of Physical Responsive Capability (PRC) and Dispatch through Timely Changes to Resource Telemetry and Current Operating Plans (COPs)</t>
  </si>
  <si>
    <t>Requiring Highest-Ranking Representative, Official, or Officer of a Resource Entity to Execute Weatherization and Natural Gas Declarations</t>
  </si>
  <si>
    <t>NOGRR230</t>
  </si>
  <si>
    <t>WAN Participant Security</t>
  </si>
  <si>
    <t>Establish Minimum Deliverability Criteria</t>
  </si>
  <si>
    <t>PGRR095</t>
  </si>
  <si>
    <t>RMGRR168</t>
  </si>
  <si>
    <t>NPRR1092</t>
  </si>
  <si>
    <t>SCR816</t>
  </si>
  <si>
    <t>CRR Auction Bid Credit Enhancement</t>
  </si>
  <si>
    <t>2022 TAC Goals</t>
  </si>
  <si>
    <t>1.  Align TAC and Subcommittee Goals with the ERCOT Board of Director’s strategic vision to work with ERCOT Staff to achieve the Board’s vision for ERCOT.</t>
  </si>
  <si>
    <t>2.  Develop and implement market design changes and other reliability enhancements that are promulgated by the PUCT in the furtherance of statutory changes originating from the 87th session of the Texas Legislature.</t>
  </si>
  <si>
    <t>3.  Maintain rules that support ERCOT system reliability, promote market solutions, support open access to the ERCOT markets and transmission network, and are consistent with PURA, PUCT Substantive Rules, and NERC Reliability Standards. with the explicit understanding that no changes will be made that discriminately affects the rights and obligations of resources currently participating in the wholesale and ancillary services markets.</t>
  </si>
  <si>
    <t>4.  Pursue clarifications to market rules and guides, which enhance the transparency of resource registration and requirements and clarify the entry process for new resources, with the explicit understanding that no changes will be made that discriminately affects the rights and obligations of resources currently participating in the wholesale and ancillary services markets.</t>
  </si>
  <si>
    <t>5.  Improve the monitoring of resource adequacy by ensuring that studies and reports provide a representative view of evolving risks to resource adequacy as a fundamental element of system reliability and resiliency.  Recommend market improvements to support resource adequacy, including the recognition of limitations due to GTCs and the reactive needs of the system.</t>
  </si>
  <si>
    <t>6.  Collaborate with ERCOT Staff on current trends in fuel prices and installed resource costs through market changes.</t>
  </si>
  <si>
    <t>7.  Develop and implement needed market design corrections and improvements, which are cost effective.</t>
  </si>
  <si>
    <t>8.  Pursue policies and market rules that encourage the appropriate implementation of load participation.</t>
  </si>
  <si>
    <t>9.  Pursue policies and market rules that encourage the appropriate integration of emerging technologies.</t>
  </si>
  <si>
    <t>10.  Implement Retail Market improvements and requirements.</t>
  </si>
  <si>
    <t xml:space="preserve">11.  Facilitate market improvements necessary to leverage the capabilities of Advanced Metering Systems (AMS) in the retail market and improve the integrity and availability of AMS data to Market Participants.  </t>
  </si>
  <si>
    <t>12.  Improve settlement processes to facilitate changes in the ERCOT market design.</t>
  </si>
  <si>
    <t>13.  Collaborate with ERCOT Staff on the review of ancillary service needs and implement changes as necessary.</t>
  </si>
  <si>
    <t>14.  Work with ERCOT Staff to develop Protocols and market improvements that support increased data transparency and data availability to the market.</t>
  </si>
  <si>
    <t>15.  Work with ERCOT Staff to ensure appropriate credit and collateral rules exist or are created to facilitate market participation.  Review available means to eliminate or substantially mitigate default uplift.</t>
  </si>
  <si>
    <t>16.  Develop analysis and implement reporting on the measures of the costs and benefits of changes in reliability requirements and actions, to include but not be limited to RUC impacts, changes in Ancillary Service quantities, and actions during emergency conditions.</t>
  </si>
  <si>
    <t>17.  Review integration and optimization of limited-duration Resources in the energy and Ancillary Service markets.</t>
  </si>
  <si>
    <t>NPRR1115</t>
  </si>
  <si>
    <t>Administrative Changes for February 1, 2022 Nodal Protocols - Update ERCOT Austin Office Address</t>
  </si>
  <si>
    <t>NOGRR235</t>
  </si>
  <si>
    <t>VCMRR032</t>
  </si>
  <si>
    <t>Calculation of Average Running Hours per Start when Determining the Variable O&amp;M for QSGRs</t>
  </si>
  <si>
    <t>Combining Greyboxes and Other Corrections</t>
  </si>
  <si>
    <t>OBDRR034</t>
  </si>
  <si>
    <t>Related to NPRR1099, Managing Network Operations Model Resource Nodes</t>
  </si>
  <si>
    <t>Power Balance Penalty Updates to Align with PUCT Approved High System-Wide Offer Cap</t>
  </si>
  <si>
    <t>OBDRR037</t>
  </si>
  <si>
    <t>Minimum Contingency Level Updates to Align with PUCT Order</t>
  </si>
  <si>
    <t>OBDRR038</t>
  </si>
  <si>
    <t>ORDC Changes Related to NPRR1120, Create Firm Fuel Supply Service</t>
  </si>
  <si>
    <t>OBDRR039</t>
  </si>
  <si>
    <t>Revise GIM Process to Ensure Compliance with the Lone Star Infrastructure Protection Act</t>
  </si>
  <si>
    <t>PGRR099</t>
  </si>
  <si>
    <t>NPRR1095</t>
  </si>
  <si>
    <t>Texas SET V5.0 Changes</t>
  </si>
  <si>
    <t>NPRR1097</t>
  </si>
  <si>
    <t>Create Resource Forced Outage Report</t>
  </si>
  <si>
    <t>Direct Current Tie (DC Tie) Reactive Power Capability Requirements</t>
  </si>
  <si>
    <t>NPRR1098</t>
  </si>
  <si>
    <t>Managing Network Operations Model Resource Nodes</t>
  </si>
  <si>
    <t>NPRR1099</t>
  </si>
  <si>
    <t>NPRR1102</t>
  </si>
  <si>
    <t>ERCOT Discretion for Adjusting Non-Interval Data Recorder (NIDR) Backcasted Load Profiles</t>
  </si>
  <si>
    <t>NPRR1111</t>
  </si>
  <si>
    <t>Related to SCR819, Improving IRR Control to Manage GTC Stability Limits</t>
  </si>
  <si>
    <t>NPRR1113</t>
  </si>
  <si>
    <t>Clarification of Regulation-Up Schedule for Controllable Load Resources in Ancillary Service Imbalance</t>
  </si>
  <si>
    <t>NPRR1114</t>
  </si>
  <si>
    <t>Securitization – PURA Subchapter N Uplift Charges</t>
  </si>
  <si>
    <t>Create Firm Fuel Supply Service</t>
  </si>
  <si>
    <t>NPRR1120</t>
  </si>
  <si>
    <t>RMGRR169</t>
  </si>
  <si>
    <t>Related to NPRR1095, Texas SET V5.0 Changes</t>
  </si>
  <si>
    <t>NOGRR234</t>
  </si>
  <si>
    <t>Related to NPRR1098, Direct Current Tie (DC Tie) Reactive Power Capability Requirements</t>
  </si>
  <si>
    <t>Related to NPRR1095, MarkeTrak Validation Revisions Aligning with Texas SET V5.0</t>
  </si>
  <si>
    <t>SCR817</t>
  </si>
  <si>
    <t>SCR819</t>
  </si>
  <si>
    <t>Improving IRR Control to Manage GTC Stability Limits</t>
  </si>
  <si>
    <t>SMOGRR025</t>
  </si>
  <si>
    <t>Modifications to Line Loss Compensation Requirement for EPS Metering</t>
  </si>
  <si>
    <t>PGRR096</t>
  </si>
  <si>
    <t>Achieve Consistent Representation of Distributed Generation in Steady-State Models</t>
  </si>
  <si>
    <t>PGRR098</t>
  </si>
  <si>
    <t>Consideration of Load Shed in Transmission Planning Criteria</t>
  </si>
  <si>
    <t>Reduce RUC Offer Floor and Remove RUC Opt-Out Provision</t>
  </si>
  <si>
    <t>Require Sustained Two-Hour Capability for ECRS and Four-Hour Capability for Non-Spin</t>
  </si>
  <si>
    <t>NPRR1096</t>
  </si>
  <si>
    <t>NPRR1108</t>
  </si>
  <si>
    <t>ERCOT Shall Approve or Deny All Resource Outage Requests</t>
  </si>
  <si>
    <t>NPRR1116</t>
  </si>
  <si>
    <t>Remove Obsolete Reference to Market Information System (MIS)</t>
  </si>
  <si>
    <t>NPRR1117</t>
  </si>
  <si>
    <t>Related to SMOGRR025, Modifications to Line Loss Compensation Requirement for EPS Metering</t>
  </si>
  <si>
    <t>NPRR1122</t>
  </si>
  <si>
    <t>Clarifications for PURA Subchapter M Securitization Default Charges</t>
  </si>
  <si>
    <t>Clarifications for PURA Subchapter N Securitization Uplift Charges</t>
  </si>
  <si>
    <t>NPRR1123</t>
  </si>
  <si>
    <t>NPRR1124</t>
  </si>
  <si>
    <t>Recovering Actual Fuel Costs through RUC Guarantee</t>
  </si>
  <si>
    <t>Use of Financial Security for Securitization Default Charge and Securitization Uplift Charge Invoices and Escrow Deposit Requests</t>
  </si>
  <si>
    <t>NPRR1125</t>
  </si>
  <si>
    <t>NOGRR239</t>
  </si>
  <si>
    <t>WAN Data Protection Responsibilities</t>
  </si>
  <si>
    <t>SCR818</t>
  </si>
  <si>
    <t>Changes to Incorporate GIC Modeling Data into Existing Modeling Applications</t>
  </si>
  <si>
    <t>CenterPoint</t>
  </si>
  <si>
    <t>PGRR100</t>
  </si>
  <si>
    <t>Steady-State Case Building Timeline Update</t>
  </si>
  <si>
    <t>NPRR1100</t>
  </si>
  <si>
    <t>Allow Generation Resources and Energy Storage Resources to Serve Customer Load When the Customer and the Resource are Disconnected from the ERCOT System</t>
  </si>
  <si>
    <t>NPRR1110</t>
  </si>
  <si>
    <t>Black Start Requirements Update</t>
  </si>
  <si>
    <t>NPRR1119</t>
  </si>
  <si>
    <t>Removal of Extraneous Language Pertaining to the Calculation of Weekly Generation and Load Resource Capacity Forecasts</t>
  </si>
  <si>
    <t>NPRR1121</t>
  </si>
  <si>
    <t>Add a Posting Requirement to the Exceptional Fuel Cost Submission Process</t>
  </si>
  <si>
    <t>NPRR1129</t>
  </si>
  <si>
    <t>Posting ESI IDs of Transmission-Voltage Customer Opt-Outs</t>
  </si>
  <si>
    <t>NPRR1130</t>
  </si>
  <si>
    <t>Weatherization Inspection Fees Sunset Date Extension</t>
  </si>
  <si>
    <t>NOGRR240</t>
  </si>
  <si>
    <t>Direct Current Tie (DC Tie) Ride-Through Requirements</t>
  </si>
  <si>
    <t>Resource Offer Modernization</t>
  </si>
  <si>
    <t>Improvements to Reporting of Resource Outages, Derates, and Startup Loading Failures</t>
  </si>
  <si>
    <t>NPRR1112</t>
  </si>
  <si>
    <t>NPRR1118</t>
  </si>
  <si>
    <t>Clarifications to the OSA Process</t>
  </si>
  <si>
    <t>NPRR1127</t>
  </si>
  <si>
    <t>Clarification of ERCOT Hotline Uses</t>
  </si>
  <si>
    <t>NPRR1128</t>
  </si>
  <si>
    <t>Allow FFR Procurement up to FFR Limit Without Proration</t>
  </si>
  <si>
    <t>NPRR1131</t>
  </si>
  <si>
    <t>Controllable Load Resource Participation in Non-Spin</t>
  </si>
  <si>
    <t>NPRR1132</t>
  </si>
  <si>
    <t>Communicate Operating Limitations during Cold and Hot Weather Conditions</t>
  </si>
  <si>
    <t>NPRR1133</t>
  </si>
  <si>
    <t>Clarify Responsibilities for Submission of Planning Model Data for DC Ties</t>
  </si>
  <si>
    <t>NPRR1134</t>
  </si>
  <si>
    <t>NPRR1135</t>
  </si>
  <si>
    <t>Add On-Line Status Check for Resources Telemetering OFFNS for Ancillary Service Imbalance Settlements</t>
  </si>
  <si>
    <t>NPRR1136</t>
  </si>
  <si>
    <t>Updates to Language Regarding a QSE Moving Ancillary Service Responsibility Between Resources</t>
  </si>
  <si>
    <t>NPRR1137</t>
  </si>
  <si>
    <t>Updates to Section 1.1 to Modify the OBD List Review Timeline and Other Clarifications</t>
  </si>
  <si>
    <t>NPRR1138</t>
  </si>
  <si>
    <t>Communication of Capability and Status of Online IRRs at 0 MW Output</t>
  </si>
  <si>
    <t>NPRR1139</t>
  </si>
  <si>
    <t>Adjustments to Capacity Shortfall Ratio Share for IRRs</t>
  </si>
  <si>
    <t>NPRR1140</t>
  </si>
  <si>
    <t>Recovering Fuel Costs for Generation Above LSL During RUC-Committed Hours</t>
  </si>
  <si>
    <t>NPRR1142</t>
  </si>
  <si>
    <t>ERS Changes to Reflect Updated PUCT Rule Changes re SUBST. R. 25.507</t>
  </si>
  <si>
    <t>NPRR1143</t>
  </si>
  <si>
    <t>Provide ERCOT Flexibility to Determine When ESRs May Charge During an EEA Level 3</t>
  </si>
  <si>
    <t>NPRR1144</t>
  </si>
  <si>
    <t>Station Service Backup Power Metering</t>
  </si>
  <si>
    <t>NPRR1145</t>
  </si>
  <si>
    <t>Use of State Estimator-Calculated ERCOT-Wide TLFs in Lieu of Seasonal Base Case ERCOT-Wide TLFs for Settlement</t>
  </si>
  <si>
    <t>NPRR1146</t>
  </si>
  <si>
    <t>Credit Changes to Appropriately Reflect TAO Exposure</t>
  </si>
  <si>
    <t>NPRR1147</t>
  </si>
  <si>
    <t>Update and Improve Notification and Evaluation Processes Associated with Reliability Must-Run (RMR)</t>
  </si>
  <si>
    <t>Hunt Energy Network</t>
  </si>
  <si>
    <t>Texas SET</t>
  </si>
  <si>
    <t>Eric Winters Goff LLC</t>
  </si>
  <si>
    <t>Plus Power</t>
  </si>
  <si>
    <t>Rainbow Energy Marketing Corporation</t>
  </si>
  <si>
    <t>NOGRR241</t>
  </si>
  <si>
    <t>Related to NPRR1127, Clarification of ERCOT Hotline Uses</t>
  </si>
  <si>
    <t>NOGRR242</t>
  </si>
  <si>
    <t>Update POIB References</t>
  </si>
  <si>
    <t>VCMRR033</t>
  </si>
  <si>
    <t>Excluding Exceptional Fuel Costs from Fuel Adders</t>
  </si>
  <si>
    <t>VCMRR034</t>
  </si>
  <si>
    <t>Excluding RUC Approved Fuel Costs from Fuel Adders</t>
  </si>
  <si>
    <t>VCMRR035</t>
  </si>
  <si>
    <t>Allow Verified Contractual Costs in Fuel Adder Calculation</t>
  </si>
  <si>
    <t>TexGen Power</t>
  </si>
  <si>
    <t>OBDRR040</t>
  </si>
  <si>
    <t>ORDC Changes Related to NPRR1131, Controllable Load Participation in Non-Spin</t>
  </si>
  <si>
    <t>OBDRR041</t>
  </si>
  <si>
    <t>Updates to Requirements for Aggregate Load Participation in the ERCOT Markets</t>
  </si>
  <si>
    <t>OBDRR042</t>
  </si>
  <si>
    <t>Related to NPRR1142, ERS Changes to Reflect Updated PUCT Rule Changes re SUBST. R. 25.507</t>
  </si>
  <si>
    <t>SCR820</t>
  </si>
  <si>
    <t>Operator Real-Time Messaging During Emergency</t>
  </si>
  <si>
    <t>SCR821</t>
  </si>
  <si>
    <t>Voltage Set Point Target Information for Distribution Generation Resource (DGR) or Distribution Energy Storage Resource (DESR)</t>
  </si>
  <si>
    <t>SCR822</t>
  </si>
  <si>
    <t>Create Daily Energy Storage Integration Report and Dashboard</t>
  </si>
  <si>
    <t>AEP / CenterPoint</t>
  </si>
  <si>
    <t>PGRR101</t>
  </si>
  <si>
    <t>Related to NPRR1133, Clarify Responsibilities for Submission of Planning Model Data for DC Ties</t>
  </si>
  <si>
    <t>Modify ERCOT's Mass Transition Responsibilities</t>
  </si>
  <si>
    <t>RRGRR032</t>
  </si>
  <si>
    <t>Related to NPRR1132, Communicate Operating Limitations during Cold and Hot Weather Conditions</t>
  </si>
  <si>
    <t>Elimination of Unsecured Credit Limits</t>
  </si>
  <si>
    <t>Related to RMGRR168, Modify ERCOT's Mass Transition Responsibilities</t>
  </si>
  <si>
    <t>NPRR1148</t>
  </si>
  <si>
    <t>OBDRR043</t>
  </si>
  <si>
    <t>Language Cleanup Related to ERCOT Contingency Reserve Service (ECRS)</t>
  </si>
  <si>
    <t>Related to NPRR1148, Language Cleanup Related to ERCOT Contingency Reserve Service (ECRS)</t>
  </si>
  <si>
    <t>NPRR1149</t>
  </si>
  <si>
    <t>Implementation of Systematic Ancillary Service Failed Quantity Charges</t>
  </si>
  <si>
    <t>SCR823</t>
  </si>
  <si>
    <t>ERCOT Mass System “County Name” File Updates for Texas SET V5.0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</si>
</sst>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font>
    <font>
      <b/>
      <sz val="10"/>
      <color theme="0"/>
      <name val="Calibri"/>
      <family val="2"/>
      <scheme val="minor"/>
    </font>
    <font>
      <b/>
      <sz val="18"/>
      <color theme="1"/>
      <name val="Calibri"/>
      <family val="2"/>
      <scheme val="minor"/>
    </font>
    <font>
      <sz val="11"/>
      <color theme="1"/>
      <name val="Calibri"/>
      <family val="2"/>
    </font>
    <font>
      <b/>
      <sz val="16"/>
      <color theme="0"/>
      <name val="Calibri"/>
      <family val="2"/>
    </font>
    <font>
      <sz val="10"/>
      <color theme="1" tint="4.9989318521683403E-2"/>
      <name val="Calibri"/>
      <family val="2"/>
      <scheme val="minor"/>
    </font>
    <font>
      <sz val="12"/>
      <color theme="1" tint="4.9989318521683403E-2"/>
      <name val="Calibri"/>
      <family val="2"/>
      <scheme val="minor"/>
    </font>
    <font>
      <b/>
      <sz val="12"/>
      <color theme="0"/>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2"/>
      <color theme="1"/>
      <name val="Calibri"/>
      <family val="2"/>
      <scheme val="minor"/>
    </font>
    <font>
      <b/>
      <sz val="12"/>
      <color theme="1"/>
      <name val="Calibri"/>
      <family val="2"/>
    </font>
    <font>
      <sz val="12"/>
      <name val="Calibri"/>
      <family val="2"/>
      <scheme val="minor"/>
    </font>
    <font>
      <sz val="12"/>
      <color theme="1" tint="4.9989318521683403E-2"/>
      <name val="Calibri"/>
      <family val="2"/>
      <scheme val="minor"/>
    </font>
    <font>
      <sz val="12"/>
      <color theme="1" tint="4.9989318521683403E-2"/>
      <name val="Calibri"/>
      <family val="2"/>
      <scheme val="minor"/>
    </font>
    <font>
      <sz val="12"/>
      <color theme="1" tint="4.9989318521683403E-2"/>
      <name val="Calibri"/>
      <family val="2"/>
      <scheme val="minor"/>
    </font>
    <font>
      <sz val="12"/>
      <color theme="1" tint="4.9989318521683403E-2"/>
      <name val="Calibri"/>
      <family val="2"/>
      <scheme val="minor"/>
    </font>
    <font>
      <sz val="10"/>
      <color theme="1" tint="4.9989318521683403E-2"/>
      <name val="Calibri"/>
      <scheme val="minor"/>
    </font>
    <font>
      <sz val="12"/>
      <color theme="1" tint="4.9989318521683403E-2"/>
      <name val="Calibri"/>
      <scheme val="minor"/>
    </font>
  </fonts>
  <fills count="14">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249977111117893"/>
        <bgColor theme="4" tint="0.79998168889431442"/>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3" tint="0.59999389629810485"/>
        <bgColor theme="4" tint="0.3999755851924192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89">
    <xf numFmtId="0" fontId="0" fillId="0" borderId="0" xfId="0"/>
    <xf numFmtId="0" fontId="1" fillId="0" borderId="0" xfId="0" applyFont="1" applyAlignment="1">
      <alignment wrapText="1"/>
    </xf>
    <xf numFmtId="0" fontId="2" fillId="0" borderId="0" xfId="0" applyFont="1" applyAlignment="1">
      <alignment vertical="center" wrapText="1"/>
    </xf>
    <xf numFmtId="0" fontId="1" fillId="0" borderId="0" xfId="0" applyFont="1"/>
    <xf numFmtId="0" fontId="3" fillId="0" borderId="0" xfId="0" applyFont="1" applyFill="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horizontal="center" vertical="top" wrapText="1"/>
    </xf>
    <xf numFmtId="0" fontId="5" fillId="0" borderId="0" xfId="0" applyFont="1"/>
    <xf numFmtId="0" fontId="6" fillId="0" borderId="0" xfId="0" applyFont="1" applyAlignment="1">
      <alignment vertical="center"/>
    </xf>
    <xf numFmtId="0" fontId="7" fillId="2" borderId="0" xfId="0" applyFont="1" applyFill="1" applyAlignment="1">
      <alignment horizontal="center" vertical="center"/>
    </xf>
    <xf numFmtId="0" fontId="0" fillId="0" borderId="5" xfId="0" pivotButton="1" applyBorder="1" applyAlignment="1">
      <alignment horizontal="center"/>
    </xf>
    <xf numFmtId="0" fontId="0" fillId="0" borderId="6" xfId="0" applyBorder="1" applyAlignment="1">
      <alignment horizontal="center"/>
    </xf>
    <xf numFmtId="0" fontId="0" fillId="0" borderId="7" xfId="0" pivotButton="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xf numFmtId="0" fontId="0" fillId="0" borderId="0" xfId="0"/>
    <xf numFmtId="0" fontId="6" fillId="0" borderId="0" xfId="0" applyFont="1" applyAlignment="1">
      <alignment vertical="center"/>
    </xf>
    <xf numFmtId="0" fontId="0" fillId="0" borderId="1" xfId="0" applyBorder="1" applyAlignment="1">
      <alignment horizontal="center"/>
    </xf>
    <xf numFmtId="0" fontId="0" fillId="0" borderId="1" xfId="0" applyNumberFormat="1" applyBorder="1" applyAlignment="1">
      <alignment horizontal="center"/>
    </xf>
    <xf numFmtId="0" fontId="0" fillId="3" borderId="1" xfId="0" applyNumberFormat="1" applyFill="1" applyBorder="1" applyAlignment="1">
      <alignment horizontal="center"/>
    </xf>
    <xf numFmtId="0" fontId="4" fillId="2" borderId="9" xfId="0" applyFont="1" applyFill="1" applyBorder="1" applyAlignment="1">
      <alignment horizontal="center" vertical="top" wrapText="1"/>
    </xf>
    <xf numFmtId="0" fontId="9" fillId="0" borderId="2" xfId="0" applyFont="1" applyBorder="1" applyAlignment="1">
      <alignment horizontal="center" vertical="center"/>
    </xf>
    <xf numFmtId="0" fontId="4" fillId="4" borderId="4" xfId="0" applyFont="1" applyFill="1" applyBorder="1" applyAlignment="1">
      <alignment horizontal="center" vertical="center" wrapText="1"/>
    </xf>
    <xf numFmtId="0" fontId="0" fillId="0" borderId="0" xfId="0" applyFill="1" applyBorder="1"/>
    <xf numFmtId="0" fontId="14" fillId="0" borderId="0" xfId="0" applyFont="1"/>
    <xf numFmtId="0" fontId="10" fillId="5" borderId="1" xfId="0" applyFont="1" applyFill="1" applyBorder="1" applyAlignment="1">
      <alignment horizontal="center"/>
    </xf>
    <xf numFmtId="0" fontId="14" fillId="0" borderId="1" xfId="0" applyFont="1" applyBorder="1" applyAlignment="1">
      <alignment horizontal="center"/>
    </xf>
    <xf numFmtId="0" fontId="14" fillId="6" borderId="1" xfId="0" applyFont="1" applyFill="1" applyBorder="1"/>
    <xf numFmtId="0" fontId="14" fillId="7" borderId="1" xfId="0" applyFont="1" applyFill="1" applyBorder="1"/>
    <xf numFmtId="0" fontId="14" fillId="8" borderId="1" xfId="0" applyFont="1" applyFill="1" applyBorder="1"/>
    <xf numFmtId="0" fontId="14" fillId="0" borderId="1" xfId="0" applyFont="1" applyFill="1" applyBorder="1" applyAlignment="1">
      <alignment horizontal="center"/>
    </xf>
    <xf numFmtId="0" fontId="14" fillId="0" borderId="1" xfId="0" applyFont="1" applyBorder="1"/>
    <xf numFmtId="9" fontId="15" fillId="0" borderId="1" xfId="1" applyFont="1" applyBorder="1" applyAlignment="1">
      <alignment horizontal="center" vertical="center"/>
    </xf>
    <xf numFmtId="0" fontId="16" fillId="6"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0" borderId="0" xfId="0" applyFont="1"/>
    <xf numFmtId="0" fontId="8" fillId="0" borderId="2" xfId="0" applyFont="1" applyFill="1" applyBorder="1"/>
    <xf numFmtId="0" fontId="8" fillId="0" borderId="2" xfId="0" applyFont="1" applyBorder="1" applyAlignment="1">
      <alignment wrapText="1"/>
    </xf>
    <xf numFmtId="0" fontId="15" fillId="9" borderId="1" xfId="0" applyFont="1" applyFill="1" applyBorder="1" applyAlignment="1">
      <alignment horizontal="center" vertical="center"/>
    </xf>
    <xf numFmtId="0" fontId="0" fillId="0" borderId="1" xfId="0" pivotButton="1" applyBorder="1" applyAlignment="1">
      <alignment horizontal="center"/>
    </xf>
    <xf numFmtId="0" fontId="0" fillId="0" borderId="1" xfId="0" applyBorder="1" applyAlignment="1"/>
    <xf numFmtId="0" fontId="0" fillId="10" borderId="1" xfId="0" applyNumberFormat="1" applyFill="1" applyBorder="1" applyAlignment="1">
      <alignment horizontal="center" vertical="center"/>
    </xf>
    <xf numFmtId="0" fontId="0" fillId="6" borderId="1" xfId="0" applyNumberFormat="1" applyFill="1" applyBorder="1" applyAlignment="1">
      <alignment horizontal="center" vertical="center"/>
    </xf>
    <xf numFmtId="0" fontId="0" fillId="11" borderId="1" xfId="0" applyNumberFormat="1" applyFill="1" applyBorder="1" applyAlignment="1">
      <alignment horizontal="center" vertical="center"/>
    </xf>
    <xf numFmtId="0" fontId="16" fillId="11" borderId="1" xfId="0" applyFont="1" applyFill="1" applyBorder="1" applyAlignment="1">
      <alignment horizontal="center" vertical="center" wrapText="1"/>
    </xf>
    <xf numFmtId="0" fontId="14" fillId="11" borderId="1" xfId="0" applyFont="1" applyFill="1" applyBorder="1"/>
    <xf numFmtId="0" fontId="0" fillId="8" borderId="1" xfId="0" applyNumberFormat="1" applyFill="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 xfId="0" applyNumberFormat="1" applyFill="1" applyBorder="1" applyAlignment="1">
      <alignment horizontal="center"/>
    </xf>
    <xf numFmtId="0" fontId="0" fillId="0" borderId="13" xfId="0" applyFill="1" applyBorder="1" applyAlignment="1">
      <alignment horizontal="center"/>
    </xf>
    <xf numFmtId="0" fontId="0" fillId="0" borderId="12" xfId="0" applyFill="1" applyBorder="1" applyAlignment="1">
      <alignment horizontal="center"/>
    </xf>
    <xf numFmtId="0" fontId="15"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0" fillId="0" borderId="1" xfId="0" applyBorder="1" applyAlignment="1">
      <alignment horizontal="center" wrapText="1"/>
    </xf>
    <xf numFmtId="0" fontId="20" fillId="0" borderId="2" xfId="0" applyFont="1" applyBorder="1" applyAlignment="1">
      <alignment horizontal="center" vertical="center"/>
    </xf>
    <xf numFmtId="0" fontId="20" fillId="0" borderId="2" xfId="0" applyNumberFormat="1" applyFont="1" applyBorder="1" applyAlignment="1">
      <alignment horizontal="center" vertical="center"/>
    </xf>
    <xf numFmtId="0" fontId="6" fillId="0" borderId="0" xfId="0" applyFont="1" applyAlignment="1">
      <alignment vertical="center" wrapText="1"/>
    </xf>
    <xf numFmtId="0" fontId="22" fillId="0" borderId="2" xfId="0" applyFont="1" applyBorder="1" applyAlignment="1">
      <alignment horizontal="center" vertical="center"/>
    </xf>
    <xf numFmtId="0" fontId="21" fillId="0" borderId="2" xfId="0" applyFont="1" applyFill="1" applyBorder="1"/>
    <xf numFmtId="0" fontId="21" fillId="0" borderId="2" xfId="0" applyFont="1" applyBorder="1" applyAlignment="1">
      <alignment wrapText="1"/>
    </xf>
    <xf numFmtId="0" fontId="22" fillId="0" borderId="2" xfId="0" applyNumberFormat="1" applyFont="1" applyBorder="1" applyAlignment="1">
      <alignment horizontal="center" vertical="center"/>
    </xf>
    <xf numFmtId="0" fontId="0" fillId="0" borderId="0" xfId="0" applyAlignment="1">
      <alignment wrapText="1"/>
    </xf>
    <xf numFmtId="0" fontId="0" fillId="12" borderId="1" xfId="0" applyNumberFormat="1" applyFill="1" applyBorder="1" applyAlignment="1">
      <alignment horizontal="center" vertical="center"/>
    </xf>
    <xf numFmtId="0" fontId="8" fillId="0" borderId="1" xfId="0" applyFont="1" applyFill="1" applyBorder="1"/>
    <xf numFmtId="0" fontId="8" fillId="0" borderId="1" xfId="0" applyFont="1" applyBorder="1" applyAlignment="1">
      <alignment wrapText="1"/>
    </xf>
    <xf numFmtId="0" fontId="9" fillId="0" borderId="1" xfId="0" applyFont="1" applyBorder="1" applyAlignment="1">
      <alignment horizontal="center" vertical="center"/>
    </xf>
    <xf numFmtId="0" fontId="9" fillId="0" borderId="1" xfId="0" applyNumberFormat="1" applyFont="1" applyBorder="1" applyAlignment="1">
      <alignment horizontal="center" vertical="center"/>
    </xf>
    <xf numFmtId="0" fontId="0" fillId="0" borderId="0" xfId="0" applyBorder="1" applyAlignment="1">
      <alignment horizontal="center"/>
    </xf>
    <xf numFmtId="0" fontId="0" fillId="0" borderId="0" xfId="0" applyNumberFormat="1" applyBorder="1" applyAlignment="1">
      <alignment horizontal="center"/>
    </xf>
    <xf numFmtId="0" fontId="0" fillId="13" borderId="1" xfId="0" applyNumberFormat="1" applyFill="1" applyBorder="1" applyAlignment="1">
      <alignment horizontal="center" vertical="center"/>
    </xf>
    <xf numFmtId="0" fontId="0" fillId="3" borderId="0" xfId="0" applyNumberFormat="1" applyFill="1" applyBorder="1" applyAlignment="1">
      <alignment horizontal="center"/>
    </xf>
    <xf numFmtId="0" fontId="0" fillId="0" borderId="0" xfId="0" applyNumberFormat="1" applyFill="1" applyBorder="1" applyAlignment="1">
      <alignment horizontal="center"/>
    </xf>
    <xf numFmtId="0" fontId="7" fillId="2" borderId="0" xfId="0" applyFont="1" applyFill="1" applyAlignment="1">
      <alignment horizontal="center" vertical="center"/>
    </xf>
    <xf numFmtId="0" fontId="10" fillId="4" borderId="11" xfId="0" applyFont="1" applyFill="1" applyBorder="1" applyAlignment="1">
      <alignment horizontal="center" wrapText="1"/>
    </xf>
    <xf numFmtId="0" fontId="10" fillId="4" borderId="0" xfId="0" applyFont="1" applyFill="1" applyBorder="1" applyAlignment="1">
      <alignment horizontal="center" wrapText="1"/>
    </xf>
    <xf numFmtId="0" fontId="10" fillId="2" borderId="1" xfId="0" applyFont="1" applyFill="1" applyBorder="1" applyAlignment="1">
      <alignment horizontal="center" wrapText="1"/>
    </xf>
    <xf numFmtId="0" fontId="6" fillId="0" borderId="0" xfId="0" applyFont="1" applyAlignment="1">
      <alignment horizontal="left" vertical="center" wrapText="1"/>
    </xf>
    <xf numFmtId="0" fontId="10" fillId="4" borderId="5" xfId="0" applyFont="1" applyFill="1" applyBorder="1" applyAlignment="1">
      <alignment horizontal="center" wrapText="1"/>
    </xf>
    <xf numFmtId="0" fontId="10" fillId="4" borderId="10" xfId="0" applyFont="1" applyFill="1" applyBorder="1" applyAlignment="1">
      <alignment horizontal="center" wrapText="1"/>
    </xf>
  </cellXfs>
  <cellStyles count="2">
    <cellStyle name="Normal" xfId="0" builtinId="0"/>
    <cellStyle name="Percent" xfId="1" builtinId="5"/>
  </cellStyles>
  <dxfs count="201">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fgColor indexed="64"/>
          <bgColor theme="4" tint="0.39997558519241921"/>
        </patternFill>
      </fill>
    </dxf>
    <dxf>
      <fill>
        <patternFill>
          <bgColor theme="0" tint="-0.249977111117893"/>
        </patternFill>
      </fill>
    </dxf>
    <dxf>
      <border>
        <left style="thin">
          <color indexed="64"/>
        </left>
        <vertical style="thin">
          <color indexed="64"/>
        </vertical>
        <horizontal style="thin">
          <color indexed="64"/>
        </horizontal>
      </border>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rgb="FFFFC000"/>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bgColor theme="0" tint="-0.14999847407452621"/>
        </patternFill>
      </fill>
    </dxf>
    <dxf>
      <fill>
        <patternFill patternType="none">
          <bgColor auto="1"/>
        </patternFill>
      </fill>
    </dxf>
    <dxf>
      <border>
        <horizontal style="thin">
          <color indexed="64"/>
        </horizontal>
      </border>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fill>
        <patternFill patternType="none">
          <bgColor auto="1"/>
        </patternFill>
      </fill>
    </dxf>
    <dxf>
      <fill>
        <patternFill patternType="none">
          <fgColor indexed="64"/>
          <bgColor indexed="65"/>
        </patternFill>
      </fill>
    </dxf>
    <dxf>
      <fill>
        <patternFill>
          <fgColor indexed="64"/>
          <bgColor theme="0" tint="-0.34998626667073579"/>
        </patternFill>
      </fill>
    </dxf>
    <dxf>
      <border>
        <vertical style="thin">
          <color indexed="64"/>
        </vertical>
      </border>
    </dxf>
    <dxf>
      <border>
        <vertical style="thin">
          <color indexed="64"/>
        </vertical>
      </border>
    </dxf>
    <dxf>
      <border>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top style="thin">
          <color indexed="64"/>
        </top>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vertical style="thin">
          <color indexed="64"/>
        </vertical>
      </border>
    </dxf>
    <dxf>
      <border>
        <vertical style="thin">
          <color indexed="64"/>
        </vertical>
      </border>
    </dxf>
    <dxf>
      <border>
        <top style="thin">
          <color indexed="64"/>
        </top>
        <vertical style="thin">
          <color indexed="64"/>
        </vertical>
      </border>
    </dxf>
    <dxf>
      <border>
        <top style="thin">
          <color indexed="64"/>
        </top>
        <vertical style="thin">
          <color indexed="64"/>
        </vertical>
      </border>
    </dxf>
    <dxf>
      <alignment vertical="center"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border>
        <top style="thin">
          <color indexed="64"/>
        </top>
      </border>
    </dxf>
    <dxf>
      <alignment horizontal="center" readingOrder="0"/>
    </dxf>
    <dxf>
      <border>
        <left style="thin">
          <color indexed="64"/>
        </left>
        <right style="thin">
          <color indexed="64"/>
        </right>
        <top style="thin">
          <color indexed="64"/>
        </top>
        <bottom style="thin">
          <color indexed="64"/>
        </bottom>
      </border>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none">
          <fgColor indexed="64"/>
          <bgColor indexed="65"/>
        </patternFill>
      </fill>
    </dxf>
    <dxf>
      <fill>
        <patternFill>
          <fgColor indexed="64"/>
          <bgColor theme="4"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rgb="FFFFC000"/>
        </patternFill>
      </fill>
    </dxf>
    <dxf>
      <fill>
        <patternFill patternType="solid">
          <bgColor theme="0" tint="-0.34998626667073579"/>
        </patternFill>
      </fill>
    </dxf>
    <dxf>
      <fill>
        <patternFill patternType="solid">
          <bgColor theme="4" tint="0.39997558519241921"/>
        </patternFill>
      </fill>
    </dxf>
    <dxf>
      <fill>
        <patternFill patternType="solid">
          <bgColor theme="4" tint="0.39997558519241921"/>
        </patternFill>
      </fill>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alignment vertical="center" readingOrder="0"/>
    </dxf>
    <dxf>
      <alignment wrapText="1" readingOrder="0"/>
    </dxf>
    <dxf>
      <border>
        <top style="thin">
          <color indexed="64"/>
        </top>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alignment horizontal="center" readingOrder="0"/>
    </dxf>
    <dxf>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COT" refreshedDate="44824.444374768522" createdVersion="5" refreshedVersion="7" recordCount="96" xr:uid="{00000000-000A-0000-FFFF-FFFF00000000}">
  <cacheSource type="worksheet">
    <worksheetSource name="Table1"/>
  </cacheSource>
  <cacheFields count="27">
    <cacheField name="Request Type" numFmtId="0">
      <sharedItems count="11">
        <s v="NPRR"/>
        <s v="NOGRR"/>
        <s v="VCMRR"/>
        <s v="RMGRR"/>
        <s v="OBDRR"/>
        <s v="PGRR"/>
        <s v="SCR"/>
        <s v="SMOGRR"/>
        <s v="RRGRR"/>
        <s v="LPGRR" u="1"/>
        <s v="COPMGRR" u="1"/>
      </sharedItems>
    </cacheField>
    <cacheField name="Revision Request" numFmtId="0">
      <sharedItems/>
    </cacheField>
    <cacheField name="RR Title" numFmtId="0">
      <sharedItems/>
    </cacheField>
    <cacheField name="Sponsor" numFmtId="0">
      <sharedItems/>
    </cacheField>
    <cacheField name="Sponsor Type" numFmtId="0">
      <sharedItems count="6">
        <s v="ERCOT"/>
        <s v="Working Group / Task Force"/>
        <s v="Market Participant"/>
        <s v="IMM"/>
        <s v=" " u="1"/>
        <s v="s" u="1"/>
      </sharedItems>
    </cacheField>
    <cacheField name="Status" numFmtId="0">
      <sharedItems count="6">
        <s v="Approved"/>
        <s v="In Process"/>
        <s v="Withdrawn" u="1"/>
        <s v="Rejected" u="1"/>
        <s v="s" u="1"/>
        <s v="Pending" u="1"/>
      </sharedItems>
    </cacheField>
    <cacheField name="1" numFmtId="0">
      <sharedItems containsBlank="1"/>
    </cacheField>
    <cacheField name="2" numFmtId="0">
      <sharedItems containsBlank="1"/>
    </cacheField>
    <cacheField name="3" numFmtId="0">
      <sharedItems containsBlank="1"/>
    </cacheField>
    <cacheField name="4" numFmtId="0">
      <sharedItems containsBlank="1"/>
    </cacheField>
    <cacheField name="5" numFmtId="0">
      <sharedItems containsBlank="1"/>
    </cacheField>
    <cacheField name="6" numFmtId="0">
      <sharedItems containsBlank="1"/>
    </cacheField>
    <cacheField name="7" numFmtId="0">
      <sharedItems containsBlank="1"/>
    </cacheField>
    <cacheField name="8" numFmtId="0">
      <sharedItems containsBlank="1"/>
    </cacheField>
    <cacheField name="9" numFmtId="0">
      <sharedItems containsNonDate="0" containsString="0" containsBlank="1"/>
    </cacheField>
    <cacheField name="10" numFmtId="0">
      <sharedItems containsBlank="1"/>
    </cacheField>
    <cacheField name="11" numFmtId="0">
      <sharedItems containsNonDate="0" containsString="0" containsBlank="1"/>
    </cacheField>
    <cacheField name="12" numFmtId="0">
      <sharedItems containsBlank="1"/>
    </cacheField>
    <cacheField name="13" numFmtId="0">
      <sharedItems containsBlank="1"/>
    </cacheField>
    <cacheField name="14" numFmtId="0">
      <sharedItems containsBlank="1"/>
    </cacheField>
    <cacheField name="15" numFmtId="0">
      <sharedItems containsBlank="1"/>
    </cacheField>
    <cacheField name="16" numFmtId="0">
      <sharedItems containsNonDate="0" containsString="0" containsBlank="1"/>
    </cacheField>
    <cacheField name="17" numFmtId="0">
      <sharedItems containsBlank="1"/>
    </cacheField>
    <cacheField name="Optimize use of ERCOT, Inc.’s resources" numFmtId="0">
      <sharedItems/>
    </cacheField>
    <cacheField name="Enhance operating capabilities" numFmtId="0">
      <sharedItems/>
    </cacheField>
    <cacheField name="Advance competitive solutions" numFmtId="0">
      <sharedItems/>
    </cacheField>
    <cacheField name="Improve information exchang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s v="NPRR1115"/>
    <s v="Administrative Changes for February 1, 2022 Nodal Protocols - Update ERCOT Austin Office Address"/>
    <s v="ERCOT"/>
    <x v="0"/>
    <x v="0"/>
    <m/>
    <m/>
    <m/>
    <m/>
    <m/>
    <m/>
    <m/>
    <m/>
    <m/>
    <m/>
    <m/>
    <m/>
    <m/>
    <m/>
    <m/>
    <m/>
    <m/>
    <s v=""/>
    <s v=""/>
    <s v=""/>
    <s v=""/>
  </r>
  <r>
    <x v="1"/>
    <s v="NOGRR235"/>
    <s v="Combining Greyboxes and Other Corrections"/>
    <s v="ERCOT"/>
    <x v="0"/>
    <x v="0"/>
    <m/>
    <m/>
    <m/>
    <m/>
    <m/>
    <m/>
    <m/>
    <m/>
    <m/>
    <m/>
    <m/>
    <m/>
    <m/>
    <m/>
    <m/>
    <m/>
    <m/>
    <s v=""/>
    <s v=""/>
    <s v=""/>
    <s v=""/>
  </r>
  <r>
    <x v="2"/>
    <s v="VCMRR032"/>
    <s v="Calculation of Average Running Hours per Start when Determining the Variable O&amp;M for QSGRs"/>
    <s v="ERCOT"/>
    <x v="0"/>
    <x v="0"/>
    <m/>
    <m/>
    <s v="X"/>
    <m/>
    <m/>
    <s v="X"/>
    <m/>
    <m/>
    <m/>
    <m/>
    <m/>
    <m/>
    <m/>
    <m/>
    <m/>
    <m/>
    <m/>
    <s v=""/>
    <s v="X"/>
    <s v="X"/>
    <s v=""/>
  </r>
  <r>
    <x v="3"/>
    <s v="RMGRR166"/>
    <s v="Create Switch Hold Extract Repository"/>
    <s v="TDTMS"/>
    <x v="1"/>
    <x v="0"/>
    <m/>
    <m/>
    <m/>
    <m/>
    <m/>
    <m/>
    <m/>
    <m/>
    <m/>
    <s v="X"/>
    <m/>
    <m/>
    <m/>
    <m/>
    <m/>
    <m/>
    <m/>
    <s v=""/>
    <s v=""/>
    <s v="X"/>
    <s v=""/>
  </r>
  <r>
    <x v="4"/>
    <s v="OBDRR034"/>
    <s v="Related to NPRR1099, Managing Network Operations Model Resource Nodes"/>
    <s v="ERCOT"/>
    <x v="0"/>
    <x v="0"/>
    <m/>
    <m/>
    <s v="X"/>
    <m/>
    <s v="X"/>
    <m/>
    <m/>
    <m/>
    <m/>
    <m/>
    <m/>
    <m/>
    <m/>
    <m/>
    <m/>
    <m/>
    <m/>
    <s v=""/>
    <s v="X"/>
    <s v=""/>
    <s v=""/>
  </r>
  <r>
    <x v="4"/>
    <s v="OBDRR037"/>
    <s v="Power Balance Penalty Updates to Align with PUCT Approved High System-Wide Offer Cap"/>
    <s v="ERCOT"/>
    <x v="0"/>
    <x v="0"/>
    <s v="X"/>
    <m/>
    <s v="X"/>
    <m/>
    <m/>
    <m/>
    <m/>
    <m/>
    <m/>
    <m/>
    <m/>
    <m/>
    <m/>
    <m/>
    <m/>
    <m/>
    <m/>
    <s v="X"/>
    <s v="X"/>
    <s v=""/>
    <s v=""/>
  </r>
  <r>
    <x v="4"/>
    <s v="OBDRR038"/>
    <s v="Minimum Contingency Level Updates to Align with PUCT Order"/>
    <s v="ERCOT"/>
    <x v="0"/>
    <x v="0"/>
    <s v="X"/>
    <m/>
    <s v="X"/>
    <m/>
    <m/>
    <m/>
    <m/>
    <m/>
    <m/>
    <m/>
    <m/>
    <m/>
    <m/>
    <m/>
    <m/>
    <m/>
    <m/>
    <s v="X"/>
    <s v="X"/>
    <s v=""/>
    <s v=""/>
  </r>
  <r>
    <x v="4"/>
    <s v="OBDRR039"/>
    <s v="ORDC Changes Related to NPRR1120, Create Firm Fuel Supply Service"/>
    <s v="ERCOT"/>
    <x v="0"/>
    <x v="0"/>
    <s v="X"/>
    <s v="X"/>
    <s v="X"/>
    <m/>
    <m/>
    <m/>
    <m/>
    <m/>
    <m/>
    <m/>
    <m/>
    <m/>
    <s v="X"/>
    <m/>
    <m/>
    <m/>
    <m/>
    <s v="X"/>
    <s v="X"/>
    <s v="X"/>
    <s v=""/>
  </r>
  <r>
    <x v="5"/>
    <s v="PGRR095"/>
    <s v="Establish Minimum Deliverability Criteria"/>
    <s v="ERCOT"/>
    <x v="0"/>
    <x v="0"/>
    <m/>
    <m/>
    <s v="X"/>
    <m/>
    <s v="X"/>
    <m/>
    <s v="X"/>
    <m/>
    <m/>
    <m/>
    <m/>
    <m/>
    <m/>
    <m/>
    <m/>
    <m/>
    <m/>
    <s v=""/>
    <s v="X"/>
    <s v="X"/>
    <s v=""/>
  </r>
  <r>
    <x v="5"/>
    <s v="PGRR099"/>
    <s v="Revise GIM Process to Ensure Compliance with the Lone Star Infrastructure Protection Act"/>
    <s v="ERCOT"/>
    <x v="0"/>
    <x v="0"/>
    <m/>
    <m/>
    <s v="X"/>
    <m/>
    <s v="X"/>
    <m/>
    <s v="X"/>
    <m/>
    <m/>
    <m/>
    <m/>
    <m/>
    <m/>
    <m/>
    <m/>
    <m/>
    <m/>
    <s v=""/>
    <s v="X"/>
    <s v="X"/>
    <s v=""/>
  </r>
  <r>
    <x v="0"/>
    <s v="NPRR1095"/>
    <s v="Texas SET V5.0 Changes"/>
    <s v="TX SET"/>
    <x v="1"/>
    <x v="0"/>
    <m/>
    <m/>
    <m/>
    <m/>
    <m/>
    <m/>
    <s v="X"/>
    <m/>
    <m/>
    <s v="X"/>
    <m/>
    <m/>
    <m/>
    <m/>
    <m/>
    <m/>
    <m/>
    <s v=""/>
    <s v=""/>
    <s v="X"/>
    <s v=""/>
  </r>
  <r>
    <x v="3"/>
    <s v="RMGRR169"/>
    <s v="Related to NPRR1095, Texas SET V5.0 Changes"/>
    <s v="Texas SET"/>
    <x v="1"/>
    <x v="0"/>
    <m/>
    <m/>
    <m/>
    <m/>
    <m/>
    <m/>
    <s v="X"/>
    <m/>
    <m/>
    <s v="X"/>
    <m/>
    <m/>
    <m/>
    <m/>
    <m/>
    <m/>
    <m/>
    <s v=""/>
    <s v=""/>
    <s v="X"/>
    <s v=""/>
  </r>
  <r>
    <x v="6"/>
    <s v="SCR817"/>
    <s v="Related to NPRR1095, MarkeTrak Validation Revisions Aligning with Texas SET V5.0"/>
    <s v="TDTMS"/>
    <x v="1"/>
    <x v="0"/>
    <m/>
    <m/>
    <m/>
    <m/>
    <m/>
    <m/>
    <s v="X"/>
    <m/>
    <m/>
    <s v="X"/>
    <m/>
    <m/>
    <m/>
    <m/>
    <m/>
    <m/>
    <m/>
    <s v=""/>
    <s v=""/>
    <s v="X"/>
    <s v=""/>
  </r>
  <r>
    <x v="0"/>
    <s v="NPRR1097"/>
    <s v="Create Resource Forced Outage Report"/>
    <s v="ERCOT"/>
    <x v="0"/>
    <x v="0"/>
    <m/>
    <s v="X"/>
    <s v="X"/>
    <m/>
    <m/>
    <m/>
    <m/>
    <m/>
    <m/>
    <m/>
    <m/>
    <m/>
    <m/>
    <s v="X"/>
    <m/>
    <m/>
    <m/>
    <s v=""/>
    <s v="X"/>
    <s v=""/>
    <s v="X"/>
  </r>
  <r>
    <x v="0"/>
    <s v="NPRR1098"/>
    <s v="Direct Current Tie (DC Tie) Reactive Power Capability Requirements"/>
    <s v="ERCOT"/>
    <x v="0"/>
    <x v="0"/>
    <m/>
    <m/>
    <m/>
    <m/>
    <m/>
    <m/>
    <s v="X"/>
    <m/>
    <m/>
    <m/>
    <m/>
    <m/>
    <m/>
    <m/>
    <m/>
    <m/>
    <m/>
    <s v=""/>
    <s v=""/>
    <s v="X"/>
    <s v=""/>
  </r>
  <r>
    <x v="1"/>
    <s v="NOGRR234"/>
    <s v="Related to NPRR1098, Direct Current Tie (DC Tie) Reactive Power Capability Requirements"/>
    <s v="ERCOT"/>
    <x v="0"/>
    <x v="0"/>
    <m/>
    <m/>
    <m/>
    <m/>
    <m/>
    <m/>
    <s v="X"/>
    <m/>
    <m/>
    <m/>
    <m/>
    <m/>
    <m/>
    <m/>
    <m/>
    <m/>
    <m/>
    <s v=""/>
    <s v=""/>
    <s v="X"/>
    <s v=""/>
  </r>
  <r>
    <x v="0"/>
    <s v="NPRR1099"/>
    <s v="Managing Network Operations Model Resource Nodes"/>
    <s v="ERCOT"/>
    <x v="0"/>
    <x v="0"/>
    <m/>
    <m/>
    <s v="X"/>
    <m/>
    <s v="X"/>
    <m/>
    <m/>
    <m/>
    <m/>
    <m/>
    <m/>
    <m/>
    <m/>
    <m/>
    <m/>
    <m/>
    <m/>
    <s v=""/>
    <s v="X"/>
    <s v=""/>
    <s v=""/>
  </r>
  <r>
    <x v="0"/>
    <s v="NPRR1102"/>
    <s v="ERCOT Discretion for Adjusting Non-Interval Data Recorder (NIDR) Backcasted Load Profiles"/>
    <s v="ERCOT"/>
    <x v="0"/>
    <x v="0"/>
    <m/>
    <m/>
    <m/>
    <m/>
    <m/>
    <m/>
    <s v="X"/>
    <m/>
    <m/>
    <m/>
    <m/>
    <m/>
    <m/>
    <m/>
    <m/>
    <m/>
    <m/>
    <s v=""/>
    <s v=""/>
    <s v="X"/>
    <s v=""/>
  </r>
  <r>
    <x v="0"/>
    <s v="NPRR1111"/>
    <s v="Related to SCR819, Improving IRR Control to Manage GTC Stability Limits"/>
    <s v="ERCOT"/>
    <x v="0"/>
    <x v="0"/>
    <m/>
    <m/>
    <m/>
    <m/>
    <m/>
    <m/>
    <s v="X"/>
    <m/>
    <m/>
    <m/>
    <m/>
    <m/>
    <m/>
    <m/>
    <m/>
    <m/>
    <m/>
    <s v=""/>
    <s v=""/>
    <s v="X"/>
    <s v=""/>
  </r>
  <r>
    <x v="0"/>
    <s v="NPRR1113"/>
    <s v="Clarification of Regulation-Up Schedule for Controllable Load Resources in Ancillary Service Imbalance"/>
    <s v="ERCOT"/>
    <x v="0"/>
    <x v="0"/>
    <m/>
    <m/>
    <m/>
    <m/>
    <m/>
    <m/>
    <s v="X"/>
    <m/>
    <m/>
    <m/>
    <m/>
    <s v="X"/>
    <m/>
    <m/>
    <m/>
    <m/>
    <m/>
    <s v=""/>
    <s v=""/>
    <s v="X"/>
    <s v=""/>
  </r>
  <r>
    <x v="0"/>
    <s v="NPRR1114"/>
    <s v="Securitization – PURA Subchapter N Uplift Charges"/>
    <s v="ERCOT"/>
    <x v="0"/>
    <x v="0"/>
    <s v="X"/>
    <s v="X"/>
    <s v="X"/>
    <m/>
    <m/>
    <m/>
    <m/>
    <m/>
    <m/>
    <m/>
    <m/>
    <s v="X"/>
    <m/>
    <m/>
    <m/>
    <m/>
    <m/>
    <s v="X"/>
    <s v="X"/>
    <s v="X"/>
    <s v=""/>
  </r>
  <r>
    <x v="0"/>
    <s v="NPRR1120"/>
    <s v="Create Firm Fuel Supply Service"/>
    <s v="ERCOT"/>
    <x v="0"/>
    <x v="0"/>
    <s v="X"/>
    <s v="X"/>
    <s v="X"/>
    <m/>
    <m/>
    <m/>
    <m/>
    <m/>
    <m/>
    <m/>
    <m/>
    <m/>
    <s v="X"/>
    <m/>
    <m/>
    <m/>
    <m/>
    <s v="X"/>
    <s v="X"/>
    <s v="X"/>
    <s v=""/>
  </r>
  <r>
    <x v="6"/>
    <s v="SCR816"/>
    <s v="CRR Auction Bid Credit Enhancement"/>
    <s v="DC Energy"/>
    <x v="2"/>
    <x v="0"/>
    <m/>
    <m/>
    <m/>
    <m/>
    <m/>
    <m/>
    <s v="X"/>
    <m/>
    <m/>
    <m/>
    <m/>
    <m/>
    <m/>
    <m/>
    <m/>
    <m/>
    <m/>
    <s v=""/>
    <s v=""/>
    <s v="X"/>
    <s v=""/>
  </r>
  <r>
    <x v="6"/>
    <s v="SCR819"/>
    <s v="Improving IRR Control to Manage GTC Stability Limits"/>
    <s v="ERCOT"/>
    <x v="0"/>
    <x v="0"/>
    <m/>
    <m/>
    <m/>
    <m/>
    <m/>
    <m/>
    <s v="X"/>
    <m/>
    <m/>
    <m/>
    <m/>
    <m/>
    <m/>
    <m/>
    <m/>
    <m/>
    <m/>
    <s v=""/>
    <s v=""/>
    <s v="X"/>
    <s v=""/>
  </r>
  <r>
    <x v="7"/>
    <s v="SMOGRR025"/>
    <s v="Modifications to Line Loss Compensation Requirement for EPS Metering"/>
    <s v="ERCOT"/>
    <x v="0"/>
    <x v="0"/>
    <m/>
    <m/>
    <m/>
    <m/>
    <m/>
    <m/>
    <s v="X"/>
    <m/>
    <m/>
    <m/>
    <m/>
    <m/>
    <m/>
    <m/>
    <m/>
    <m/>
    <m/>
    <s v=""/>
    <s v=""/>
    <s v="X"/>
    <s v=""/>
  </r>
  <r>
    <x v="5"/>
    <s v="PGRR096"/>
    <s v="Achieve Consistent Representation of Distributed Generation in Steady-State Models"/>
    <s v="ERCOT"/>
    <x v="0"/>
    <x v="0"/>
    <m/>
    <m/>
    <m/>
    <s v="X"/>
    <s v="X"/>
    <m/>
    <m/>
    <m/>
    <m/>
    <m/>
    <m/>
    <m/>
    <m/>
    <m/>
    <m/>
    <m/>
    <m/>
    <s v=""/>
    <s v="X"/>
    <s v="X"/>
    <s v=""/>
  </r>
  <r>
    <x v="5"/>
    <s v="PGRR098"/>
    <s v="Consideration of Load Shed in Transmission Planning Criteria"/>
    <s v="LCRA"/>
    <x v="2"/>
    <x v="0"/>
    <m/>
    <m/>
    <m/>
    <m/>
    <s v="X"/>
    <m/>
    <m/>
    <m/>
    <m/>
    <m/>
    <m/>
    <m/>
    <m/>
    <m/>
    <m/>
    <m/>
    <m/>
    <s v=""/>
    <s v="X"/>
    <s v=""/>
    <s v=""/>
  </r>
  <r>
    <x v="0"/>
    <s v="NPRR1092"/>
    <s v="Reduce RUC Offer Floor and Remove RUC Opt-Out Provision"/>
    <s v="IMM"/>
    <x v="3"/>
    <x v="0"/>
    <m/>
    <m/>
    <s v="X"/>
    <m/>
    <m/>
    <m/>
    <s v="X"/>
    <m/>
    <m/>
    <m/>
    <m/>
    <m/>
    <m/>
    <m/>
    <m/>
    <m/>
    <m/>
    <s v=""/>
    <s v="X"/>
    <s v="X"/>
    <s v=""/>
  </r>
  <r>
    <x v="0"/>
    <s v="NPRR1096"/>
    <s v="Require Sustained Two-Hour Capability for ECRS and Four-Hour Capability for Non-Spin"/>
    <s v="ERCOT"/>
    <x v="0"/>
    <x v="0"/>
    <m/>
    <m/>
    <m/>
    <m/>
    <m/>
    <m/>
    <m/>
    <m/>
    <m/>
    <m/>
    <m/>
    <m/>
    <s v="X"/>
    <m/>
    <m/>
    <m/>
    <m/>
    <s v=""/>
    <s v=""/>
    <s v="X"/>
    <s v=""/>
  </r>
  <r>
    <x v="0"/>
    <s v="NPRR1108"/>
    <s v="ERCOT Shall Approve or Deny All Resource Outage Requests"/>
    <s v="ERCOT"/>
    <x v="0"/>
    <x v="0"/>
    <s v="X"/>
    <s v="X"/>
    <s v="X"/>
    <m/>
    <m/>
    <m/>
    <s v="X"/>
    <m/>
    <m/>
    <m/>
    <m/>
    <m/>
    <m/>
    <m/>
    <m/>
    <m/>
    <m/>
    <s v="X"/>
    <s v="X"/>
    <s v="X"/>
    <s v=""/>
  </r>
  <r>
    <x v="0"/>
    <s v="NPRR1116"/>
    <s v="Remove Obsolete Reference to Market Information System (MIS)"/>
    <s v="ERCOT"/>
    <x v="0"/>
    <x v="0"/>
    <m/>
    <m/>
    <m/>
    <m/>
    <m/>
    <m/>
    <m/>
    <m/>
    <m/>
    <m/>
    <m/>
    <m/>
    <m/>
    <m/>
    <m/>
    <m/>
    <m/>
    <s v=""/>
    <s v=""/>
    <s v=""/>
    <s v=""/>
  </r>
  <r>
    <x v="0"/>
    <s v="NPRR1117"/>
    <s v="Related to SMOGRR025, Modifications to Line Loss Compensation Requirement for EPS Metering"/>
    <s v="ERCOT"/>
    <x v="0"/>
    <x v="0"/>
    <m/>
    <m/>
    <m/>
    <m/>
    <m/>
    <m/>
    <s v="X"/>
    <m/>
    <m/>
    <m/>
    <m/>
    <m/>
    <m/>
    <m/>
    <m/>
    <m/>
    <m/>
    <s v=""/>
    <s v=""/>
    <s v="X"/>
    <s v=""/>
  </r>
  <r>
    <x v="0"/>
    <s v="NPRR1122"/>
    <s v="Clarifications for PURA Subchapter M Securitization Default Charges"/>
    <s v="ERCOT"/>
    <x v="0"/>
    <x v="0"/>
    <s v="X"/>
    <s v="X"/>
    <s v="X"/>
    <m/>
    <m/>
    <m/>
    <m/>
    <m/>
    <m/>
    <m/>
    <m/>
    <s v="X"/>
    <m/>
    <m/>
    <m/>
    <m/>
    <m/>
    <s v="X"/>
    <s v="X"/>
    <s v="X"/>
    <s v=""/>
  </r>
  <r>
    <x v="0"/>
    <s v="NPRR1123"/>
    <s v="Clarifications for PURA Subchapter N Securitization Uplift Charges"/>
    <s v="ERCOT"/>
    <x v="0"/>
    <x v="0"/>
    <s v="X"/>
    <s v="X"/>
    <s v="X"/>
    <m/>
    <m/>
    <m/>
    <m/>
    <m/>
    <m/>
    <m/>
    <m/>
    <s v="X"/>
    <m/>
    <m/>
    <m/>
    <m/>
    <m/>
    <s v="X"/>
    <s v="X"/>
    <s v="X"/>
    <s v=""/>
  </r>
  <r>
    <x v="0"/>
    <s v="NPRR1124"/>
    <s v="Recovering Actual Fuel Costs through RUC Guarantee"/>
    <s v="ERCOT"/>
    <x v="0"/>
    <x v="0"/>
    <m/>
    <m/>
    <m/>
    <m/>
    <m/>
    <s v="X"/>
    <m/>
    <m/>
    <m/>
    <m/>
    <m/>
    <s v="X"/>
    <m/>
    <m/>
    <m/>
    <m/>
    <m/>
    <s v=""/>
    <s v=""/>
    <s v="X"/>
    <s v=""/>
  </r>
  <r>
    <x v="0"/>
    <s v="NPRR1125"/>
    <s v="Use of Financial Security for Securitization Default Charge and Securitization Uplift Charge Invoices and Escrow Deposit Requests"/>
    <s v="ERCOT"/>
    <x v="0"/>
    <x v="0"/>
    <s v="X"/>
    <s v="X"/>
    <s v="X"/>
    <m/>
    <m/>
    <m/>
    <m/>
    <m/>
    <m/>
    <m/>
    <m/>
    <s v="X"/>
    <m/>
    <m/>
    <m/>
    <m/>
    <m/>
    <s v="X"/>
    <s v="X"/>
    <s v="X"/>
    <s v=""/>
  </r>
  <r>
    <x v="1"/>
    <s v="NOGRR239"/>
    <s v="WAN Data Protection Responsibilities"/>
    <s v="ERCOT"/>
    <x v="0"/>
    <x v="0"/>
    <m/>
    <m/>
    <m/>
    <m/>
    <m/>
    <m/>
    <s v="X"/>
    <m/>
    <m/>
    <m/>
    <m/>
    <m/>
    <m/>
    <m/>
    <m/>
    <m/>
    <m/>
    <s v=""/>
    <s v=""/>
    <s v="X"/>
    <s v=""/>
  </r>
  <r>
    <x v="1"/>
    <s v="NOGRR240"/>
    <s v="Direct Current Tie (DC Tie) Ride-Through Requirements"/>
    <s v="ERCOT"/>
    <x v="0"/>
    <x v="0"/>
    <m/>
    <m/>
    <m/>
    <s v="X"/>
    <m/>
    <m/>
    <s v="X"/>
    <m/>
    <m/>
    <m/>
    <m/>
    <m/>
    <m/>
    <m/>
    <m/>
    <m/>
    <m/>
    <s v=""/>
    <s v=""/>
    <s v="X"/>
    <s v=""/>
  </r>
  <r>
    <x v="6"/>
    <s v="SCR818"/>
    <s v="Changes to Incorporate GIC Modeling Data into Existing Modeling Applications"/>
    <s v="CenterPoint"/>
    <x v="2"/>
    <x v="0"/>
    <m/>
    <m/>
    <m/>
    <m/>
    <m/>
    <m/>
    <s v="X"/>
    <m/>
    <m/>
    <m/>
    <m/>
    <m/>
    <m/>
    <m/>
    <m/>
    <m/>
    <m/>
    <s v=""/>
    <s v=""/>
    <s v="X"/>
    <s v=""/>
  </r>
  <r>
    <x v="5"/>
    <s v="PGRR100"/>
    <s v="Steady-State Case Building Timeline Update"/>
    <s v="CenterPoint"/>
    <x v="2"/>
    <x v="0"/>
    <m/>
    <m/>
    <s v="X"/>
    <m/>
    <m/>
    <m/>
    <s v="X"/>
    <m/>
    <m/>
    <m/>
    <m/>
    <m/>
    <m/>
    <m/>
    <m/>
    <m/>
    <m/>
    <s v=""/>
    <s v="X"/>
    <s v="X"/>
    <s v=""/>
  </r>
  <r>
    <x v="0"/>
    <s v="NPRR1100"/>
    <s v="Allow Generation Resources and Energy Storage Resources to Serve Customer Load When the Customer and the Resource are Disconnected from the ERCOT System"/>
    <s v="Tesla"/>
    <x v="2"/>
    <x v="0"/>
    <m/>
    <m/>
    <m/>
    <s v="X"/>
    <m/>
    <m/>
    <s v="X"/>
    <m/>
    <m/>
    <m/>
    <m/>
    <m/>
    <m/>
    <m/>
    <m/>
    <m/>
    <m/>
    <s v=""/>
    <s v=""/>
    <s v="X"/>
    <s v=""/>
  </r>
  <r>
    <x v="0"/>
    <s v="NPRR1110"/>
    <s v="Black Start Requirements Update"/>
    <s v="ERCOT"/>
    <x v="0"/>
    <x v="0"/>
    <m/>
    <m/>
    <m/>
    <m/>
    <m/>
    <m/>
    <s v="X"/>
    <m/>
    <m/>
    <m/>
    <m/>
    <m/>
    <s v="X"/>
    <m/>
    <m/>
    <m/>
    <m/>
    <s v=""/>
    <s v=""/>
    <s v="X"/>
    <s v=""/>
  </r>
  <r>
    <x v="0"/>
    <s v="NPRR1119"/>
    <s v="Removal of Extraneous Language Pertaining to the Calculation of Weekly Generation and Load Resource Capacity Forecasts"/>
    <s v="ERCOT"/>
    <x v="0"/>
    <x v="0"/>
    <m/>
    <m/>
    <m/>
    <m/>
    <m/>
    <m/>
    <m/>
    <m/>
    <m/>
    <m/>
    <m/>
    <m/>
    <m/>
    <m/>
    <m/>
    <m/>
    <m/>
    <s v=""/>
    <s v=""/>
    <s v=""/>
    <s v=""/>
  </r>
  <r>
    <x v="0"/>
    <s v="NPRR1121"/>
    <s v="Add a Posting Requirement to the Exceptional Fuel Cost Submission Process"/>
    <s v="ERCOT"/>
    <x v="0"/>
    <x v="0"/>
    <m/>
    <m/>
    <m/>
    <m/>
    <m/>
    <m/>
    <s v="X"/>
    <m/>
    <m/>
    <m/>
    <m/>
    <m/>
    <m/>
    <s v="X"/>
    <m/>
    <m/>
    <m/>
    <s v=""/>
    <s v=""/>
    <s v="X"/>
    <s v="X"/>
  </r>
  <r>
    <x v="0"/>
    <s v="NPRR1129"/>
    <s v="Posting ESI IDs of Transmission-Voltage Customer Opt-Outs"/>
    <s v="ERCOT"/>
    <x v="0"/>
    <x v="0"/>
    <s v="X"/>
    <s v="X"/>
    <s v="X"/>
    <m/>
    <m/>
    <m/>
    <m/>
    <m/>
    <m/>
    <m/>
    <m/>
    <m/>
    <m/>
    <m/>
    <m/>
    <m/>
    <m/>
    <s v="X"/>
    <s v="X"/>
    <s v=""/>
    <s v=""/>
  </r>
  <r>
    <x v="0"/>
    <s v="NPRR1130"/>
    <s v="Weatherization Inspection Fees Sunset Date Extension"/>
    <s v="ERCOT"/>
    <x v="0"/>
    <x v="0"/>
    <s v="X"/>
    <s v="X"/>
    <s v="X"/>
    <m/>
    <m/>
    <m/>
    <m/>
    <m/>
    <m/>
    <m/>
    <m/>
    <m/>
    <m/>
    <m/>
    <m/>
    <m/>
    <m/>
    <s v="X"/>
    <s v="X"/>
    <s v=""/>
    <s v=""/>
  </r>
  <r>
    <x v="0"/>
    <s v="NPRR956"/>
    <s v="Designation of Providers of Transmission Additions"/>
    <s v="ERCOT"/>
    <x v="0"/>
    <x v="1"/>
    <m/>
    <m/>
    <s v="X"/>
    <m/>
    <m/>
    <m/>
    <m/>
    <m/>
    <m/>
    <m/>
    <m/>
    <m/>
    <m/>
    <m/>
    <m/>
    <m/>
    <m/>
    <s v=""/>
    <s v="X"/>
    <s v=""/>
    <s v=""/>
  </r>
  <r>
    <x v="0"/>
    <s v="NPRR1058"/>
    <s v="Resource Offer Modernization"/>
    <s v="Reliant, LCRA, Luminant, Calpine, STEC"/>
    <x v="2"/>
    <x v="1"/>
    <m/>
    <m/>
    <s v="X"/>
    <m/>
    <m/>
    <s v="X"/>
    <s v="X"/>
    <m/>
    <m/>
    <m/>
    <m/>
    <m/>
    <m/>
    <m/>
    <m/>
    <m/>
    <m/>
    <s v=""/>
    <s v="X"/>
    <s v="X"/>
    <s v=""/>
  </r>
  <r>
    <x v="0"/>
    <s v="NPRR1067"/>
    <s v="Market Entry Qualifications, Continued Participation Requirements, and Credit Risk Assessment"/>
    <s v="ERCOT"/>
    <x v="0"/>
    <x v="1"/>
    <m/>
    <m/>
    <s v="X"/>
    <m/>
    <m/>
    <m/>
    <s v="X"/>
    <m/>
    <m/>
    <m/>
    <m/>
    <m/>
    <m/>
    <m/>
    <s v="X"/>
    <m/>
    <m/>
    <s v=""/>
    <s v="X"/>
    <s v="X"/>
    <s v=""/>
  </r>
  <r>
    <x v="0"/>
    <s v="NPRR1070"/>
    <s v="Planning Criteria for GTC Exit Solutions"/>
    <s v="EDF Renewables / Pattern Energy"/>
    <x v="2"/>
    <x v="1"/>
    <m/>
    <m/>
    <s v="X"/>
    <m/>
    <s v="X"/>
    <m/>
    <m/>
    <m/>
    <m/>
    <m/>
    <m/>
    <m/>
    <m/>
    <m/>
    <m/>
    <m/>
    <m/>
    <s v=""/>
    <s v="X"/>
    <s v=""/>
    <s v=""/>
  </r>
  <r>
    <x v="0"/>
    <s v="NPRR1084"/>
    <s v="Improvements to Reporting of Resource Outages, Derates, and Startup Loading Failures"/>
    <s v="ERCOT"/>
    <x v="0"/>
    <x v="1"/>
    <m/>
    <m/>
    <m/>
    <m/>
    <m/>
    <m/>
    <s v="X"/>
    <m/>
    <m/>
    <m/>
    <m/>
    <m/>
    <m/>
    <s v="X"/>
    <m/>
    <m/>
    <m/>
    <s v=""/>
    <s v=""/>
    <s v="X"/>
    <s v="X"/>
  </r>
  <r>
    <x v="0"/>
    <s v="NPRR1085"/>
    <s v="Ensuring Continuous Validity of Physical Responsive Capability (PRC) and Dispatch through Timely Changes to Resource Telemetry and Current Operating Plans (COPs)"/>
    <s v="ERCOT"/>
    <x v="0"/>
    <x v="0"/>
    <m/>
    <m/>
    <s v="X"/>
    <m/>
    <s v="X"/>
    <m/>
    <m/>
    <m/>
    <m/>
    <m/>
    <m/>
    <m/>
    <m/>
    <m/>
    <m/>
    <m/>
    <m/>
    <s v=""/>
    <s v="X"/>
    <s v=""/>
    <s v=""/>
  </r>
  <r>
    <x v="0"/>
    <s v="NPRR1089"/>
    <s v="Requiring Highest-Ranking Representative, Official, or Officer of a Resource Entity to Execute Weatherization and Natural Gas Declarations"/>
    <s v="ERCOT"/>
    <x v="0"/>
    <x v="1"/>
    <m/>
    <m/>
    <m/>
    <m/>
    <m/>
    <m/>
    <m/>
    <m/>
    <m/>
    <m/>
    <m/>
    <m/>
    <m/>
    <m/>
    <m/>
    <m/>
    <m/>
    <s v=""/>
    <s v=""/>
    <s v=""/>
    <s v=""/>
  </r>
  <r>
    <x v="0"/>
    <s v="NPRR1112"/>
    <s v="Elimination of Unsecured Credit Limits"/>
    <s v="ERCOT"/>
    <x v="0"/>
    <x v="0"/>
    <m/>
    <m/>
    <m/>
    <m/>
    <m/>
    <m/>
    <m/>
    <m/>
    <m/>
    <m/>
    <m/>
    <m/>
    <m/>
    <m/>
    <s v="X"/>
    <m/>
    <m/>
    <s v=""/>
    <s v=""/>
    <s v="X"/>
    <s v=""/>
  </r>
  <r>
    <x v="0"/>
    <s v="NPRR1118"/>
    <s v="Clarifications to the OSA Process"/>
    <s v="ERCOT"/>
    <x v="0"/>
    <x v="1"/>
    <m/>
    <m/>
    <m/>
    <m/>
    <m/>
    <m/>
    <s v="X"/>
    <m/>
    <m/>
    <m/>
    <m/>
    <m/>
    <m/>
    <s v="X"/>
    <m/>
    <m/>
    <m/>
    <s v=""/>
    <s v=""/>
    <s v="X"/>
    <s v="X"/>
  </r>
  <r>
    <x v="0"/>
    <s v="NPRR1127"/>
    <s v="Clarification of ERCOT Hotline Uses"/>
    <s v="ERCOT"/>
    <x v="0"/>
    <x v="1"/>
    <m/>
    <m/>
    <m/>
    <m/>
    <m/>
    <m/>
    <s v="X"/>
    <m/>
    <m/>
    <m/>
    <m/>
    <m/>
    <m/>
    <m/>
    <m/>
    <m/>
    <m/>
    <s v=""/>
    <s v=""/>
    <s v="X"/>
    <s v=""/>
  </r>
  <r>
    <x v="0"/>
    <s v="NPRR1128"/>
    <s v="Allow FFR Procurement up to FFR Limit Without Proration"/>
    <s v="Hunt Energy Network"/>
    <x v="2"/>
    <x v="1"/>
    <m/>
    <m/>
    <m/>
    <m/>
    <m/>
    <m/>
    <s v="X"/>
    <m/>
    <m/>
    <m/>
    <m/>
    <s v="X"/>
    <m/>
    <m/>
    <m/>
    <m/>
    <m/>
    <s v=""/>
    <s v=""/>
    <s v="X"/>
    <s v=""/>
  </r>
  <r>
    <x v="0"/>
    <s v="NPRR1131"/>
    <s v="Controllable Load Resource Participation in Non-Spin"/>
    <s v="ERCOT"/>
    <x v="0"/>
    <x v="0"/>
    <m/>
    <m/>
    <m/>
    <m/>
    <m/>
    <m/>
    <s v="X"/>
    <m/>
    <m/>
    <m/>
    <m/>
    <s v="X"/>
    <m/>
    <m/>
    <m/>
    <m/>
    <m/>
    <s v=""/>
    <s v=""/>
    <s v="X"/>
    <s v=""/>
  </r>
  <r>
    <x v="0"/>
    <s v="NPRR1132"/>
    <s v="Communicate Operating Limitations during Cold and Hot Weather Conditions"/>
    <s v="ERCOT"/>
    <x v="0"/>
    <x v="1"/>
    <m/>
    <m/>
    <m/>
    <m/>
    <s v="X"/>
    <m/>
    <s v="X"/>
    <m/>
    <m/>
    <m/>
    <m/>
    <m/>
    <m/>
    <m/>
    <m/>
    <m/>
    <m/>
    <s v=""/>
    <s v="X"/>
    <s v="X"/>
    <s v=""/>
  </r>
  <r>
    <x v="8"/>
    <s v="RRGRR032"/>
    <s v="Related to NPRR1132, Communicate Operating Limitations during Cold and Hot Weather Conditions"/>
    <s v="ERCOT"/>
    <x v="0"/>
    <x v="1"/>
    <m/>
    <m/>
    <m/>
    <m/>
    <s v="X"/>
    <m/>
    <s v="X"/>
    <m/>
    <m/>
    <m/>
    <m/>
    <m/>
    <m/>
    <m/>
    <m/>
    <m/>
    <m/>
    <s v=""/>
    <s v="X"/>
    <s v="X"/>
    <s v=""/>
  </r>
  <r>
    <x v="0"/>
    <s v="NPRR1133"/>
    <s v="Clarify Responsibilities for Submission of Planning Model Data for DC Ties"/>
    <s v="ERCOT"/>
    <x v="0"/>
    <x v="0"/>
    <m/>
    <m/>
    <m/>
    <m/>
    <s v="X"/>
    <m/>
    <s v="X"/>
    <m/>
    <m/>
    <m/>
    <m/>
    <m/>
    <m/>
    <m/>
    <m/>
    <m/>
    <m/>
    <s v=""/>
    <s v="X"/>
    <s v="X"/>
    <s v=""/>
  </r>
  <r>
    <x v="0"/>
    <s v="NPRR1134"/>
    <s v="Related to RMGRR168, Modify ERCOT's Mass Transition Responsibilities"/>
    <s v="Texas SET"/>
    <x v="2"/>
    <x v="0"/>
    <m/>
    <m/>
    <m/>
    <m/>
    <m/>
    <m/>
    <s v="X"/>
    <m/>
    <m/>
    <s v="X"/>
    <m/>
    <m/>
    <m/>
    <m/>
    <m/>
    <m/>
    <m/>
    <s v=""/>
    <s v=""/>
    <s v="X"/>
    <s v=""/>
  </r>
  <r>
    <x v="0"/>
    <s v="NPRR1135"/>
    <s v="Add On-Line Status Check for Resources Telemetering OFFNS for Ancillary Service Imbalance Settlements"/>
    <s v="ERCOT"/>
    <x v="0"/>
    <x v="0"/>
    <m/>
    <m/>
    <m/>
    <m/>
    <m/>
    <m/>
    <s v="X"/>
    <m/>
    <m/>
    <m/>
    <m/>
    <s v="X"/>
    <m/>
    <m/>
    <m/>
    <m/>
    <m/>
    <s v=""/>
    <s v=""/>
    <s v="X"/>
    <s v=""/>
  </r>
  <r>
    <x v="0"/>
    <s v="NPRR1136"/>
    <s v="Updates to Language Regarding a QSE Moving Ancillary Service Responsibility Between Resources"/>
    <s v="ERCOT"/>
    <x v="0"/>
    <x v="0"/>
    <m/>
    <m/>
    <m/>
    <m/>
    <m/>
    <m/>
    <s v="X"/>
    <m/>
    <m/>
    <m/>
    <m/>
    <m/>
    <s v="X"/>
    <m/>
    <m/>
    <m/>
    <m/>
    <s v=""/>
    <s v=""/>
    <s v="X"/>
    <s v=""/>
  </r>
  <r>
    <x v="0"/>
    <s v="NPRR1137"/>
    <s v="Updates to Section 1.1 to Modify the OBD List Review Timeline and Other Clarifications"/>
    <s v="Eric Winters Goff LLC"/>
    <x v="2"/>
    <x v="0"/>
    <m/>
    <m/>
    <m/>
    <m/>
    <m/>
    <m/>
    <m/>
    <m/>
    <m/>
    <m/>
    <m/>
    <m/>
    <m/>
    <m/>
    <m/>
    <m/>
    <m/>
    <s v=""/>
    <s v=""/>
    <s v=""/>
    <s v=""/>
  </r>
  <r>
    <x v="0"/>
    <s v="NPRR1138"/>
    <s v="Communication of Capability and Status of Online IRRs at 0 MW Output"/>
    <s v="ERCOT"/>
    <x v="0"/>
    <x v="1"/>
    <m/>
    <m/>
    <m/>
    <m/>
    <m/>
    <m/>
    <s v="X"/>
    <m/>
    <m/>
    <m/>
    <m/>
    <m/>
    <m/>
    <m/>
    <m/>
    <m/>
    <m/>
    <s v=""/>
    <s v=""/>
    <s v="X"/>
    <s v=""/>
  </r>
  <r>
    <x v="0"/>
    <s v="NPRR1139"/>
    <s v="Adjustments to Capacity Shortfall Ratio Share for IRRs"/>
    <s v="ERCOT"/>
    <x v="0"/>
    <x v="1"/>
    <m/>
    <m/>
    <m/>
    <m/>
    <m/>
    <m/>
    <s v="X"/>
    <m/>
    <m/>
    <m/>
    <m/>
    <m/>
    <m/>
    <m/>
    <m/>
    <m/>
    <m/>
    <s v=""/>
    <s v=""/>
    <s v="X"/>
    <s v=""/>
  </r>
  <r>
    <x v="0"/>
    <s v="NPRR1140"/>
    <s v="Recovering Fuel Costs for Generation Above LSL During RUC-Committed Hours"/>
    <s v="ERCOT"/>
    <x v="0"/>
    <x v="1"/>
    <m/>
    <m/>
    <m/>
    <m/>
    <m/>
    <s v="X"/>
    <s v="X"/>
    <m/>
    <m/>
    <m/>
    <m/>
    <m/>
    <m/>
    <m/>
    <m/>
    <m/>
    <m/>
    <s v=""/>
    <s v=""/>
    <s v="X"/>
    <s v=""/>
  </r>
  <r>
    <x v="0"/>
    <s v="NPRR1142"/>
    <s v="ERS Changes to Reflect Updated PUCT Rule Changes re SUBST. R. 25.507"/>
    <s v="ERCOT"/>
    <x v="0"/>
    <x v="0"/>
    <s v="X"/>
    <s v="X"/>
    <s v="X"/>
    <m/>
    <m/>
    <m/>
    <s v="X"/>
    <s v="X"/>
    <m/>
    <m/>
    <m/>
    <m/>
    <m/>
    <m/>
    <m/>
    <m/>
    <m/>
    <s v="X"/>
    <s v="X"/>
    <s v="X"/>
    <s v=""/>
  </r>
  <r>
    <x v="0"/>
    <s v="NPRR1143"/>
    <s v="Provide ERCOT Flexibility to Determine When ESRs May Charge During an EEA Level 3"/>
    <s v="ERCOT"/>
    <x v="0"/>
    <x v="1"/>
    <m/>
    <m/>
    <m/>
    <m/>
    <s v="X"/>
    <m/>
    <s v="X"/>
    <m/>
    <m/>
    <m/>
    <m/>
    <m/>
    <m/>
    <m/>
    <m/>
    <m/>
    <m/>
    <s v=""/>
    <s v="X"/>
    <s v="X"/>
    <s v=""/>
  </r>
  <r>
    <x v="0"/>
    <s v="NPRR1144"/>
    <s v="Station Service Backup Power Metering"/>
    <s v="Plus Power"/>
    <x v="2"/>
    <x v="1"/>
    <m/>
    <m/>
    <m/>
    <m/>
    <m/>
    <m/>
    <m/>
    <m/>
    <m/>
    <m/>
    <m/>
    <m/>
    <m/>
    <m/>
    <m/>
    <m/>
    <m/>
    <s v=""/>
    <s v=""/>
    <s v=""/>
    <s v=""/>
  </r>
  <r>
    <x v="0"/>
    <s v="NPRR1145"/>
    <s v="Use of State Estimator-Calculated ERCOT-Wide TLFs in Lieu of Seasonal Base Case ERCOT-Wide TLFs for Settlement"/>
    <s v="ERCOT"/>
    <x v="0"/>
    <x v="1"/>
    <m/>
    <m/>
    <m/>
    <m/>
    <m/>
    <m/>
    <s v="X"/>
    <m/>
    <m/>
    <m/>
    <m/>
    <s v="X"/>
    <m/>
    <m/>
    <m/>
    <m/>
    <m/>
    <s v=""/>
    <s v=""/>
    <s v="X"/>
    <s v=""/>
  </r>
  <r>
    <x v="0"/>
    <s v="NPRR1146"/>
    <s v="Credit Changes to Appropriately Reflect TAO Exposure"/>
    <s v="Rainbow Energy Marketing Corporation"/>
    <x v="2"/>
    <x v="1"/>
    <m/>
    <m/>
    <m/>
    <m/>
    <m/>
    <m/>
    <m/>
    <m/>
    <m/>
    <m/>
    <m/>
    <m/>
    <m/>
    <m/>
    <s v="X"/>
    <m/>
    <m/>
    <s v=""/>
    <s v=""/>
    <s v="X"/>
    <s v=""/>
  </r>
  <r>
    <x v="0"/>
    <s v="NPRR1147"/>
    <s v="Update and Improve Notification and Evaluation Processes Associated with Reliability Must-Run (RMR)"/>
    <s v="ERCOT"/>
    <x v="0"/>
    <x v="1"/>
    <m/>
    <m/>
    <m/>
    <m/>
    <s v="X"/>
    <m/>
    <s v="X"/>
    <m/>
    <m/>
    <m/>
    <m/>
    <m/>
    <m/>
    <m/>
    <m/>
    <m/>
    <m/>
    <s v=""/>
    <s v="X"/>
    <s v="X"/>
    <s v=""/>
  </r>
  <r>
    <x v="1"/>
    <s v="NOGRR215"/>
    <s v="Limit Use of Remedial Action Schemes"/>
    <s v="ERCOT"/>
    <x v="0"/>
    <x v="1"/>
    <m/>
    <m/>
    <s v="X"/>
    <m/>
    <m/>
    <m/>
    <m/>
    <m/>
    <m/>
    <m/>
    <m/>
    <m/>
    <m/>
    <m/>
    <m/>
    <m/>
    <m/>
    <s v=""/>
    <s v="X"/>
    <s v=""/>
    <s v=""/>
  </r>
  <r>
    <x v="1"/>
    <s v="NOGRR226"/>
    <s v="Revision to 5% Transmission Operator (TO) Load Shedding Relay Set Point"/>
    <s v="LCRA"/>
    <x v="2"/>
    <x v="1"/>
    <m/>
    <m/>
    <s v="X"/>
    <m/>
    <m/>
    <m/>
    <m/>
    <m/>
    <m/>
    <m/>
    <m/>
    <m/>
    <m/>
    <m/>
    <m/>
    <m/>
    <m/>
    <s v=""/>
    <s v="X"/>
    <s v=""/>
    <s v=""/>
  </r>
  <r>
    <x v="1"/>
    <s v="NOGRR230"/>
    <s v="WAN Participant Security"/>
    <s v="ERCOT"/>
    <x v="0"/>
    <x v="1"/>
    <m/>
    <m/>
    <s v="X"/>
    <m/>
    <m/>
    <m/>
    <m/>
    <m/>
    <m/>
    <m/>
    <m/>
    <m/>
    <m/>
    <m/>
    <m/>
    <m/>
    <m/>
    <s v=""/>
    <s v="X"/>
    <s v=""/>
    <s v=""/>
  </r>
  <r>
    <x v="1"/>
    <s v="NOGRR241"/>
    <s v="Related to NPRR1127, Clarification of ERCOT Hotline Uses"/>
    <s v="ERCOT"/>
    <x v="0"/>
    <x v="1"/>
    <m/>
    <m/>
    <m/>
    <m/>
    <m/>
    <m/>
    <s v="X"/>
    <m/>
    <m/>
    <m/>
    <m/>
    <m/>
    <m/>
    <m/>
    <m/>
    <m/>
    <m/>
    <s v=""/>
    <s v=""/>
    <s v="X"/>
    <s v=""/>
  </r>
  <r>
    <x v="1"/>
    <s v="NOGRR242"/>
    <s v="Update POIB References"/>
    <s v="ERCOT"/>
    <x v="0"/>
    <x v="1"/>
    <m/>
    <m/>
    <m/>
    <m/>
    <m/>
    <m/>
    <m/>
    <m/>
    <m/>
    <m/>
    <m/>
    <m/>
    <m/>
    <m/>
    <m/>
    <m/>
    <m/>
    <s v=""/>
    <s v=""/>
    <s v=""/>
    <s v=""/>
  </r>
  <r>
    <x v="2"/>
    <s v="VCMRR031"/>
    <s v="Clarification Related to Variable Costs in Fuel Adders"/>
    <s v="ERCOT"/>
    <x v="0"/>
    <x v="1"/>
    <m/>
    <m/>
    <m/>
    <m/>
    <m/>
    <s v="X"/>
    <m/>
    <m/>
    <m/>
    <m/>
    <m/>
    <m/>
    <m/>
    <m/>
    <m/>
    <m/>
    <m/>
    <s v=""/>
    <s v=""/>
    <s v="X"/>
    <s v=""/>
  </r>
  <r>
    <x v="2"/>
    <s v="VCMRR033"/>
    <s v="Excluding Exceptional Fuel Costs from Fuel Adders"/>
    <s v="ERCOT"/>
    <x v="0"/>
    <x v="1"/>
    <m/>
    <m/>
    <m/>
    <m/>
    <m/>
    <s v="X"/>
    <m/>
    <m/>
    <m/>
    <m/>
    <m/>
    <m/>
    <m/>
    <m/>
    <m/>
    <m/>
    <m/>
    <s v=""/>
    <s v=""/>
    <s v="X"/>
    <s v=""/>
  </r>
  <r>
    <x v="2"/>
    <s v="VCMRR034"/>
    <s v="Excluding RUC Approved Fuel Costs from Fuel Adders"/>
    <s v="ERCOT"/>
    <x v="0"/>
    <x v="1"/>
    <m/>
    <m/>
    <m/>
    <m/>
    <m/>
    <s v="X"/>
    <m/>
    <m/>
    <m/>
    <m/>
    <m/>
    <m/>
    <m/>
    <m/>
    <m/>
    <m/>
    <m/>
    <s v=""/>
    <s v=""/>
    <s v="X"/>
    <s v=""/>
  </r>
  <r>
    <x v="2"/>
    <s v="VCMRR035"/>
    <s v="Allow Verified Contractual Costs in Fuel Adder Calculation"/>
    <s v="TexGen Power"/>
    <x v="2"/>
    <x v="1"/>
    <m/>
    <m/>
    <m/>
    <m/>
    <m/>
    <s v="X"/>
    <m/>
    <m/>
    <m/>
    <m/>
    <m/>
    <m/>
    <m/>
    <m/>
    <m/>
    <m/>
    <m/>
    <s v=""/>
    <s v=""/>
    <s v="X"/>
    <s v=""/>
  </r>
  <r>
    <x v="4"/>
    <s v="OBDRR040"/>
    <s v="ORDC Changes Related to NPRR1131, Controllable Load Participation in Non-Spin"/>
    <s v="ERCOT"/>
    <x v="0"/>
    <x v="0"/>
    <m/>
    <m/>
    <m/>
    <m/>
    <m/>
    <m/>
    <s v="X"/>
    <m/>
    <m/>
    <m/>
    <m/>
    <s v="X"/>
    <m/>
    <m/>
    <m/>
    <m/>
    <m/>
    <s v=""/>
    <s v=""/>
    <s v="X"/>
    <s v=""/>
  </r>
  <r>
    <x v="4"/>
    <s v="OBDRR041"/>
    <s v="Updates to Requirements for Aggregate Load Participation in the ERCOT Markets"/>
    <s v="Tesla"/>
    <x v="2"/>
    <x v="1"/>
    <m/>
    <m/>
    <m/>
    <m/>
    <m/>
    <m/>
    <s v="X"/>
    <m/>
    <m/>
    <m/>
    <m/>
    <m/>
    <m/>
    <m/>
    <m/>
    <m/>
    <s v="X"/>
    <s v=""/>
    <s v=""/>
    <s v="X"/>
    <s v=""/>
  </r>
  <r>
    <x v="4"/>
    <s v="OBDRR042"/>
    <s v="Related to NPRR1142, ERS Changes to Reflect Updated PUCT Rule Changes re SUBST. R. 25.507"/>
    <s v="ERCOT"/>
    <x v="0"/>
    <x v="0"/>
    <s v="X"/>
    <s v="X"/>
    <s v="X"/>
    <m/>
    <m/>
    <m/>
    <s v="X"/>
    <s v="X"/>
    <m/>
    <m/>
    <m/>
    <m/>
    <m/>
    <m/>
    <m/>
    <m/>
    <m/>
    <s v="X"/>
    <s v="X"/>
    <s v="X"/>
    <s v=""/>
  </r>
  <r>
    <x v="6"/>
    <s v="SCR820"/>
    <s v="Operator Real-Time Messaging During Emergency"/>
    <s v="AEP / CenterPoint"/>
    <x v="2"/>
    <x v="1"/>
    <m/>
    <m/>
    <m/>
    <m/>
    <m/>
    <m/>
    <s v="X"/>
    <m/>
    <m/>
    <m/>
    <m/>
    <m/>
    <m/>
    <s v="X"/>
    <m/>
    <m/>
    <m/>
    <s v=""/>
    <s v=""/>
    <s v="X"/>
    <s v="X"/>
  </r>
  <r>
    <x v="6"/>
    <s v="SCR821"/>
    <s v="Voltage Set Point Target Information for Distribution Generation Resource (DGR) or Distribution Energy Storage Resource (DESR)"/>
    <s v="AEP"/>
    <x v="2"/>
    <x v="1"/>
    <m/>
    <m/>
    <m/>
    <m/>
    <m/>
    <m/>
    <s v="X"/>
    <m/>
    <m/>
    <m/>
    <m/>
    <m/>
    <m/>
    <m/>
    <m/>
    <m/>
    <m/>
    <s v=""/>
    <s v=""/>
    <s v="X"/>
    <s v=""/>
  </r>
  <r>
    <x v="6"/>
    <s v="SCR822"/>
    <s v="Create Daily Energy Storage Integration Report and Dashboard"/>
    <s v="Reliant"/>
    <x v="2"/>
    <x v="0"/>
    <m/>
    <m/>
    <m/>
    <m/>
    <m/>
    <m/>
    <s v="X"/>
    <m/>
    <m/>
    <m/>
    <m/>
    <m/>
    <m/>
    <s v="X"/>
    <m/>
    <m/>
    <m/>
    <s v=""/>
    <s v=""/>
    <s v="X"/>
    <s v="X"/>
  </r>
  <r>
    <x v="5"/>
    <s v="PGRR073"/>
    <s v="Related to NPRR956, Designation of Providers of Transmission Additions"/>
    <s v="ERCOT"/>
    <x v="0"/>
    <x v="1"/>
    <m/>
    <m/>
    <s v="X"/>
    <m/>
    <m/>
    <m/>
    <m/>
    <m/>
    <m/>
    <m/>
    <m/>
    <m/>
    <m/>
    <m/>
    <m/>
    <m/>
    <m/>
    <s v=""/>
    <s v="X"/>
    <s v=""/>
    <s v=""/>
  </r>
  <r>
    <x v="5"/>
    <s v="PGRR101"/>
    <s v="Related to NPRR1133, Clarify Responsibilities for Submission of Planning Model Data for DC Ties"/>
    <s v="ERCOT"/>
    <x v="0"/>
    <x v="0"/>
    <m/>
    <m/>
    <m/>
    <m/>
    <s v="X"/>
    <m/>
    <s v="X"/>
    <m/>
    <m/>
    <m/>
    <m/>
    <m/>
    <m/>
    <m/>
    <m/>
    <m/>
    <m/>
    <s v=""/>
    <s v="X"/>
    <s v="X"/>
    <s v=""/>
  </r>
  <r>
    <x v="3"/>
    <s v="RMGRR168"/>
    <s v="Modify ERCOT's Mass Transition Responsibilities"/>
    <s v="Texas SET"/>
    <x v="1"/>
    <x v="0"/>
    <m/>
    <m/>
    <m/>
    <m/>
    <m/>
    <m/>
    <s v="X"/>
    <m/>
    <m/>
    <s v="X"/>
    <m/>
    <m/>
    <m/>
    <m/>
    <m/>
    <m/>
    <m/>
    <s v=""/>
    <s v=""/>
    <s v="X"/>
    <s v=""/>
  </r>
  <r>
    <x v="0"/>
    <s v="NPRR1148"/>
    <s v="Language Cleanup Related to ERCOT Contingency Reserve Service (ECRS)"/>
    <s v="ERCOT"/>
    <x v="0"/>
    <x v="1"/>
    <m/>
    <m/>
    <m/>
    <m/>
    <m/>
    <m/>
    <s v="X"/>
    <m/>
    <m/>
    <m/>
    <m/>
    <m/>
    <s v="X"/>
    <m/>
    <m/>
    <m/>
    <m/>
    <s v=""/>
    <s v=""/>
    <s v="X"/>
    <s v=""/>
  </r>
  <r>
    <x v="4"/>
    <s v="OBDRR043"/>
    <s v="Related to NPRR1148, Language Cleanup Related to ERCOT Contingency Reserve Service (ECRS)"/>
    <s v="ERCOT"/>
    <x v="0"/>
    <x v="1"/>
    <m/>
    <m/>
    <m/>
    <m/>
    <m/>
    <m/>
    <s v="X"/>
    <m/>
    <m/>
    <m/>
    <m/>
    <m/>
    <s v="X"/>
    <m/>
    <m/>
    <m/>
    <m/>
    <s v=""/>
    <s v=""/>
    <s v="X"/>
    <s v=""/>
  </r>
  <r>
    <x v="0"/>
    <s v="NPRR1149"/>
    <s v="Implementation of Systematic Ancillary Service Failed Quantity Charges"/>
    <s v="ERCOT"/>
    <x v="0"/>
    <x v="1"/>
    <m/>
    <m/>
    <m/>
    <m/>
    <m/>
    <m/>
    <s v="X"/>
    <m/>
    <m/>
    <m/>
    <m/>
    <m/>
    <s v="X"/>
    <m/>
    <m/>
    <m/>
    <m/>
    <s v=""/>
    <s v=""/>
    <s v="X"/>
    <s v=""/>
  </r>
  <r>
    <x v="6"/>
    <s v="SCR823"/>
    <s v="ERCOT Mass System “County Name” File Updates for Texas SET V5.0 Implementation"/>
    <s v="TX SET"/>
    <x v="1"/>
    <x v="1"/>
    <m/>
    <m/>
    <m/>
    <m/>
    <m/>
    <m/>
    <s v="X"/>
    <m/>
    <m/>
    <s v="X"/>
    <m/>
    <m/>
    <m/>
    <m/>
    <m/>
    <m/>
    <m/>
    <s v=""/>
    <s v=""/>
    <s v="X"/>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6" applyNumberFormats="0" applyBorderFormats="0" applyFontFormats="0" applyPatternFormats="0" applyAlignmentFormats="0" applyWidthHeightFormats="1" dataCaption="Values" updatedVersion="7" minRefreshableVersion="3" itemPrintTitles="1" createdVersion="5" indent="0" compact="0" compactData="0" gridDropZones="1" multipleFieldFilters="0" rowHeaderCaption="RevisionTypes">
  <location ref="A24:R35" firstHeaderRow="1" firstDataRow="2" firstDataCol="1" rowPageCount="1" colPageCount="1"/>
  <pivotFields count="27">
    <pivotField axis="axisRow" compact="0" outline="0" showAll="0">
      <items count="12">
        <item x="1"/>
        <item x="0"/>
        <item x="5"/>
        <item x="3"/>
        <item x="6"/>
        <item m="1" x="9"/>
        <item x="2"/>
        <item m="1" x="10"/>
        <item x="8"/>
        <item x="7"/>
        <item x="4"/>
        <item t="default"/>
      </items>
    </pivotField>
    <pivotField compact="0" outline="0" showAll="0"/>
    <pivotField compact="0" outline="0" showAll="0" defaultSubtotal="0"/>
    <pivotField compact="0" outline="0" showAll="0" defaultSubtotal="0"/>
    <pivotField compact="0" outline="0" showAll="0" defaultSubtotal="0"/>
    <pivotField axis="axisPage" compact="0" outline="0" showAll="0">
      <items count="7">
        <item x="0"/>
        <item x="1"/>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0"/>
  </rowFields>
  <rowItems count="10">
    <i>
      <x/>
    </i>
    <i>
      <x v="1"/>
    </i>
    <i>
      <x v="2"/>
    </i>
    <i>
      <x v="3"/>
    </i>
    <i>
      <x v="4"/>
    </i>
    <i>
      <x v="6"/>
    </i>
    <i>
      <x v="8"/>
    </i>
    <i>
      <x v="9"/>
    </i>
    <i>
      <x v="10"/>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pageFields count="1">
    <pageField fld="5" hier="0"/>
  </pageFields>
  <dataFields count="17">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0" baseItem="0"/>
    <dataField name="Goal 15" fld="20" subtotal="count" baseField="0" baseItem="0"/>
    <dataField name="Goal 16" fld="21" subtotal="count" baseField="0" baseItem="0"/>
    <dataField name="Goal 17" fld="22" subtotal="count" baseField="0" baseItem="0"/>
  </dataFields>
  <formats count="60">
    <format dxfId="134">
      <pivotArea type="all" dataOnly="0" outline="0" fieldPosition="0"/>
    </format>
    <format dxfId="133">
      <pivotArea type="all" dataOnly="0" outline="0" fieldPosition="0"/>
    </format>
    <format dxfId="132">
      <pivotArea dataOnly="0" labelOnly="1" fieldPosition="0">
        <references count="1">
          <reference field="0" count="0"/>
        </references>
      </pivotArea>
    </format>
    <format dxfId="131">
      <pivotArea field="0" grandRow="1" outline="0" axis="axisRow" fieldPosition="0">
        <references count="1">
          <reference field="4294967294" count="1" selected="0">
            <x v="5"/>
          </reference>
        </references>
      </pivotArea>
    </format>
    <format dxfId="130">
      <pivotArea dataOnly="0" labelOnly="1" outline="0" fieldPosition="0">
        <references count="1">
          <reference field="5" count="0"/>
        </references>
      </pivotArea>
    </format>
    <format>
      <pivotArea fieldPosition="0">
        <references count="2">
          <reference field="4294967294" count="1" selected="0">
            <x v="0"/>
          </reference>
          <reference field="0" count="0"/>
        </references>
      </pivotArea>
    </format>
    <format>
      <pivotArea outline="0" fieldPosition="0">
        <references count="1">
          <reference field="4294967294" count="1" selected="0">
            <x v="0"/>
          </reference>
        </references>
      </pivotArea>
    </format>
    <format>
      <pivotArea dataOnly="0" labelOnly="1" fieldPosition="0">
        <references count="1">
          <reference field="0" count="0"/>
        </references>
      </pivotArea>
    </format>
    <format dxfId="129">
      <pivotArea field="0" type="button" dataOnly="0" labelOnly="1" outline="0" axis="axisRow" fieldPosition="0"/>
    </format>
    <format dxfId="128">
      <pivotArea dataOnly="0" labelOnly="1" fieldPosition="0">
        <references count="1">
          <reference field="0" count="1">
            <x v="0"/>
          </reference>
        </references>
      </pivotArea>
    </format>
    <format dxfId="127">
      <pivotArea dataOnly="0" labelOnly="1" fieldPosition="0">
        <references count="1">
          <reference field="0" count="1">
            <x v="1"/>
          </reference>
        </references>
      </pivotArea>
    </format>
    <format dxfId="126">
      <pivotArea dataOnly="0" labelOnly="1" fieldPosition="0">
        <references count="1">
          <reference field="0" count="1">
            <x v="2"/>
          </reference>
        </references>
      </pivotArea>
    </format>
    <format dxfId="125">
      <pivotArea dataOnly="0" labelOnly="1" fieldPosition="0">
        <references count="1">
          <reference field="0" count="1">
            <x v="3"/>
          </reference>
        </references>
      </pivotArea>
    </format>
    <format dxfId="124">
      <pivotArea dataOnly="0" labelOnly="1" fieldPosition="0">
        <references count="1">
          <reference field="0" count="1">
            <x v="4"/>
          </reference>
        </references>
      </pivotArea>
    </format>
    <format dxfId="123">
      <pivotArea dataOnly="0" labelOnly="1" fieldPosition="0">
        <references count="1">
          <reference field="0" count="1">
            <x v="5"/>
          </reference>
        </references>
      </pivotArea>
    </format>
    <format dxfId="122">
      <pivotArea dataOnly="0" labelOnly="1" grandRow="1" fieldPosition="0"/>
    </format>
    <format dxfId="121">
      <pivotArea dataOnly="0" labelOnly="1" outline="0" fieldPosition="0">
        <references count="1">
          <reference field="4294967294" count="13">
            <x v="0"/>
            <x v="1"/>
            <x v="2"/>
            <x v="3"/>
            <x v="4"/>
            <x v="5"/>
            <x v="6"/>
            <x v="7"/>
            <x v="8"/>
            <x v="9"/>
            <x v="10"/>
            <x v="11"/>
            <x v="12"/>
          </reference>
        </references>
      </pivotArea>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grandRow="1" fieldPosition="0"/>
    </format>
    <format dxfId="120">
      <pivotArea outline="0" fieldPosition="0">
        <references count="1">
          <reference field="0" count="0" selected="0"/>
        </references>
      </pivotArea>
    </format>
    <format dxfId="119">
      <pivotArea field="0" type="button" dataOnly="0" labelOnly="1" outline="0" axis="axisRow" fieldPosition="0"/>
    </format>
    <format dxfId="118">
      <pivotArea dataOnly="0" labelOnly="1" outline="0" fieldPosition="0">
        <references count="1">
          <reference field="4294967294" count="15">
            <x v="0"/>
            <x v="1"/>
            <x v="2"/>
            <x v="3"/>
            <x v="4"/>
            <x v="5"/>
            <x v="6"/>
            <x v="7"/>
            <x v="8"/>
            <x v="9"/>
            <x v="10"/>
            <x v="11"/>
            <x v="12"/>
            <x v="13"/>
            <x v="14"/>
          </reference>
        </references>
      </pivotArea>
    </format>
    <format dxfId="117">
      <pivotArea field="0" type="button" dataOnly="0" labelOnly="1" outline="0" axis="axisRow" fieldPosition="0"/>
    </format>
    <format dxfId="116">
      <pivotArea dataOnly="0" labelOnly="1" outline="0" fieldPosition="0">
        <references count="1">
          <reference field="4294967294" count="15">
            <x v="0"/>
            <x v="1"/>
            <x v="2"/>
            <x v="3"/>
            <x v="4"/>
            <x v="5"/>
            <x v="6"/>
            <x v="7"/>
            <x v="8"/>
            <x v="9"/>
            <x v="10"/>
            <x v="11"/>
            <x v="12"/>
            <x v="13"/>
            <x v="14"/>
          </reference>
        </references>
      </pivotArea>
    </format>
    <format dxfId="115">
      <pivotArea outline="0" collapsedLevelsAreSubtotals="1" fieldPosition="0"/>
    </format>
    <format dxfId="114">
      <pivotArea dataOnly="0" labelOnly="1" outline="0" fieldPosition="0">
        <references count="1">
          <reference field="0" count="0"/>
        </references>
      </pivotArea>
    </format>
    <format dxfId="113">
      <pivotArea dataOnly="0" labelOnly="1" grandRow="1" outline="0" fieldPosition="0"/>
    </format>
    <format dxfId="112">
      <pivotArea dataOnly="0" labelOnly="1" outline="0" fieldPosition="0">
        <references count="1">
          <reference field="0" count="0"/>
        </references>
      </pivotArea>
    </format>
    <format dxfId="111">
      <pivotArea outline="0" fieldPosition="0"/>
    </format>
    <format dxfId="110">
      <pivotArea outline="0" collapsedLevelsAreSubtotals="1" fieldPosition="0"/>
    </format>
    <format dxfId="109">
      <pivotArea outline="0" collapsedLevelsAreSubtotals="1" fieldPosition="0"/>
    </format>
    <format dxfId="108">
      <pivotArea dataOnly="0" labelOnly="1" outline="0" fieldPosition="0">
        <references count="1">
          <reference field="0" count="0"/>
        </references>
      </pivotArea>
    </format>
    <format dxfId="107">
      <pivotArea dataOnly="0" labelOnly="1" grandRow="1" outline="0" fieldPosition="0"/>
    </format>
    <format dxfId="106">
      <pivotArea outline="0" fieldPosition="0">
        <references count="1">
          <reference field="0" count="0" selected="0"/>
        </references>
      </pivotArea>
    </format>
    <format dxfId="105">
      <pivotArea grandRow="1" outline="0" collapsedLevelsAreSubtotals="1" fieldPosition="0"/>
    </format>
    <format dxfId="104">
      <pivotArea dataOnly="0" labelOnly="1" outline="0" fieldPosition="0">
        <references count="1">
          <reference field="0" count="0"/>
        </references>
      </pivotArea>
    </format>
    <format dxfId="103">
      <pivotArea outline="0" fieldPosition="0">
        <references count="1">
          <reference field="4294967294" count="3" selected="0">
            <x v="14"/>
            <x v="15"/>
            <x v="16"/>
          </reference>
        </references>
      </pivotArea>
    </format>
    <format dxfId="102">
      <pivotArea dataOnly="0" labelOnly="1" outline="0" fieldPosition="0">
        <references count="1">
          <reference field="4294967294" count="3">
            <x v="14"/>
            <x v="15"/>
            <x v="16"/>
          </reference>
        </references>
      </pivotArea>
    </format>
    <format dxfId="101">
      <pivotArea outline="0" fieldPosition="0">
        <references count="1">
          <reference field="4294967294" count="14" selected="0">
            <x v="0"/>
            <x v="1"/>
            <x v="2"/>
            <x v="3"/>
            <x v="4"/>
            <x v="5"/>
            <x v="6"/>
            <x v="7"/>
            <x v="8"/>
            <x v="9"/>
            <x v="10"/>
            <x v="11"/>
            <x v="12"/>
            <x v="13"/>
          </reference>
        </references>
      </pivotArea>
    </format>
    <format dxfId="100">
      <pivotArea outline="0" fieldPosition="0">
        <references count="1">
          <reference field="0" count="0" selected="0"/>
        </references>
      </pivotArea>
    </format>
    <format dxfId="99">
      <pivotArea outline="0" fieldPosition="0">
        <references count="2">
          <reference field="4294967294" count="1" selected="0">
            <x v="0"/>
          </reference>
          <reference field="0" count="0" selected="0"/>
        </references>
      </pivotArea>
    </format>
    <format dxfId="98">
      <pivotArea outline="0" fieldPosition="0">
        <references count="2">
          <reference field="4294967294" count="1" selected="0">
            <x v="1"/>
          </reference>
          <reference field="0" count="0" selected="0"/>
        </references>
      </pivotArea>
    </format>
    <format dxfId="97">
      <pivotArea outline="0" fieldPosition="0">
        <references count="2">
          <reference field="4294967294" count="1" selected="0">
            <x v="3"/>
          </reference>
          <reference field="0" count="0" selected="0"/>
        </references>
      </pivotArea>
    </format>
    <format dxfId="96">
      <pivotArea outline="0" fieldPosition="0">
        <references count="2">
          <reference field="4294967294" count="9" selected="0">
            <x v="4"/>
            <x v="5"/>
            <x v="6"/>
            <x v="7"/>
            <x v="8"/>
            <x v="9"/>
            <x v="10"/>
            <x v="11"/>
            <x v="12"/>
          </reference>
          <reference field="0" count="0" selected="0"/>
        </references>
      </pivotArea>
    </format>
    <format dxfId="95">
      <pivotArea outline="0" fieldPosition="0">
        <references count="2">
          <reference field="4294967294" count="1" selected="0">
            <x v="2"/>
          </reference>
          <reference field="0" count="0" selected="0"/>
        </references>
      </pivotArea>
    </format>
    <format dxfId="94">
      <pivotArea outline="0" fieldPosition="0">
        <references count="2">
          <reference field="4294967294" count="1" selected="0">
            <x v="14"/>
          </reference>
          <reference field="0" count="0" selected="0"/>
        </references>
      </pivotArea>
    </format>
    <format dxfId="93">
      <pivotArea outline="0" fieldPosition="0">
        <references count="2">
          <reference field="4294967294" count="1" selected="0">
            <x v="13"/>
          </reference>
          <reference field="0" count="0" selected="0"/>
        </references>
      </pivotArea>
    </format>
    <format dxfId="92">
      <pivotArea outline="0" fieldPosition="0">
        <references count="2">
          <reference field="4294967294" count="1" selected="0">
            <x v="16"/>
          </reference>
          <reference field="0" count="0" selected="0"/>
        </references>
      </pivotArea>
    </format>
    <format dxfId="91">
      <pivotArea outline="0" fieldPosition="0">
        <references count="2">
          <reference field="4294967294" count="1" selected="0">
            <x v="15"/>
          </reference>
          <reference field="0" count="0" selected="0"/>
        </references>
      </pivotArea>
    </format>
    <format dxfId="90">
      <pivotArea dataOnly="0" labelOnly="1" outline="0" fieldPosition="0">
        <references count="1">
          <reference field="0" count="0"/>
        </references>
      </pivotArea>
    </format>
    <format dxfId="89">
      <pivotArea outline="0" fieldPosition="0">
        <references count="2">
          <reference field="4294967294" count="1" selected="0">
            <x v="0"/>
          </reference>
          <reference field="0" count="0" selected="0"/>
        </references>
      </pivotArea>
    </format>
    <format dxfId="88">
      <pivotArea outline="0" fieldPosition="0">
        <references count="1">
          <reference field="4294967294" count="1" selected="0">
            <x v="15"/>
          </reference>
        </references>
      </pivotArea>
    </format>
    <format dxfId="87">
      <pivotArea outline="0" fieldPosition="0">
        <references count="2">
          <reference field="4294967294" count="1" selected="0">
            <x v="16"/>
          </reference>
          <reference field="0" count="0" selected="0"/>
        </references>
      </pivotArea>
    </format>
    <format dxfId="86">
      <pivotArea outline="0" fieldPosition="0">
        <references count="2">
          <reference field="4294967294" count="4" selected="0">
            <x v="1"/>
            <x v="2"/>
            <x v="3"/>
            <x v="4"/>
          </reference>
          <reference field="0" count="0" selected="0"/>
        </references>
      </pivotArea>
    </format>
    <format dxfId="85">
      <pivotArea outline="0" fieldPosition="0">
        <references count="2">
          <reference field="4294967294" count="1" selected="0">
            <x v="3"/>
          </reference>
          <reference field="0" count="0" selected="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3" cacheId="6" applyNumberFormats="0" applyBorderFormats="0" applyFontFormats="0" applyPatternFormats="0" applyAlignmentFormats="0" applyWidthHeightFormats="1" dataCaption="Values" updatedVersion="7" minRefreshableVersion="3" itemPrintTitles="1" createdVersion="5" indent="0" compact="0" compactData="0" gridDropZones="1" multipleFieldFilters="0" rowHeaderCaption="RevisionTypes">
  <location ref="A42:R48" firstHeaderRow="1" firstDataRow="2" firstDataCol="1" rowPageCount="1" colPageCount="1"/>
  <pivotFields count="27">
    <pivotField compact="0" outline="0" showAll="0">
      <items count="12">
        <item x="1"/>
        <item x="0"/>
        <item x="5"/>
        <item x="3"/>
        <item x="6"/>
        <item m="1" x="9"/>
        <item x="2"/>
        <item m="1" x="10"/>
        <item x="8"/>
        <item x="7"/>
        <item x="4"/>
        <item t="default"/>
      </items>
    </pivotField>
    <pivotField compact="0" outline="0" showAll="0"/>
    <pivotField compact="0" outline="0" showAll="0" defaultSubtotal="0"/>
    <pivotField compact="0" outline="0" showAll="0" defaultSubtotal="0"/>
    <pivotField axis="axisRow" compact="0" outline="0" showAll="0" defaultSubtotal="0">
      <items count="6">
        <item x="0"/>
        <item x="2"/>
        <item x="1"/>
        <item m="1" x="5"/>
        <item m="1" x="4"/>
        <item x="3"/>
      </items>
    </pivotField>
    <pivotField axis="axisPage" compact="0" outline="0" showAll="0">
      <items count="7">
        <item x="0"/>
        <item x="1"/>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4"/>
  </rowFields>
  <rowItems count="5">
    <i>
      <x/>
    </i>
    <i>
      <x v="1"/>
    </i>
    <i>
      <x v="2"/>
    </i>
    <i>
      <x v="5"/>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pageFields count="1">
    <pageField fld="5" hier="0"/>
  </pageFields>
  <dataFields count="17">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4" baseItem="0"/>
    <dataField name="Goal 15" fld="20" subtotal="count" baseField="0" baseItem="0"/>
    <dataField name="Goal 16" fld="21" subtotal="count" baseField="0" baseItem="0"/>
    <dataField name="Goal 17" fld="22" subtotal="count" baseField="0" baseItem="0"/>
  </dataFields>
  <formats count="38">
    <format dxfId="169">
      <pivotArea type="all" dataOnly="0" outline="0" fieldPosition="0"/>
    </format>
    <format dxfId="168">
      <pivotArea type="all" dataOnly="0" outline="0" fieldPosition="0"/>
    </format>
    <format dxfId="167">
      <pivotArea field="0" grandRow="1" outline="0">
        <references count="1">
          <reference field="4294967294" count="1" selected="0">
            <x v="5"/>
          </reference>
        </references>
      </pivotArea>
    </format>
    <format dxfId="166">
      <pivotArea dataOnly="0" labelOnly="1" outline="0" fieldPosition="0">
        <references count="1">
          <reference field="5" count="0"/>
        </references>
      </pivotArea>
    </format>
    <format>
      <pivotArea outline="0" fieldPosition="0">
        <references count="1">
          <reference field="4294967294" count="1" selected="0">
            <x v="0"/>
          </reference>
        </references>
      </pivotArea>
    </format>
    <format dxfId="165">
      <pivotArea outline="0" fieldPosition="0"/>
    </format>
    <format dxfId="164">
      <pivotArea field="0" type="button" dataOnly="0" labelOnly="1" outline="0"/>
    </format>
    <format dxfId="163">
      <pivotArea dataOnly="0" labelOnly="1" grandRow="1" fieldPosition="0"/>
    </format>
    <format dxfId="162">
      <pivotArea dataOnly="0" labelOnly="1" outline="0" fieldPosition="0">
        <references count="1">
          <reference field="4294967294" count="13">
            <x v="0"/>
            <x v="1"/>
            <x v="2"/>
            <x v="3"/>
            <x v="4"/>
            <x v="5"/>
            <x v="6"/>
            <x v="7"/>
            <x v="8"/>
            <x v="9"/>
            <x v="10"/>
            <x v="11"/>
            <x v="12"/>
          </reference>
        </references>
      </pivotArea>
    </format>
    <format>
      <pivotArea field="0" type="button" dataOnly="0" labelOnly="1" outline="0"/>
    </format>
    <format>
      <pivotArea dataOnly="0" labelOnly="1" grandRow="1" fieldPosition="0"/>
    </format>
    <format dxfId="161">
      <pivotArea dataOnly="0" labelOnly="1" outline="0" fieldPosition="0">
        <references count="1">
          <reference field="4" count="0"/>
        </references>
      </pivotArea>
    </format>
    <format dxfId="160">
      <pivotArea dataOnly="0" labelOnly="1" outline="0" fieldPosition="0">
        <references count="1">
          <reference field="4" count="1">
            <x v="2"/>
          </reference>
        </references>
      </pivotArea>
    </format>
    <format dxfId="159">
      <pivotArea outline="0" fieldPosition="0">
        <references count="1">
          <reference field="4" count="0" selected="0"/>
        </references>
      </pivotArea>
    </format>
    <format dxfId="158">
      <pivotArea outline="0" fieldPosition="0"/>
    </format>
    <format dxfId="157">
      <pivotArea field="4" type="button" dataOnly="0" labelOnly="1" outline="0" axis="axisRow" fieldPosition="0"/>
    </format>
    <format dxfId="156">
      <pivotArea dataOnly="0" labelOnly="1" outline="0" fieldPosition="0">
        <references count="1">
          <reference field="4" count="0"/>
        </references>
      </pivotArea>
    </format>
    <format dxfId="155">
      <pivotArea dataOnly="0" labelOnly="1" grandRow="1" outline="0" fieldPosition="0"/>
    </format>
    <format dxfId="154">
      <pivotArea dataOnly="0" labelOnly="1" outline="0" fieldPosition="0">
        <references count="1">
          <reference field="4294967294" count="14">
            <x v="0"/>
            <x v="1"/>
            <x v="2"/>
            <x v="3"/>
            <x v="4"/>
            <x v="5"/>
            <x v="6"/>
            <x v="7"/>
            <x v="8"/>
            <x v="9"/>
            <x v="10"/>
            <x v="11"/>
            <x v="12"/>
            <x v="13"/>
          </reference>
        </references>
      </pivotArea>
    </format>
    <format dxfId="153">
      <pivotArea type="all" dataOnly="0" outline="0" fieldPosition="0"/>
    </format>
    <format dxfId="152">
      <pivotArea outline="0" collapsedLevelsAreSubtotals="1" fieldPosition="0"/>
    </format>
    <format dxfId="151">
      <pivotArea dataOnly="0" labelOnly="1" outline="0" fieldPosition="0">
        <references count="1">
          <reference field="4" count="0"/>
        </references>
      </pivotArea>
    </format>
    <format dxfId="150">
      <pivotArea dataOnly="0" labelOnly="1" grandRow="1" outline="0" fieldPosition="0"/>
    </format>
    <format dxfId="149">
      <pivotArea dataOnly="0" labelOnly="1" outline="0" fieldPosition="0">
        <references count="1">
          <reference field="4294967294" count="15">
            <x v="0"/>
            <x v="1"/>
            <x v="2"/>
            <x v="3"/>
            <x v="4"/>
            <x v="5"/>
            <x v="6"/>
            <x v="7"/>
            <x v="8"/>
            <x v="9"/>
            <x v="10"/>
            <x v="11"/>
            <x v="12"/>
            <x v="13"/>
            <x v="14"/>
          </reference>
        </references>
      </pivotArea>
    </format>
    <format dxfId="148">
      <pivotArea outline="0" collapsedLevelsAreSubtotals="1" fieldPosition="0">
        <references count="2">
          <reference field="4294967294" count="1" selected="0">
            <x v="1"/>
          </reference>
          <reference field="4" count="0" selected="0"/>
        </references>
      </pivotArea>
    </format>
    <format dxfId="147">
      <pivotArea outline="0" collapsedLevelsAreSubtotals="1" fieldPosition="0">
        <references count="2">
          <reference field="4294967294" count="1" selected="0">
            <x v="3"/>
          </reference>
          <reference field="4" count="0" selected="0"/>
        </references>
      </pivotArea>
    </format>
    <format dxfId="146">
      <pivotArea outline="0" collapsedLevelsAreSubtotals="1" fieldPosition="0">
        <references count="2">
          <reference field="4294967294" count="1" selected="0">
            <x v="0"/>
          </reference>
          <reference field="4" count="0" selected="0"/>
        </references>
      </pivotArea>
    </format>
    <format dxfId="145">
      <pivotArea outline="0" collapsedLevelsAreSubtotals="1" fieldPosition="0">
        <references count="2">
          <reference field="4294967294" count="1" selected="0">
            <x v="13"/>
          </reference>
          <reference field="4" count="0" selected="0"/>
        </references>
      </pivotArea>
    </format>
    <format dxfId="144">
      <pivotArea outline="0" collapsedLevelsAreSubtotals="1" fieldPosition="0">
        <references count="2">
          <reference field="4294967294" count="1" selected="0">
            <x v="2"/>
          </reference>
          <reference field="4" count="0" selected="0"/>
        </references>
      </pivotArea>
    </format>
    <format dxfId="143">
      <pivotArea outline="0" collapsedLevelsAreSubtotals="1" fieldPosition="0">
        <references count="2">
          <reference field="4294967294" count="9" selected="0">
            <x v="4"/>
            <x v="5"/>
            <x v="6"/>
            <x v="7"/>
            <x v="8"/>
            <x v="9"/>
            <x v="10"/>
            <x v="11"/>
            <x v="12"/>
          </reference>
          <reference field="4" count="0" selected="0"/>
        </references>
      </pivotArea>
    </format>
    <format dxfId="142">
      <pivotArea outline="0" collapsedLevelsAreSubtotals="1" fieldPosition="0">
        <references count="2">
          <reference field="4294967294" count="1" selected="0">
            <x v="14"/>
          </reference>
          <reference field="4" count="0" selected="0"/>
        </references>
      </pivotArea>
    </format>
    <format dxfId="141">
      <pivotArea outline="0" fieldPosition="0">
        <references count="2">
          <reference field="4294967294" count="1" selected="0">
            <x v="16"/>
          </reference>
          <reference field="4" count="0" selected="0"/>
        </references>
      </pivotArea>
    </format>
    <format dxfId="140">
      <pivotArea outline="0" fieldPosition="0">
        <references count="2">
          <reference field="4294967294" count="1" selected="0">
            <x v="15"/>
          </reference>
          <reference field="4" count="0" selected="0"/>
        </references>
      </pivotArea>
    </format>
    <format dxfId="139">
      <pivotArea outline="0" fieldPosition="0">
        <references count="1">
          <reference field="4294967294" count="1" selected="0">
            <x v="15"/>
          </reference>
        </references>
      </pivotArea>
    </format>
    <format dxfId="138">
      <pivotArea field="4" grandRow="1" outline="0" axis="axisRow" fieldPosition="0">
        <references count="1">
          <reference field="4294967294" count="1" selected="0">
            <x v="15"/>
          </reference>
        </references>
      </pivotArea>
    </format>
    <format dxfId="137">
      <pivotArea outline="0" fieldPosition="0">
        <references count="2">
          <reference field="4294967294" count="1" selected="0">
            <x v="16"/>
          </reference>
          <reference field="4" count="0" selected="0"/>
        </references>
      </pivotArea>
    </format>
    <format dxfId="136">
      <pivotArea outline="0" fieldPosition="0">
        <references count="2">
          <reference field="4294967294" count="4" selected="0">
            <x v="1"/>
            <x v="2"/>
            <x v="3"/>
            <x v="4"/>
          </reference>
          <reference field="4" count="0" selected="0"/>
        </references>
      </pivotArea>
    </format>
    <format dxfId="135">
      <pivotArea outline="0" fieldPosition="0">
        <references count="2">
          <reference field="4294967294" count="1" selected="0">
            <x v="3"/>
          </reference>
          <reference field="4" count="0" selected="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1:AA117" totalsRowShown="0" headerRowDxfId="200" dataDxfId="198" headerRowBorderDxfId="199" tableBorderDxfId="197">
  <autoFilter ref="A21:AA117" xr:uid="{00000000-0009-0000-0100-000001000000}"/>
  <sortState xmlns:xlrd2="http://schemas.microsoft.com/office/spreadsheetml/2017/richdata2" ref="A22:AA155">
    <sortCondition ref="F22:F155"/>
  </sortState>
  <tableColumns count="27">
    <tableColumn id="1" xr3:uid="{00000000-0010-0000-0000-000001000000}" name="Request Type" dataDxfId="196"/>
    <tableColumn id="2" xr3:uid="{00000000-0010-0000-0000-000002000000}" name="Revision Request" dataDxfId="195"/>
    <tableColumn id="3" xr3:uid="{00000000-0010-0000-0000-000003000000}" name="RR Title" dataDxfId="194"/>
    <tableColumn id="4" xr3:uid="{00000000-0010-0000-0000-000004000000}" name="Sponsor" dataDxfId="193"/>
    <tableColumn id="5" xr3:uid="{00000000-0010-0000-0000-000005000000}" name="Sponsor Type" dataDxfId="192"/>
    <tableColumn id="6" xr3:uid="{00000000-0010-0000-0000-000006000000}" name="Status" dataDxfId="191"/>
    <tableColumn id="7" xr3:uid="{00000000-0010-0000-0000-000007000000}" name="1" dataDxfId="190"/>
    <tableColumn id="8" xr3:uid="{00000000-0010-0000-0000-000008000000}" name="2" dataDxfId="189"/>
    <tableColumn id="26" xr3:uid="{00000000-0010-0000-0000-00001A000000}" name="3" dataDxfId="188"/>
    <tableColumn id="9" xr3:uid="{00000000-0010-0000-0000-000009000000}" name="4" dataDxfId="187"/>
    <tableColumn id="10" xr3:uid="{00000000-0010-0000-0000-00000A000000}" name="5" dataDxfId="186"/>
    <tableColumn id="11" xr3:uid="{00000000-0010-0000-0000-00000B000000}" name="6" dataDxfId="185"/>
    <tableColumn id="12" xr3:uid="{00000000-0010-0000-0000-00000C000000}" name="7" dataDxfId="184"/>
    <tableColumn id="13" xr3:uid="{00000000-0010-0000-0000-00000D000000}" name="8" dataDxfId="183"/>
    <tableColumn id="14" xr3:uid="{00000000-0010-0000-0000-00000E000000}" name="9" dataDxfId="182"/>
    <tableColumn id="15" xr3:uid="{00000000-0010-0000-0000-00000F000000}" name="10" dataDxfId="181"/>
    <tableColumn id="16" xr3:uid="{00000000-0010-0000-0000-000010000000}" name="11" dataDxfId="180"/>
    <tableColumn id="17" xr3:uid="{00000000-0010-0000-0000-000011000000}" name="12" dataDxfId="179"/>
    <tableColumn id="18" xr3:uid="{00000000-0010-0000-0000-000012000000}" name="13" dataDxfId="178"/>
    <tableColumn id="19" xr3:uid="{00000000-0010-0000-0000-000013000000}" name="14" dataDxfId="177"/>
    <tableColumn id="20" xr3:uid="{00000000-0010-0000-0000-000014000000}" name="15" dataDxfId="176"/>
    <tableColumn id="25" xr3:uid="{00000000-0010-0000-0000-000019000000}" name="16" dataDxfId="175"/>
    <tableColumn id="27" xr3:uid="{00000000-0010-0000-0000-00001B000000}" name="17" dataDxfId="174"/>
    <tableColumn id="21" xr3:uid="{00000000-0010-0000-0000-000015000000}" name="Optimize use of ERCOT, Inc.’s resources" dataDxfId="173">
      <calculatedColumnFormula>IF(Table1[[#This Row],[1]]="","","X")</calculatedColumnFormula>
    </tableColumn>
    <tableColumn id="22" xr3:uid="{00000000-0010-0000-0000-000016000000}" name="Enhance operating capabilities" dataDxfId="172">
      <calculatedColumnFormula>IF(AND(Table1[[#This Row],[2]]="",Table1[[#This Row],[3]]="",Table1[[#This Row],[5]]="",Table1[[#This Row],[16]]=""),"","X")</calculatedColumnFormula>
    </tableColumn>
    <tableColumn id="23" xr3:uid="{00000000-0010-0000-0000-000017000000}" name="Advance competitive solutions" dataDxfId="171">
      <calculatedColumnFormula>IF(AND(Table1[[#This Row],[4]]="",Table1[[#This Row],[6]]="",Table1[[#This Row],[7]]="",Table1[[#This Row],[8]]="",Table1[[#This Row],[9]]="",Table1[[#This Row],[10]]="",Table1[[#This Row],[11]]="",Table1[[#This Row],[12]]="",Table1[[#This Row],[13]]="",Table1[[#This Row],[15]]="",Table1[[#This Row],[17]]=""),"","X")</calculatedColumnFormula>
    </tableColumn>
    <tableColumn id="24" xr3:uid="{00000000-0010-0000-0000-000018000000}" name="Improve information exchange" dataDxfId="170">
      <calculatedColumnFormula>IF(Table1[[#This Row],[14]]="","","X")</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17"/>
  <sheetViews>
    <sheetView topLeftCell="A109" zoomScale="80" zoomScaleNormal="80" workbookViewId="0">
      <selection activeCell="A117" sqref="A117"/>
    </sheetView>
  </sheetViews>
  <sheetFormatPr defaultRowHeight="15" x14ac:dyDescent="0.25"/>
  <cols>
    <col min="1" max="1" width="13.7109375" customWidth="1"/>
    <col min="2" max="2" width="16.42578125" style="3" customWidth="1"/>
    <col min="3" max="3" width="25.42578125" style="1" customWidth="1"/>
    <col min="4" max="4" width="14" style="1" customWidth="1"/>
    <col min="5" max="5" width="13.5703125" style="1" customWidth="1"/>
    <col min="6" max="6" width="10.42578125" bestFit="1" customWidth="1"/>
    <col min="7" max="18" width="6.85546875" customWidth="1"/>
    <col min="19" max="19" width="6.85546875" style="17" customWidth="1"/>
    <col min="20" max="21" width="6.85546875" customWidth="1"/>
    <col min="22" max="23" width="6.85546875" style="17" customWidth="1"/>
    <col min="24" max="24" width="12.7109375" hidden="1" customWidth="1"/>
    <col min="25" max="25" width="12.42578125" hidden="1" customWidth="1"/>
    <col min="26" max="26" width="13.7109375" hidden="1" customWidth="1"/>
    <col min="27" max="27" width="4.28515625" hidden="1" customWidth="1"/>
  </cols>
  <sheetData>
    <row r="1" spans="1:20" ht="21" x14ac:dyDescent="0.25">
      <c r="A1" s="82" t="s">
        <v>110</v>
      </c>
      <c r="B1" s="82"/>
      <c r="C1" s="82"/>
      <c r="D1" s="10"/>
      <c r="E1" s="10"/>
      <c r="F1" s="4"/>
      <c r="G1" s="4"/>
      <c r="H1" s="4"/>
      <c r="I1" s="4"/>
      <c r="J1" s="4"/>
      <c r="K1" s="4"/>
      <c r="L1" s="4"/>
      <c r="M1" s="4"/>
      <c r="N1" s="4"/>
      <c r="O1" s="4"/>
      <c r="P1" s="4"/>
      <c r="Q1" s="4"/>
      <c r="R1" s="4"/>
      <c r="S1" s="4"/>
      <c r="T1" s="4"/>
    </row>
    <row r="2" spans="1:20" x14ac:dyDescent="0.25">
      <c r="A2" s="18" t="s">
        <v>111</v>
      </c>
      <c r="B2" s="18"/>
      <c r="C2" s="18"/>
      <c r="D2" s="18"/>
      <c r="E2" s="18"/>
      <c r="F2" s="18"/>
      <c r="G2" s="18"/>
      <c r="H2" s="18"/>
      <c r="I2" s="18"/>
      <c r="J2" s="18"/>
      <c r="K2" s="18"/>
      <c r="L2" s="18"/>
      <c r="M2" s="18"/>
      <c r="N2" s="18"/>
      <c r="O2" s="18"/>
      <c r="P2" s="18"/>
      <c r="Q2" s="18"/>
      <c r="R2" s="18"/>
      <c r="S2" s="18"/>
      <c r="T2" s="18"/>
    </row>
    <row r="3" spans="1:20" x14ac:dyDescent="0.25">
      <c r="A3" s="18" t="s">
        <v>112</v>
      </c>
      <c r="B3" s="18"/>
      <c r="C3" s="18"/>
      <c r="D3" s="18"/>
      <c r="E3" s="18"/>
      <c r="F3" s="18"/>
      <c r="G3" s="18"/>
      <c r="H3" s="18"/>
      <c r="I3" s="18"/>
      <c r="J3" s="18"/>
      <c r="K3" s="18"/>
      <c r="L3" s="18"/>
      <c r="M3" s="18"/>
      <c r="N3" s="18"/>
      <c r="O3" s="18"/>
      <c r="P3" s="18"/>
      <c r="Q3" s="18"/>
      <c r="R3" s="18"/>
      <c r="S3" s="18"/>
      <c r="T3" s="18"/>
    </row>
    <row r="4" spans="1:20" x14ac:dyDescent="0.25">
      <c r="A4" s="18" t="s">
        <v>113</v>
      </c>
      <c r="B4" s="18"/>
      <c r="C4" s="18"/>
      <c r="D4" s="18"/>
      <c r="E4" s="18"/>
      <c r="F4" s="18"/>
      <c r="G4" s="18"/>
      <c r="H4" s="18"/>
      <c r="I4" s="18"/>
      <c r="J4" s="18"/>
      <c r="K4" s="18"/>
      <c r="L4" s="18"/>
      <c r="M4" s="18"/>
      <c r="N4" s="18"/>
      <c r="O4" s="18"/>
      <c r="P4" s="18"/>
      <c r="Q4" s="18"/>
      <c r="R4" s="18"/>
      <c r="S4" s="18"/>
      <c r="T4" s="18"/>
    </row>
    <row r="5" spans="1:20" x14ac:dyDescent="0.25">
      <c r="A5" s="18" t="s">
        <v>114</v>
      </c>
      <c r="B5" s="18"/>
      <c r="C5" s="18"/>
      <c r="D5" s="18"/>
      <c r="E5" s="18"/>
      <c r="F5" s="18"/>
      <c r="G5" s="18"/>
      <c r="H5" s="18"/>
      <c r="I5" s="18"/>
      <c r="J5" s="18"/>
      <c r="K5" s="18"/>
      <c r="L5" s="18"/>
      <c r="M5" s="18"/>
      <c r="N5" s="18"/>
      <c r="O5" s="18"/>
      <c r="P5" s="18"/>
      <c r="Q5" s="18"/>
      <c r="R5" s="18"/>
      <c r="S5" s="18"/>
      <c r="T5" s="18"/>
    </row>
    <row r="6" spans="1:20" x14ac:dyDescent="0.25">
      <c r="A6" s="18" t="s">
        <v>115</v>
      </c>
      <c r="B6" s="18"/>
      <c r="C6" s="18"/>
      <c r="D6" s="18"/>
      <c r="E6" s="18"/>
      <c r="F6" s="18"/>
      <c r="G6" s="18"/>
      <c r="H6" s="18"/>
      <c r="I6" s="18"/>
      <c r="J6" s="18"/>
      <c r="K6" s="18"/>
      <c r="L6" s="18"/>
      <c r="M6" s="18"/>
      <c r="N6" s="18"/>
      <c r="O6" s="18"/>
      <c r="P6" s="18"/>
      <c r="Q6" s="18"/>
      <c r="R6" s="18"/>
      <c r="S6" s="18"/>
      <c r="T6" s="18"/>
    </row>
    <row r="7" spans="1:20" x14ac:dyDescent="0.25">
      <c r="A7" s="18" t="s">
        <v>116</v>
      </c>
      <c r="B7" s="18"/>
      <c r="C7" s="18"/>
      <c r="D7" s="18"/>
      <c r="E7" s="18"/>
      <c r="F7" s="18"/>
      <c r="G7" s="18"/>
      <c r="H7" s="18"/>
      <c r="I7" s="18"/>
      <c r="J7" s="18"/>
      <c r="K7" s="18"/>
      <c r="L7" s="18"/>
      <c r="M7" s="18"/>
      <c r="N7" s="18"/>
      <c r="O7" s="18"/>
      <c r="P7" s="18"/>
      <c r="Q7" s="18"/>
      <c r="R7" s="18"/>
      <c r="S7" s="18"/>
      <c r="T7" s="18"/>
    </row>
    <row r="8" spans="1:20" x14ac:dyDescent="0.25">
      <c r="A8" s="18" t="s">
        <v>117</v>
      </c>
      <c r="B8" s="18"/>
      <c r="C8" s="18"/>
      <c r="D8" s="18"/>
      <c r="E8" s="18"/>
      <c r="F8" s="18"/>
      <c r="G8" s="18"/>
      <c r="H8" s="18"/>
      <c r="I8" s="18"/>
      <c r="J8" s="18"/>
      <c r="K8" s="18"/>
      <c r="L8" s="18"/>
      <c r="M8" s="18"/>
      <c r="N8" s="18"/>
      <c r="O8" s="18"/>
      <c r="P8" s="18"/>
      <c r="Q8" s="18"/>
      <c r="R8" s="18"/>
      <c r="S8" s="18"/>
      <c r="T8" s="18"/>
    </row>
    <row r="9" spans="1:20" x14ac:dyDescent="0.25">
      <c r="A9" s="18" t="s">
        <v>118</v>
      </c>
      <c r="B9" s="18"/>
      <c r="C9" s="18"/>
      <c r="D9" s="18"/>
      <c r="E9" s="18"/>
      <c r="F9" s="18"/>
      <c r="G9" s="18"/>
      <c r="H9" s="18"/>
      <c r="I9" s="18"/>
      <c r="J9" s="18"/>
      <c r="K9" s="18"/>
      <c r="L9" s="18"/>
      <c r="M9" s="18"/>
      <c r="N9" s="18"/>
      <c r="O9" s="18"/>
      <c r="P9" s="18"/>
      <c r="Q9" s="18"/>
      <c r="R9" s="18"/>
      <c r="S9" s="18"/>
      <c r="T9" s="18"/>
    </row>
    <row r="10" spans="1:20" x14ac:dyDescent="0.25">
      <c r="A10" s="18" t="s">
        <v>119</v>
      </c>
      <c r="B10" s="18"/>
      <c r="C10" s="18"/>
      <c r="D10" s="18"/>
      <c r="E10" s="18"/>
      <c r="F10" s="18"/>
      <c r="G10" s="18"/>
      <c r="H10" s="18"/>
      <c r="I10" s="18"/>
      <c r="J10" s="18"/>
      <c r="K10" s="18"/>
      <c r="L10" s="18"/>
      <c r="M10" s="18"/>
      <c r="N10" s="18"/>
      <c r="O10" s="18"/>
      <c r="P10" s="18"/>
      <c r="Q10" s="18"/>
      <c r="R10" s="18"/>
      <c r="S10" s="18"/>
      <c r="T10" s="18"/>
    </row>
    <row r="11" spans="1:20" ht="15" customHeight="1" x14ac:dyDescent="0.25">
      <c r="A11" s="18" t="s">
        <v>120</v>
      </c>
      <c r="B11" s="18"/>
      <c r="C11" s="18"/>
      <c r="D11" s="18"/>
      <c r="E11" s="18"/>
      <c r="F11" s="18"/>
      <c r="G11" s="18"/>
      <c r="H11" s="18"/>
      <c r="I11" s="18"/>
      <c r="J11" s="18"/>
      <c r="K11" s="18"/>
      <c r="L11" s="18"/>
      <c r="M11" s="18"/>
      <c r="N11" s="18"/>
      <c r="O11" s="18"/>
      <c r="P11" s="18"/>
      <c r="Q11" s="18"/>
      <c r="R11" s="18"/>
      <c r="S11" s="18"/>
      <c r="T11" s="18"/>
    </row>
    <row r="12" spans="1:20" x14ac:dyDescent="0.25">
      <c r="A12" s="18" t="s">
        <v>121</v>
      </c>
      <c r="B12" s="18"/>
      <c r="C12" s="18"/>
      <c r="D12" s="18"/>
      <c r="E12" s="18"/>
      <c r="F12" s="18"/>
      <c r="G12" s="18"/>
      <c r="H12" s="18"/>
      <c r="I12" s="18"/>
      <c r="J12" s="18"/>
      <c r="K12" s="18"/>
      <c r="L12" s="18"/>
      <c r="M12" s="18"/>
      <c r="N12" s="18"/>
      <c r="O12" s="18"/>
      <c r="P12" s="18"/>
      <c r="Q12" s="18"/>
      <c r="R12" s="18"/>
      <c r="S12" s="18"/>
      <c r="T12" s="18"/>
    </row>
    <row r="13" spans="1:20" x14ac:dyDescent="0.25">
      <c r="A13" s="18" t="s">
        <v>122</v>
      </c>
      <c r="B13" s="18"/>
      <c r="C13" s="18"/>
      <c r="D13" s="18"/>
      <c r="E13" s="18"/>
      <c r="F13" s="18"/>
      <c r="G13" s="18"/>
      <c r="H13" s="18"/>
      <c r="I13" s="18"/>
      <c r="J13" s="18"/>
      <c r="K13" s="18"/>
      <c r="L13" s="18"/>
      <c r="M13" s="18"/>
      <c r="N13" s="18"/>
      <c r="O13" s="18"/>
      <c r="P13" s="18"/>
      <c r="Q13" s="18"/>
      <c r="R13" s="18"/>
      <c r="S13" s="18"/>
      <c r="T13" s="18"/>
    </row>
    <row r="14" spans="1:20" x14ac:dyDescent="0.25">
      <c r="A14" s="18" t="s">
        <v>123</v>
      </c>
      <c r="B14" s="18"/>
      <c r="C14" s="18"/>
      <c r="D14" s="18"/>
      <c r="E14" s="18"/>
      <c r="F14" s="18"/>
      <c r="G14" s="18"/>
      <c r="H14" s="18"/>
      <c r="I14" s="18"/>
      <c r="J14" s="18"/>
      <c r="K14" s="18"/>
      <c r="L14" s="18"/>
      <c r="M14" s="18"/>
      <c r="N14" s="18"/>
      <c r="O14" s="18"/>
      <c r="P14" s="18"/>
      <c r="Q14" s="18"/>
      <c r="R14" s="18"/>
      <c r="S14" s="18"/>
      <c r="T14" s="18"/>
    </row>
    <row r="15" spans="1:20" s="17" customFormat="1" x14ac:dyDescent="0.25">
      <c r="A15" s="18" t="s">
        <v>124</v>
      </c>
      <c r="B15" s="18"/>
      <c r="C15" s="18"/>
      <c r="D15" s="18"/>
      <c r="E15" s="18"/>
      <c r="F15" s="18"/>
      <c r="G15" s="18"/>
      <c r="H15" s="18"/>
      <c r="I15" s="18"/>
      <c r="J15" s="18"/>
      <c r="K15" s="18"/>
      <c r="L15" s="18"/>
      <c r="M15" s="18"/>
      <c r="N15" s="18"/>
      <c r="O15" s="18"/>
      <c r="P15" s="18"/>
      <c r="Q15" s="18"/>
      <c r="R15" s="18"/>
      <c r="S15" s="18"/>
      <c r="T15" s="18"/>
    </row>
    <row r="16" spans="1:20" s="17" customFormat="1" x14ac:dyDescent="0.25">
      <c r="A16" s="18" t="s">
        <v>125</v>
      </c>
      <c r="B16" s="18"/>
      <c r="C16" s="18"/>
      <c r="D16" s="18"/>
      <c r="E16" s="18"/>
      <c r="F16" s="18"/>
      <c r="G16" s="18"/>
      <c r="H16" s="18"/>
      <c r="I16" s="18"/>
      <c r="J16" s="18"/>
      <c r="K16" s="18"/>
      <c r="L16" s="18"/>
      <c r="M16" s="18"/>
      <c r="N16" s="18"/>
      <c r="O16" s="18"/>
      <c r="P16" s="18"/>
      <c r="Q16" s="18"/>
      <c r="R16" s="18"/>
      <c r="S16" s="18"/>
      <c r="T16" s="18"/>
    </row>
    <row r="17" spans="1:27" s="17" customFormat="1" x14ac:dyDescent="0.25">
      <c r="A17" s="18" t="s">
        <v>126</v>
      </c>
      <c r="B17" s="18"/>
      <c r="C17" s="18"/>
      <c r="D17" s="18"/>
      <c r="E17" s="18"/>
      <c r="F17" s="18"/>
      <c r="G17" s="18"/>
      <c r="H17" s="18"/>
      <c r="I17" s="18"/>
      <c r="J17" s="18"/>
      <c r="K17" s="18"/>
      <c r="L17" s="18"/>
      <c r="M17" s="18"/>
      <c r="N17" s="18"/>
      <c r="O17" s="18"/>
      <c r="P17" s="18"/>
      <c r="Q17" s="18"/>
      <c r="R17" s="18"/>
      <c r="S17" s="18"/>
      <c r="T17" s="18"/>
    </row>
    <row r="18" spans="1:27" s="17" customFormat="1" x14ac:dyDescent="0.25">
      <c r="A18" s="18" t="s">
        <v>127</v>
      </c>
      <c r="B18" s="18"/>
      <c r="C18" s="18"/>
      <c r="D18" s="18"/>
      <c r="E18" s="18"/>
      <c r="F18" s="18"/>
      <c r="G18" s="18"/>
      <c r="H18" s="18"/>
      <c r="I18" s="18"/>
      <c r="J18" s="18"/>
      <c r="K18" s="18"/>
      <c r="L18" s="18"/>
      <c r="M18" s="18"/>
      <c r="N18" s="18"/>
      <c r="O18" s="18"/>
      <c r="P18" s="18"/>
      <c r="Q18" s="18"/>
      <c r="R18" s="18"/>
      <c r="S18" s="18"/>
      <c r="T18" s="18"/>
    </row>
    <row r="19" spans="1:27" ht="6.75" customHeight="1" x14ac:dyDescent="0.25"/>
    <row r="20" spans="1:27" ht="15.75" customHeight="1" x14ac:dyDescent="0.25">
      <c r="A20" s="6"/>
      <c r="B20" s="6"/>
      <c r="C20" s="6"/>
      <c r="D20" s="6"/>
      <c r="E20" s="6"/>
      <c r="F20" s="6"/>
      <c r="G20" s="85" t="s">
        <v>4</v>
      </c>
      <c r="H20" s="85"/>
      <c r="I20" s="85"/>
      <c r="J20" s="85"/>
      <c r="K20" s="85"/>
      <c r="L20" s="85"/>
      <c r="M20" s="85"/>
      <c r="N20" s="85"/>
      <c r="O20" s="85"/>
      <c r="P20" s="85"/>
      <c r="Q20" s="85"/>
      <c r="R20" s="85"/>
      <c r="S20" s="85"/>
      <c r="T20" s="85"/>
      <c r="U20" s="85"/>
      <c r="V20" s="85"/>
      <c r="W20" s="85"/>
      <c r="X20" s="83" t="s">
        <v>69</v>
      </c>
      <c r="Y20" s="84"/>
      <c r="Z20" s="84"/>
      <c r="AA20" s="84"/>
    </row>
    <row r="21" spans="1:27" s="2" customFormat="1" ht="25.5" customHeight="1" x14ac:dyDescent="0.25">
      <c r="A21" s="22" t="s">
        <v>3</v>
      </c>
      <c r="B21" s="7" t="s">
        <v>2</v>
      </c>
      <c r="C21" s="7" t="s">
        <v>58</v>
      </c>
      <c r="D21" s="7" t="s">
        <v>27</v>
      </c>
      <c r="E21" s="7" t="s">
        <v>29</v>
      </c>
      <c r="F21" s="7" t="s">
        <v>0</v>
      </c>
      <c r="G21" s="5" t="s">
        <v>40</v>
      </c>
      <c r="H21" s="5" t="s">
        <v>41</v>
      </c>
      <c r="I21" s="5" t="s">
        <v>42</v>
      </c>
      <c r="J21" s="5" t="s">
        <v>43</v>
      </c>
      <c r="K21" s="5" t="s">
        <v>44</v>
      </c>
      <c r="L21" s="5" t="s">
        <v>45</v>
      </c>
      <c r="M21" s="5" t="s">
        <v>46</v>
      </c>
      <c r="N21" s="5" t="s">
        <v>47</v>
      </c>
      <c r="O21" s="5" t="s">
        <v>48</v>
      </c>
      <c r="P21" s="5" t="s">
        <v>49</v>
      </c>
      <c r="Q21" s="5" t="s">
        <v>50</v>
      </c>
      <c r="R21" s="5" t="s">
        <v>51</v>
      </c>
      <c r="S21" s="5" t="s">
        <v>52</v>
      </c>
      <c r="T21" s="5" t="s">
        <v>53</v>
      </c>
      <c r="U21" s="5" t="s">
        <v>56</v>
      </c>
      <c r="V21" s="5" t="s">
        <v>60</v>
      </c>
      <c r="W21" s="5" t="s">
        <v>61</v>
      </c>
      <c r="X21" s="24" t="s">
        <v>73</v>
      </c>
      <c r="Y21" s="24" t="s">
        <v>70</v>
      </c>
      <c r="Z21" s="24" t="s">
        <v>71</v>
      </c>
      <c r="AA21" s="24" t="s">
        <v>72</v>
      </c>
    </row>
    <row r="22" spans="1:27" ht="51.75" x14ac:dyDescent="0.25">
      <c r="A22" s="39" t="s">
        <v>5</v>
      </c>
      <c r="B22" s="39" t="s">
        <v>128</v>
      </c>
      <c r="C22" s="40" t="s">
        <v>129</v>
      </c>
      <c r="D22" s="40" t="s">
        <v>28</v>
      </c>
      <c r="E22" s="40" t="s">
        <v>28</v>
      </c>
      <c r="F22" s="39" t="s">
        <v>36</v>
      </c>
      <c r="G22" s="64"/>
      <c r="H22" s="64"/>
      <c r="I22" s="64"/>
      <c r="J22" s="64"/>
      <c r="K22" s="64"/>
      <c r="L22" s="64"/>
      <c r="M22" s="64"/>
      <c r="N22" s="64"/>
      <c r="O22" s="64"/>
      <c r="P22" s="64"/>
      <c r="Q22" s="64"/>
      <c r="R22" s="64"/>
      <c r="S22" s="64"/>
      <c r="T22" s="64"/>
      <c r="U22" s="64"/>
      <c r="V22" s="64"/>
      <c r="W22" s="64"/>
      <c r="X22" s="65" t="str">
        <f>IF(Table1[[#This Row],[1]]="","","X")</f>
        <v/>
      </c>
      <c r="Y22" s="65" t="str">
        <f>IF(AND(Table1[[#This Row],[2]]="",Table1[[#This Row],[3]]="",Table1[[#This Row],[5]]="",Table1[[#This Row],[16]]=""),"","X")</f>
        <v/>
      </c>
      <c r="Z22" s="65" t="str">
        <f>IF(AND(Table1[[#This Row],[4]]="",Table1[[#This Row],[6]]="",Table1[[#This Row],[7]]="",Table1[[#This Row],[8]]="",Table1[[#This Row],[9]]="",Table1[[#This Row],[10]]="",Table1[[#This Row],[11]]="",Table1[[#This Row],[12]]="",Table1[[#This Row],[13]]="",Table1[[#This Row],[15]]="",Table1[[#This Row],[17]]=""),"","X")</f>
        <v/>
      </c>
      <c r="AA22" s="65" t="str">
        <f>IF(Table1[[#This Row],[14]]="","","X")</f>
        <v/>
      </c>
    </row>
    <row r="23" spans="1:27" ht="26.25" x14ac:dyDescent="0.25">
      <c r="A23" s="39" t="s">
        <v>6</v>
      </c>
      <c r="B23" s="39" t="s">
        <v>130</v>
      </c>
      <c r="C23" s="40" t="s">
        <v>133</v>
      </c>
      <c r="D23" s="40" t="s">
        <v>28</v>
      </c>
      <c r="E23" s="40" t="s">
        <v>28</v>
      </c>
      <c r="F23" s="39" t="s">
        <v>36</v>
      </c>
      <c r="G23" s="64"/>
      <c r="H23" s="64"/>
      <c r="I23" s="64"/>
      <c r="J23" s="64"/>
      <c r="K23" s="64"/>
      <c r="L23" s="64"/>
      <c r="M23" s="64"/>
      <c r="N23" s="64"/>
      <c r="O23" s="64"/>
      <c r="P23" s="64"/>
      <c r="Q23" s="64"/>
      <c r="R23" s="64"/>
      <c r="S23" s="64"/>
      <c r="T23" s="64"/>
      <c r="U23" s="64"/>
      <c r="V23" s="64"/>
      <c r="W23" s="64"/>
      <c r="X23" s="65" t="str">
        <f>IF(Table1[[#This Row],[1]]="","","X")</f>
        <v/>
      </c>
      <c r="Y23" s="65" t="str">
        <f>IF(AND(Table1[[#This Row],[2]]="",Table1[[#This Row],[3]]="",Table1[[#This Row],[5]]="",Table1[[#This Row],[16]]=""),"","X")</f>
        <v/>
      </c>
      <c r="Z23" s="65" t="str">
        <f>IF(AND(Table1[[#This Row],[4]]="",Table1[[#This Row],[6]]="",Table1[[#This Row],[7]]="",Table1[[#This Row],[8]]="",Table1[[#This Row],[9]]="",Table1[[#This Row],[10]]="",Table1[[#This Row],[11]]="",Table1[[#This Row],[12]]="",Table1[[#This Row],[13]]="",Table1[[#This Row],[15]]="",Table1[[#This Row],[17]]=""),"","X")</f>
        <v/>
      </c>
      <c r="AA23" s="65" t="str">
        <f>IF(Table1[[#This Row],[14]]="","","X")</f>
        <v/>
      </c>
    </row>
    <row r="24" spans="1:27" ht="51.75" x14ac:dyDescent="0.25">
      <c r="A24" s="39" t="s">
        <v>35</v>
      </c>
      <c r="B24" s="39" t="s">
        <v>131</v>
      </c>
      <c r="C24" s="40" t="s">
        <v>132</v>
      </c>
      <c r="D24" s="40" t="s">
        <v>28</v>
      </c>
      <c r="E24" s="40" t="s">
        <v>28</v>
      </c>
      <c r="F24" s="39" t="s">
        <v>36</v>
      </c>
      <c r="G24" s="64"/>
      <c r="H24" s="64"/>
      <c r="I24" s="23" t="s">
        <v>33</v>
      </c>
      <c r="J24" s="64"/>
      <c r="K24" s="64"/>
      <c r="L24" s="23" t="s">
        <v>33</v>
      </c>
      <c r="M24" s="64"/>
      <c r="N24" s="64"/>
      <c r="O24" s="64"/>
      <c r="P24" s="64"/>
      <c r="Q24" s="64"/>
      <c r="R24" s="64"/>
      <c r="S24" s="64"/>
      <c r="T24" s="64"/>
      <c r="U24" s="64"/>
      <c r="V24" s="64"/>
      <c r="W24" s="64"/>
      <c r="X24" s="65" t="str">
        <f>IF(Table1[[#This Row],[1]]="","","X")</f>
        <v/>
      </c>
      <c r="Y24" s="65" t="str">
        <f>IF(AND(Table1[[#This Row],[2]]="",Table1[[#This Row],[3]]="",Table1[[#This Row],[5]]="",Table1[[#This Row],[16]]=""),"","X")</f>
        <v>X</v>
      </c>
      <c r="Z24" s="65" t="str">
        <f>IF(AND(Table1[[#This Row],[4]]="",Table1[[#This Row],[6]]="",Table1[[#This Row],[7]]="",Table1[[#This Row],[8]]="",Table1[[#This Row],[9]]="",Table1[[#This Row],[10]]="",Table1[[#This Row],[11]]="",Table1[[#This Row],[12]]="",Table1[[#This Row],[13]]="",Table1[[#This Row],[15]]="",Table1[[#This Row],[17]]=""),"","X")</f>
        <v>X</v>
      </c>
      <c r="AA24" s="65" t="str">
        <f>IF(Table1[[#This Row],[14]]="","","X")</f>
        <v/>
      </c>
    </row>
    <row r="25" spans="1:27" ht="26.25" x14ac:dyDescent="0.25">
      <c r="A25" s="39" t="s">
        <v>7</v>
      </c>
      <c r="B25" s="39" t="s">
        <v>90</v>
      </c>
      <c r="C25" s="40" t="s">
        <v>92</v>
      </c>
      <c r="D25" s="40" t="s">
        <v>93</v>
      </c>
      <c r="E25" s="40" t="s">
        <v>76</v>
      </c>
      <c r="F25" s="39" t="s">
        <v>36</v>
      </c>
      <c r="G25" s="23"/>
      <c r="H25" s="23"/>
      <c r="I25" s="23"/>
      <c r="J25" s="23"/>
      <c r="K25" s="23"/>
      <c r="L25" s="23"/>
      <c r="M25" s="23"/>
      <c r="N25" s="23"/>
      <c r="O25" s="23"/>
      <c r="P25" s="23" t="s">
        <v>33</v>
      </c>
      <c r="Q25" s="23"/>
      <c r="R25" s="23"/>
      <c r="S25" s="23"/>
      <c r="T25" s="23"/>
      <c r="U25" s="23"/>
      <c r="V25" s="23"/>
      <c r="W25" s="23"/>
      <c r="X25" s="65" t="str">
        <f>IF(Table1[[#This Row],[1]]="","","X")</f>
        <v/>
      </c>
      <c r="Y25" s="65" t="str">
        <f>IF(AND(Table1[[#This Row],[2]]="",Table1[[#This Row],[3]]="",Table1[[#This Row],[5]]="",Table1[[#This Row],[16]]=""),"","X")</f>
        <v/>
      </c>
      <c r="Z25" s="65" t="str">
        <f>IF(AND(Table1[[#This Row],[4]]="",Table1[[#This Row],[6]]="",Table1[[#This Row],[7]]="",Table1[[#This Row],[8]]="",Table1[[#This Row],[9]]="",Table1[[#This Row],[10]]="",Table1[[#This Row],[11]]="",Table1[[#This Row],[12]]="",Table1[[#This Row],[13]]="",Table1[[#This Row],[15]]="",Table1[[#This Row],[17]]=""),"","X")</f>
        <v>X</v>
      </c>
      <c r="AA25" s="65" t="str">
        <f>IF(Table1[[#This Row],[14]]="","","X")</f>
        <v/>
      </c>
    </row>
    <row r="26" spans="1:27" ht="51.75" x14ac:dyDescent="0.25">
      <c r="A26" s="39" t="s">
        <v>59</v>
      </c>
      <c r="B26" s="39" t="s">
        <v>134</v>
      </c>
      <c r="C26" s="40" t="s">
        <v>135</v>
      </c>
      <c r="D26" s="40" t="s">
        <v>28</v>
      </c>
      <c r="E26" s="40" t="s">
        <v>28</v>
      </c>
      <c r="F26" s="39" t="s">
        <v>36</v>
      </c>
      <c r="G26" s="23"/>
      <c r="H26" s="23"/>
      <c r="I26" s="23" t="s">
        <v>33</v>
      </c>
      <c r="J26" s="62"/>
      <c r="K26" s="23" t="s">
        <v>33</v>
      </c>
      <c r="L26" s="23"/>
      <c r="M26" s="62"/>
      <c r="N26" s="23"/>
      <c r="O26" s="62"/>
      <c r="P26" s="62"/>
      <c r="Q26" s="62"/>
      <c r="R26" s="62"/>
      <c r="S26" s="62"/>
      <c r="T26" s="62"/>
      <c r="U26" s="62"/>
      <c r="V26" s="62"/>
      <c r="W26" s="62"/>
      <c r="X26" s="65" t="str">
        <f>IF(Table1[[#This Row],[1]]="","","X")</f>
        <v/>
      </c>
      <c r="Y26" s="65" t="str">
        <f>IF(AND(Table1[[#This Row],[2]]="",Table1[[#This Row],[3]]="",Table1[[#This Row],[5]]="",Table1[[#This Row],[16]]=""),"","X")</f>
        <v>X</v>
      </c>
      <c r="Z26" s="65" t="str">
        <f>IF(AND(Table1[[#This Row],[4]]="",Table1[[#This Row],[6]]="",Table1[[#This Row],[7]]="",Table1[[#This Row],[8]]="",Table1[[#This Row],[9]]="",Table1[[#This Row],[10]]="",Table1[[#This Row],[11]]="",Table1[[#This Row],[12]]="",Table1[[#This Row],[13]]="",Table1[[#This Row],[15]]="",Table1[[#This Row],[17]]=""),"","X")</f>
        <v/>
      </c>
      <c r="AA26" s="65" t="str">
        <f>IF(Table1[[#This Row],[14]]="","","X")</f>
        <v/>
      </c>
    </row>
    <row r="27" spans="1:27" ht="51.75" x14ac:dyDescent="0.25">
      <c r="A27" s="39" t="s">
        <v>59</v>
      </c>
      <c r="B27" s="39" t="s">
        <v>137</v>
      </c>
      <c r="C27" s="40" t="s">
        <v>136</v>
      </c>
      <c r="D27" s="40" t="s">
        <v>28</v>
      </c>
      <c r="E27" s="40" t="s">
        <v>28</v>
      </c>
      <c r="F27" s="39" t="s">
        <v>36</v>
      </c>
      <c r="G27" s="23" t="s">
        <v>33</v>
      </c>
      <c r="H27" s="23"/>
      <c r="I27" s="23" t="s">
        <v>33</v>
      </c>
      <c r="J27" s="23"/>
      <c r="K27" s="23"/>
      <c r="L27" s="23"/>
      <c r="M27" s="23"/>
      <c r="N27" s="23"/>
      <c r="O27" s="23"/>
      <c r="P27" s="23"/>
      <c r="Q27" s="23"/>
      <c r="R27" s="23"/>
      <c r="S27" s="23"/>
      <c r="T27" s="23"/>
      <c r="U27" s="23"/>
      <c r="V27" s="23"/>
      <c r="W27" s="23"/>
      <c r="X27" s="65" t="str">
        <f>IF(Table1[[#This Row],[1]]="","","X")</f>
        <v>X</v>
      </c>
      <c r="Y27" s="65" t="str">
        <f>IF(AND(Table1[[#This Row],[2]]="",Table1[[#This Row],[3]]="",Table1[[#This Row],[5]]="",Table1[[#This Row],[16]]=""),"","X")</f>
        <v>X</v>
      </c>
      <c r="Z27" s="65" t="str">
        <f>IF(AND(Table1[[#This Row],[4]]="",Table1[[#This Row],[6]]="",Table1[[#This Row],[7]]="",Table1[[#This Row],[8]]="",Table1[[#This Row],[9]]="",Table1[[#This Row],[10]]="",Table1[[#This Row],[11]]="",Table1[[#This Row],[12]]="",Table1[[#This Row],[13]]="",Table1[[#This Row],[15]]="",Table1[[#This Row],[17]]=""),"","X")</f>
        <v/>
      </c>
      <c r="AA27" s="65" t="str">
        <f>IF(Table1[[#This Row],[14]]="","","X")</f>
        <v/>
      </c>
    </row>
    <row r="28" spans="1:27" ht="39" x14ac:dyDescent="0.25">
      <c r="A28" s="39" t="s">
        <v>59</v>
      </c>
      <c r="B28" s="39" t="s">
        <v>139</v>
      </c>
      <c r="C28" s="40" t="s">
        <v>138</v>
      </c>
      <c r="D28" s="40" t="s">
        <v>28</v>
      </c>
      <c r="E28" s="40" t="s">
        <v>28</v>
      </c>
      <c r="F28" s="39" t="s">
        <v>36</v>
      </c>
      <c r="G28" s="23" t="s">
        <v>33</v>
      </c>
      <c r="H28" s="23"/>
      <c r="I28" s="23" t="s">
        <v>33</v>
      </c>
      <c r="J28" s="23"/>
      <c r="K28" s="23"/>
      <c r="L28" s="23"/>
      <c r="M28" s="23"/>
      <c r="N28" s="23"/>
      <c r="O28" s="23"/>
      <c r="P28" s="23"/>
      <c r="Q28" s="23"/>
      <c r="R28" s="23"/>
      <c r="S28" s="23"/>
      <c r="T28" s="23"/>
      <c r="U28" s="23"/>
      <c r="V28" s="23"/>
      <c r="W28" s="23"/>
      <c r="X28" s="65" t="str">
        <f>IF(Table1[[#This Row],[1]]="","","X")</f>
        <v>X</v>
      </c>
      <c r="Y28" s="65" t="str">
        <f>IF(AND(Table1[[#This Row],[2]]="",Table1[[#This Row],[3]]="",Table1[[#This Row],[5]]="",Table1[[#This Row],[16]]=""),"","X")</f>
        <v>X</v>
      </c>
      <c r="Z28" s="65" t="str">
        <f>IF(AND(Table1[[#This Row],[4]]="",Table1[[#This Row],[6]]="",Table1[[#This Row],[7]]="",Table1[[#This Row],[8]]="",Table1[[#This Row],[9]]="",Table1[[#This Row],[10]]="",Table1[[#This Row],[11]]="",Table1[[#This Row],[12]]="",Table1[[#This Row],[13]]="",Table1[[#This Row],[15]]="",Table1[[#This Row],[17]]=""),"","X")</f>
        <v/>
      </c>
      <c r="AA28" s="65" t="str">
        <f>IF(Table1[[#This Row],[14]]="","","X")</f>
        <v/>
      </c>
    </row>
    <row r="29" spans="1:27" ht="39" x14ac:dyDescent="0.25">
      <c r="A29" s="39" t="s">
        <v>59</v>
      </c>
      <c r="B29" s="39" t="s">
        <v>141</v>
      </c>
      <c r="C29" s="40" t="s">
        <v>140</v>
      </c>
      <c r="D29" s="40" t="s">
        <v>28</v>
      </c>
      <c r="E29" s="40" t="s">
        <v>28</v>
      </c>
      <c r="F29" s="39" t="s">
        <v>36</v>
      </c>
      <c r="G29" s="23" t="s">
        <v>33</v>
      </c>
      <c r="H29" s="23" t="s">
        <v>33</v>
      </c>
      <c r="I29" s="23" t="s">
        <v>33</v>
      </c>
      <c r="J29" s="60"/>
      <c r="K29" s="60"/>
      <c r="L29" s="60"/>
      <c r="M29" s="60"/>
      <c r="N29" s="60"/>
      <c r="O29" s="60"/>
      <c r="P29" s="60"/>
      <c r="Q29" s="60"/>
      <c r="R29" s="60"/>
      <c r="S29" s="23" t="s">
        <v>33</v>
      </c>
      <c r="T29" s="60"/>
      <c r="U29" s="60"/>
      <c r="V29" s="60"/>
      <c r="W29" s="60"/>
      <c r="X29" s="65" t="str">
        <f>IF(Table1[[#This Row],[1]]="","","X")</f>
        <v>X</v>
      </c>
      <c r="Y29" s="65" t="str">
        <f>IF(AND(Table1[[#This Row],[2]]="",Table1[[#This Row],[3]]="",Table1[[#This Row],[5]]="",Table1[[#This Row],[16]]=""),"","X")</f>
        <v>X</v>
      </c>
      <c r="Z29" s="65" t="str">
        <f>IF(AND(Table1[[#This Row],[4]]="",Table1[[#This Row],[6]]="",Table1[[#This Row],[7]]="",Table1[[#This Row],[8]]="",Table1[[#This Row],[9]]="",Table1[[#This Row],[10]]="",Table1[[#This Row],[11]]="",Table1[[#This Row],[12]]="",Table1[[#This Row],[13]]="",Table1[[#This Row],[15]]="",Table1[[#This Row],[17]]=""),"","X")</f>
        <v>X</v>
      </c>
      <c r="AA29" s="65" t="str">
        <f>IF(Table1[[#This Row],[14]]="","","X")</f>
        <v/>
      </c>
    </row>
    <row r="30" spans="1:27" ht="26.25" x14ac:dyDescent="0.25">
      <c r="A30" s="39" t="s">
        <v>8</v>
      </c>
      <c r="B30" s="39" t="s">
        <v>105</v>
      </c>
      <c r="C30" s="40" t="s">
        <v>104</v>
      </c>
      <c r="D30" s="40" t="s">
        <v>28</v>
      </c>
      <c r="E30" s="40" t="s">
        <v>28</v>
      </c>
      <c r="F30" s="39" t="s">
        <v>36</v>
      </c>
      <c r="G30" s="60"/>
      <c r="H30" s="60"/>
      <c r="I30" s="23" t="s">
        <v>33</v>
      </c>
      <c r="J30" s="60"/>
      <c r="K30" s="23" t="s">
        <v>33</v>
      </c>
      <c r="L30" s="60"/>
      <c r="M30" s="23" t="s">
        <v>33</v>
      </c>
      <c r="N30" s="60"/>
      <c r="O30" s="60"/>
      <c r="P30" s="60"/>
      <c r="Q30" s="60"/>
      <c r="R30" s="60"/>
      <c r="S30" s="60"/>
      <c r="T30" s="60"/>
      <c r="U30" s="60"/>
      <c r="V30" s="60"/>
      <c r="W30" s="60"/>
      <c r="X30" s="65" t="str">
        <f>IF(Table1[[#This Row],[1]]="","","X")</f>
        <v/>
      </c>
      <c r="Y30" s="65" t="str">
        <f>IF(AND(Table1[[#This Row],[2]]="",Table1[[#This Row],[3]]="",Table1[[#This Row],[5]]="",Table1[[#This Row],[16]]=""),"","X")</f>
        <v>X</v>
      </c>
      <c r="Z30" s="65" t="str">
        <f>IF(AND(Table1[[#This Row],[4]]="",Table1[[#This Row],[6]]="",Table1[[#This Row],[7]]="",Table1[[#This Row],[8]]="",Table1[[#This Row],[9]]="",Table1[[#This Row],[10]]="",Table1[[#This Row],[11]]="",Table1[[#This Row],[12]]="",Table1[[#This Row],[13]]="",Table1[[#This Row],[15]]="",Table1[[#This Row],[17]]=""),"","X")</f>
        <v>X</v>
      </c>
      <c r="AA30" s="65" t="str">
        <f>IF(Table1[[#This Row],[14]]="","","X")</f>
        <v/>
      </c>
    </row>
    <row r="31" spans="1:27" ht="39" x14ac:dyDescent="0.25">
      <c r="A31" s="39" t="s">
        <v>8</v>
      </c>
      <c r="B31" s="39" t="s">
        <v>143</v>
      </c>
      <c r="C31" s="40" t="s">
        <v>142</v>
      </c>
      <c r="D31" s="40" t="s">
        <v>28</v>
      </c>
      <c r="E31" s="40" t="s">
        <v>28</v>
      </c>
      <c r="F31" s="39" t="s">
        <v>36</v>
      </c>
      <c r="G31" s="60"/>
      <c r="H31" s="60"/>
      <c r="I31" s="23" t="s">
        <v>33</v>
      </c>
      <c r="J31" s="60"/>
      <c r="K31" s="23" t="s">
        <v>33</v>
      </c>
      <c r="L31" s="60"/>
      <c r="M31" s="23" t="s">
        <v>33</v>
      </c>
      <c r="N31" s="60"/>
      <c r="O31" s="60"/>
      <c r="P31" s="60"/>
      <c r="Q31" s="60"/>
      <c r="R31" s="60"/>
      <c r="S31" s="60"/>
      <c r="T31" s="60"/>
      <c r="U31" s="60"/>
      <c r="V31" s="60"/>
      <c r="W31" s="60"/>
      <c r="X31" s="65" t="str">
        <f>IF(Table1[[#This Row],[1]]="","","X")</f>
        <v/>
      </c>
      <c r="Y31" s="65" t="str">
        <f>IF(AND(Table1[[#This Row],[2]]="",Table1[[#This Row],[3]]="",Table1[[#This Row],[5]]="",Table1[[#This Row],[16]]=""),"","X")</f>
        <v>X</v>
      </c>
      <c r="Z31" s="65" t="str">
        <f>IF(AND(Table1[[#This Row],[4]]="",Table1[[#This Row],[6]]="",Table1[[#This Row],[7]]="",Table1[[#This Row],[8]]="",Table1[[#This Row],[9]]="",Table1[[#This Row],[10]]="",Table1[[#This Row],[11]]="",Table1[[#This Row],[12]]="",Table1[[#This Row],[13]]="",Table1[[#This Row],[15]]="",Table1[[#This Row],[17]]=""),"","X")</f>
        <v>X</v>
      </c>
      <c r="AA31" s="65" t="str">
        <f>IF(Table1[[#This Row],[14]]="","","X")</f>
        <v/>
      </c>
    </row>
    <row r="32" spans="1:27" ht="26.25" x14ac:dyDescent="0.25">
      <c r="A32" s="39" t="s">
        <v>5</v>
      </c>
      <c r="B32" s="39" t="s">
        <v>144</v>
      </c>
      <c r="C32" s="40" t="s">
        <v>145</v>
      </c>
      <c r="D32" s="40" t="s">
        <v>91</v>
      </c>
      <c r="E32" s="40" t="s">
        <v>76</v>
      </c>
      <c r="F32" s="39" t="s">
        <v>36</v>
      </c>
      <c r="G32" s="60"/>
      <c r="H32" s="60"/>
      <c r="I32" s="60"/>
      <c r="J32" s="60"/>
      <c r="K32" s="60"/>
      <c r="L32" s="60"/>
      <c r="M32" s="23" t="s">
        <v>33</v>
      </c>
      <c r="N32" s="60"/>
      <c r="O32" s="60"/>
      <c r="P32" s="23" t="s">
        <v>33</v>
      </c>
      <c r="Q32" s="60"/>
      <c r="R32" s="60"/>
      <c r="S32" s="60"/>
      <c r="T32" s="60"/>
      <c r="U32" s="60"/>
      <c r="V32" s="60"/>
      <c r="W32" s="60"/>
      <c r="X32" s="65" t="str">
        <f>IF(Table1[[#This Row],[1]]="","","X")</f>
        <v/>
      </c>
      <c r="Y32" s="65" t="str">
        <f>IF(AND(Table1[[#This Row],[2]]="",Table1[[#This Row],[3]]="",Table1[[#This Row],[5]]="",Table1[[#This Row],[16]]=""),"","X")</f>
        <v/>
      </c>
      <c r="Z32" s="65" t="str">
        <f>IF(AND(Table1[[#This Row],[4]]="",Table1[[#This Row],[6]]="",Table1[[#This Row],[7]]="",Table1[[#This Row],[8]]="",Table1[[#This Row],[9]]="",Table1[[#This Row],[10]]="",Table1[[#This Row],[11]]="",Table1[[#This Row],[12]]="",Table1[[#This Row],[13]]="",Table1[[#This Row],[15]]="",Table1[[#This Row],[17]]=""),"","X")</f>
        <v>X</v>
      </c>
      <c r="AA32" s="65" t="str">
        <f>IF(Table1[[#This Row],[14]]="","","X")</f>
        <v/>
      </c>
    </row>
    <row r="33" spans="1:27" s="17" customFormat="1" ht="26.25" x14ac:dyDescent="0.25">
      <c r="A33" s="73" t="s">
        <v>7</v>
      </c>
      <c r="B33" s="73" t="s">
        <v>162</v>
      </c>
      <c r="C33" s="74" t="s">
        <v>163</v>
      </c>
      <c r="D33" s="40" t="s">
        <v>255</v>
      </c>
      <c r="E33" s="40" t="s">
        <v>76</v>
      </c>
      <c r="F33" s="39" t="s">
        <v>36</v>
      </c>
      <c r="G33" s="75"/>
      <c r="H33" s="75"/>
      <c r="I33" s="23"/>
      <c r="J33" s="75"/>
      <c r="K33" s="75"/>
      <c r="L33" s="75"/>
      <c r="M33" s="75" t="s">
        <v>33</v>
      </c>
      <c r="N33" s="75"/>
      <c r="O33" s="75"/>
      <c r="P33" s="23" t="s">
        <v>33</v>
      </c>
      <c r="Q33" s="75"/>
      <c r="R33" s="75"/>
      <c r="S33" s="75"/>
      <c r="T33" s="75"/>
      <c r="U33" s="75"/>
      <c r="V33" s="23"/>
      <c r="W33" s="23"/>
      <c r="X33" s="76" t="str">
        <f>IF(Table1[[#This Row],[1]]="","","X")</f>
        <v/>
      </c>
      <c r="Y33" s="76" t="str">
        <f>IF(AND(Table1[[#This Row],[2]]="",Table1[[#This Row],[3]]="",Table1[[#This Row],[5]]="",Table1[[#This Row],[16]]=""),"","X")</f>
        <v/>
      </c>
      <c r="Z33" s="76" t="str">
        <f>IF(AND(Table1[[#This Row],[4]]="",Table1[[#This Row],[6]]="",Table1[[#This Row],[7]]="",Table1[[#This Row],[8]]="",Table1[[#This Row],[9]]="",Table1[[#This Row],[10]]="",Table1[[#This Row],[11]]="",Table1[[#This Row],[12]]="",Table1[[#This Row],[13]]="",Table1[[#This Row],[15]]="",Table1[[#This Row],[17]]=""),"","X")</f>
        <v>X</v>
      </c>
      <c r="AA33" s="76" t="str">
        <f>IF(Table1[[#This Row],[14]]="","","X")</f>
        <v/>
      </c>
    </row>
    <row r="34" spans="1:27" s="17" customFormat="1" ht="51.75" x14ac:dyDescent="0.25">
      <c r="A34" s="73" t="s">
        <v>9</v>
      </c>
      <c r="B34" s="73" t="s">
        <v>167</v>
      </c>
      <c r="C34" s="74" t="s">
        <v>166</v>
      </c>
      <c r="D34" s="40" t="s">
        <v>93</v>
      </c>
      <c r="E34" s="40" t="s">
        <v>76</v>
      </c>
      <c r="F34" s="39" t="s">
        <v>36</v>
      </c>
      <c r="G34" s="75"/>
      <c r="H34" s="75"/>
      <c r="I34" s="23"/>
      <c r="J34" s="75"/>
      <c r="K34" s="75"/>
      <c r="L34" s="75"/>
      <c r="M34" s="75" t="s">
        <v>33</v>
      </c>
      <c r="N34" s="75"/>
      <c r="O34" s="75"/>
      <c r="P34" s="75" t="s">
        <v>33</v>
      </c>
      <c r="Q34" s="75"/>
      <c r="R34" s="75"/>
      <c r="S34" s="75"/>
      <c r="T34" s="75"/>
      <c r="U34" s="75"/>
      <c r="V34" s="23"/>
      <c r="W34" s="23"/>
      <c r="X34" s="76" t="str">
        <f>IF(Table1[[#This Row],[1]]="","","X")</f>
        <v/>
      </c>
      <c r="Y34" s="76" t="str">
        <f>IF(AND(Table1[[#This Row],[2]]="",Table1[[#This Row],[3]]="",Table1[[#This Row],[5]]="",Table1[[#This Row],[16]]=""),"","X")</f>
        <v/>
      </c>
      <c r="Z34" s="76" t="str">
        <f>IF(AND(Table1[[#This Row],[4]]="",Table1[[#This Row],[6]]="",Table1[[#This Row],[7]]="",Table1[[#This Row],[8]]="",Table1[[#This Row],[9]]="",Table1[[#This Row],[10]]="",Table1[[#This Row],[11]]="",Table1[[#This Row],[12]]="",Table1[[#This Row],[13]]="",Table1[[#This Row],[15]]="",Table1[[#This Row],[17]]=""),"","X")</f>
        <v>X</v>
      </c>
      <c r="AA34" s="76" t="str">
        <f>IF(Table1[[#This Row],[14]]="","","X")</f>
        <v/>
      </c>
    </row>
    <row r="35" spans="1:27" ht="26.25" x14ac:dyDescent="0.25">
      <c r="A35" s="39" t="s">
        <v>5</v>
      </c>
      <c r="B35" s="39" t="s">
        <v>146</v>
      </c>
      <c r="C35" s="40" t="s">
        <v>147</v>
      </c>
      <c r="D35" s="40" t="s">
        <v>28</v>
      </c>
      <c r="E35" s="40" t="s">
        <v>28</v>
      </c>
      <c r="F35" s="39" t="s">
        <v>36</v>
      </c>
      <c r="G35" s="23"/>
      <c r="H35" s="23" t="s">
        <v>33</v>
      </c>
      <c r="I35" s="23" t="s">
        <v>33</v>
      </c>
      <c r="J35" s="23"/>
      <c r="K35" s="23"/>
      <c r="L35" s="23"/>
      <c r="M35" s="23"/>
      <c r="N35" s="23"/>
      <c r="O35" s="23"/>
      <c r="P35" s="23"/>
      <c r="Q35" s="23"/>
      <c r="R35" s="23"/>
      <c r="S35" s="23"/>
      <c r="T35" s="23" t="s">
        <v>33</v>
      </c>
      <c r="U35" s="23"/>
      <c r="V35" s="23"/>
      <c r="W35" s="23"/>
      <c r="X35" s="65" t="str">
        <f>IF(Table1[[#This Row],[1]]="","","X")</f>
        <v/>
      </c>
      <c r="Y35" s="65" t="str">
        <f>IF(AND(Table1[[#This Row],[2]]="",Table1[[#This Row],[3]]="",Table1[[#This Row],[5]]="",Table1[[#This Row],[16]]=""),"","X")</f>
        <v>X</v>
      </c>
      <c r="Z35" s="65" t="str">
        <f>IF(AND(Table1[[#This Row],[4]]="",Table1[[#This Row],[6]]="",Table1[[#This Row],[7]]="",Table1[[#This Row],[8]]="",Table1[[#This Row],[9]]="",Table1[[#This Row],[10]]="",Table1[[#This Row],[11]]="",Table1[[#This Row],[12]]="",Table1[[#This Row],[13]]="",Table1[[#This Row],[15]]="",Table1[[#This Row],[17]]=""),"","X")</f>
        <v/>
      </c>
      <c r="AA35" s="65" t="str">
        <f>IF(Table1[[#This Row],[14]]="","","X")</f>
        <v>X</v>
      </c>
    </row>
    <row r="36" spans="1:27" ht="39" x14ac:dyDescent="0.25">
      <c r="A36" s="39" t="s">
        <v>5</v>
      </c>
      <c r="B36" s="39" t="s">
        <v>149</v>
      </c>
      <c r="C36" s="40" t="s">
        <v>148</v>
      </c>
      <c r="D36" s="40" t="s">
        <v>28</v>
      </c>
      <c r="E36" s="40" t="s">
        <v>28</v>
      </c>
      <c r="F36" s="39" t="s">
        <v>36</v>
      </c>
      <c r="G36" s="23"/>
      <c r="H36" s="23"/>
      <c r="I36" s="23"/>
      <c r="J36" s="23"/>
      <c r="K36" s="23"/>
      <c r="L36" s="23"/>
      <c r="M36" s="23" t="s">
        <v>33</v>
      </c>
      <c r="N36" s="23"/>
      <c r="O36" s="23"/>
      <c r="P36" s="23"/>
      <c r="Q36" s="23"/>
      <c r="R36" s="23"/>
      <c r="S36" s="23"/>
      <c r="T36" s="23"/>
      <c r="U36" s="23"/>
      <c r="V36" s="23"/>
      <c r="W36" s="23"/>
      <c r="X36" s="65" t="str">
        <f>IF(Table1[[#This Row],[1]]="","","X")</f>
        <v/>
      </c>
      <c r="Y36" s="65" t="str">
        <f>IF(AND(Table1[[#This Row],[2]]="",Table1[[#This Row],[3]]="",Table1[[#This Row],[5]]="",Table1[[#This Row],[16]]=""),"","X")</f>
        <v/>
      </c>
      <c r="Z36" s="65" t="str">
        <f>IF(AND(Table1[[#This Row],[4]]="",Table1[[#This Row],[6]]="",Table1[[#This Row],[7]]="",Table1[[#This Row],[8]]="",Table1[[#This Row],[9]]="",Table1[[#This Row],[10]]="",Table1[[#This Row],[11]]="",Table1[[#This Row],[12]]="",Table1[[#This Row],[13]]="",Table1[[#This Row],[15]]="",Table1[[#This Row],[17]]=""),"","X")</f>
        <v>X</v>
      </c>
      <c r="AA36" s="65" t="str">
        <f>IF(Table1[[#This Row],[14]]="","","X")</f>
        <v/>
      </c>
    </row>
    <row r="37" spans="1:27" s="17" customFormat="1" ht="51.75" x14ac:dyDescent="0.25">
      <c r="A37" s="73" t="s">
        <v>6</v>
      </c>
      <c r="B37" s="73" t="s">
        <v>164</v>
      </c>
      <c r="C37" s="74" t="s">
        <v>165</v>
      </c>
      <c r="D37" s="40" t="s">
        <v>28</v>
      </c>
      <c r="E37" s="40" t="s">
        <v>28</v>
      </c>
      <c r="F37" s="39" t="s">
        <v>36</v>
      </c>
      <c r="G37" s="75"/>
      <c r="H37" s="75"/>
      <c r="I37" s="23"/>
      <c r="J37" s="75"/>
      <c r="K37" s="75"/>
      <c r="L37" s="75"/>
      <c r="M37" s="75" t="s">
        <v>33</v>
      </c>
      <c r="N37" s="75"/>
      <c r="O37" s="75"/>
      <c r="P37" s="75"/>
      <c r="Q37" s="75"/>
      <c r="R37" s="75"/>
      <c r="S37" s="75"/>
      <c r="T37" s="75"/>
      <c r="U37" s="75"/>
      <c r="V37" s="23"/>
      <c r="W37" s="23"/>
      <c r="X37" s="76" t="str">
        <f>IF(Table1[[#This Row],[1]]="","","X")</f>
        <v/>
      </c>
      <c r="Y37" s="76" t="str">
        <f>IF(AND(Table1[[#This Row],[2]]="",Table1[[#This Row],[3]]="",Table1[[#This Row],[5]]="",Table1[[#This Row],[16]]=""),"","X")</f>
        <v/>
      </c>
      <c r="Z37" s="76" t="str">
        <f>IF(AND(Table1[[#This Row],[4]]="",Table1[[#This Row],[6]]="",Table1[[#This Row],[7]]="",Table1[[#This Row],[8]]="",Table1[[#This Row],[9]]="",Table1[[#This Row],[10]]="",Table1[[#This Row],[11]]="",Table1[[#This Row],[12]]="",Table1[[#This Row],[13]]="",Table1[[#This Row],[15]]="",Table1[[#This Row],[17]]=""),"","X")</f>
        <v>X</v>
      </c>
      <c r="AA37" s="76" t="str">
        <f>IF(Table1[[#This Row],[14]]="","","X")</f>
        <v/>
      </c>
    </row>
    <row r="38" spans="1:27" ht="39" x14ac:dyDescent="0.25">
      <c r="A38" s="39" t="s">
        <v>5</v>
      </c>
      <c r="B38" s="39" t="s">
        <v>151</v>
      </c>
      <c r="C38" s="40" t="s">
        <v>150</v>
      </c>
      <c r="D38" s="40" t="s">
        <v>28</v>
      </c>
      <c r="E38" s="40" t="s">
        <v>28</v>
      </c>
      <c r="F38" s="39" t="s">
        <v>36</v>
      </c>
      <c r="G38" s="23"/>
      <c r="H38" s="23"/>
      <c r="I38" s="23" t="s">
        <v>33</v>
      </c>
      <c r="J38" s="23"/>
      <c r="K38" s="23" t="s">
        <v>33</v>
      </c>
      <c r="L38" s="23"/>
      <c r="M38" s="23"/>
      <c r="N38" s="23"/>
      <c r="O38" s="23"/>
      <c r="P38" s="23"/>
      <c r="Q38" s="23"/>
      <c r="R38" s="23"/>
      <c r="S38" s="23"/>
      <c r="T38" s="23"/>
      <c r="U38" s="23"/>
      <c r="V38" s="23"/>
      <c r="W38" s="23"/>
      <c r="X38" s="65" t="str">
        <f>IF(Table1[[#This Row],[1]]="","","X")</f>
        <v/>
      </c>
      <c r="Y38" s="65" t="str">
        <f>IF(AND(Table1[[#This Row],[2]]="",Table1[[#This Row],[3]]="",Table1[[#This Row],[5]]="",Table1[[#This Row],[16]]=""),"","X")</f>
        <v>X</v>
      </c>
      <c r="Z38" s="65" t="str">
        <f>IF(AND(Table1[[#This Row],[4]]="",Table1[[#This Row],[6]]="",Table1[[#This Row],[7]]="",Table1[[#This Row],[8]]="",Table1[[#This Row],[9]]="",Table1[[#This Row],[10]]="",Table1[[#This Row],[11]]="",Table1[[#This Row],[12]]="",Table1[[#This Row],[13]]="",Table1[[#This Row],[15]]="",Table1[[#This Row],[17]]=""),"","X")</f>
        <v/>
      </c>
      <c r="AA38" s="65" t="str">
        <f>IF(Table1[[#This Row],[14]]="","","X")</f>
        <v/>
      </c>
    </row>
    <row r="39" spans="1:27" ht="51.75" x14ac:dyDescent="0.25">
      <c r="A39" s="39" t="s">
        <v>5</v>
      </c>
      <c r="B39" s="39" t="s">
        <v>152</v>
      </c>
      <c r="C39" s="40" t="s">
        <v>153</v>
      </c>
      <c r="D39" s="40" t="s">
        <v>28</v>
      </c>
      <c r="E39" s="40" t="s">
        <v>28</v>
      </c>
      <c r="F39" s="39" t="s">
        <v>36</v>
      </c>
      <c r="G39" s="61"/>
      <c r="H39" s="23"/>
      <c r="I39" s="61"/>
      <c r="J39" s="61"/>
      <c r="K39" s="61"/>
      <c r="L39" s="61"/>
      <c r="M39" s="23" t="s">
        <v>33</v>
      </c>
      <c r="N39" s="61"/>
      <c r="O39" s="61"/>
      <c r="P39" s="61"/>
      <c r="Q39" s="61"/>
      <c r="R39" s="61"/>
      <c r="S39" s="61"/>
      <c r="T39" s="61"/>
      <c r="U39" s="61"/>
      <c r="V39" s="61"/>
      <c r="W39" s="61"/>
      <c r="X39" s="65" t="str">
        <f>IF(Table1[[#This Row],[1]]="","","X")</f>
        <v/>
      </c>
      <c r="Y39" s="65" t="str">
        <f>IF(AND(Table1[[#This Row],[2]]="",Table1[[#This Row],[3]]="",Table1[[#This Row],[5]]="",Table1[[#This Row],[16]]=""),"","X")</f>
        <v/>
      </c>
      <c r="Z39" s="65" t="str">
        <f>IF(AND(Table1[[#This Row],[4]]="",Table1[[#This Row],[6]]="",Table1[[#This Row],[7]]="",Table1[[#This Row],[8]]="",Table1[[#This Row],[9]]="",Table1[[#This Row],[10]]="",Table1[[#This Row],[11]]="",Table1[[#This Row],[12]]="",Table1[[#This Row],[13]]="",Table1[[#This Row],[15]]="",Table1[[#This Row],[17]]=""),"","X")</f>
        <v>X</v>
      </c>
      <c r="AA39" s="65" t="str">
        <f>IF(Table1[[#This Row],[14]]="","","X")</f>
        <v/>
      </c>
    </row>
    <row r="40" spans="1:27" ht="39" x14ac:dyDescent="0.25">
      <c r="A40" s="39" t="s">
        <v>5</v>
      </c>
      <c r="B40" s="39" t="s">
        <v>154</v>
      </c>
      <c r="C40" s="40" t="s">
        <v>155</v>
      </c>
      <c r="D40" s="40" t="s">
        <v>28</v>
      </c>
      <c r="E40" s="40" t="s">
        <v>28</v>
      </c>
      <c r="F40" s="39" t="s">
        <v>36</v>
      </c>
      <c r="G40" s="61"/>
      <c r="H40" s="23"/>
      <c r="I40" s="61"/>
      <c r="J40" s="61"/>
      <c r="K40" s="61"/>
      <c r="L40" s="61"/>
      <c r="M40" s="23" t="s">
        <v>33</v>
      </c>
      <c r="N40" s="61"/>
      <c r="O40" s="61"/>
      <c r="P40" s="61"/>
      <c r="Q40" s="61"/>
      <c r="R40" s="61"/>
      <c r="S40" s="61"/>
      <c r="T40" s="61"/>
      <c r="U40" s="61"/>
      <c r="V40" s="61"/>
      <c r="W40" s="61"/>
      <c r="X40" s="65" t="str">
        <f>IF(Table1[[#This Row],[1]]="","","X")</f>
        <v/>
      </c>
      <c r="Y40" s="65" t="str">
        <f>IF(AND(Table1[[#This Row],[2]]="",Table1[[#This Row],[3]]="",Table1[[#This Row],[5]]="",Table1[[#This Row],[16]]=""),"","X")</f>
        <v/>
      </c>
      <c r="Z40" s="65" t="str">
        <f>IF(AND(Table1[[#This Row],[4]]="",Table1[[#This Row],[6]]="",Table1[[#This Row],[7]]="",Table1[[#This Row],[8]]="",Table1[[#This Row],[9]]="",Table1[[#This Row],[10]]="",Table1[[#This Row],[11]]="",Table1[[#This Row],[12]]="",Table1[[#This Row],[13]]="",Table1[[#This Row],[15]]="",Table1[[#This Row],[17]]=""),"","X")</f>
        <v>X</v>
      </c>
      <c r="AA40" s="65" t="str">
        <f>IF(Table1[[#This Row],[14]]="","","X")</f>
        <v/>
      </c>
    </row>
    <row r="41" spans="1:27" ht="51.75" x14ac:dyDescent="0.25">
      <c r="A41" s="39" t="s">
        <v>5</v>
      </c>
      <c r="B41" s="39" t="s">
        <v>156</v>
      </c>
      <c r="C41" s="40" t="s">
        <v>157</v>
      </c>
      <c r="D41" s="40" t="s">
        <v>28</v>
      </c>
      <c r="E41" s="40" t="s">
        <v>28</v>
      </c>
      <c r="F41" s="39" t="s">
        <v>36</v>
      </c>
      <c r="G41" s="23"/>
      <c r="H41" s="23"/>
      <c r="I41" s="23"/>
      <c r="J41" s="23"/>
      <c r="K41" s="23"/>
      <c r="L41" s="23"/>
      <c r="M41" s="23" t="s">
        <v>33</v>
      </c>
      <c r="N41" s="23"/>
      <c r="O41" s="23"/>
      <c r="P41" s="23"/>
      <c r="Q41" s="23"/>
      <c r="R41" s="23" t="s">
        <v>33</v>
      </c>
      <c r="S41" s="23"/>
      <c r="T41" s="23"/>
      <c r="U41" s="23"/>
      <c r="V41" s="23"/>
      <c r="W41" s="23"/>
      <c r="X41" s="65" t="str">
        <f>IF(Table1[[#This Row],[1]]="","","X")</f>
        <v/>
      </c>
      <c r="Y41" s="65" t="str">
        <f>IF(AND(Table1[[#This Row],[2]]="",Table1[[#This Row],[3]]="",Table1[[#This Row],[5]]="",Table1[[#This Row],[16]]=""),"","X")</f>
        <v/>
      </c>
      <c r="Z41" s="65" t="str">
        <f>IF(AND(Table1[[#This Row],[4]]="",Table1[[#This Row],[6]]="",Table1[[#This Row],[7]]="",Table1[[#This Row],[8]]="",Table1[[#This Row],[9]]="",Table1[[#This Row],[10]]="",Table1[[#This Row],[11]]="",Table1[[#This Row],[12]]="",Table1[[#This Row],[13]]="",Table1[[#This Row],[15]]="",Table1[[#This Row],[17]]=""),"","X")</f>
        <v>X</v>
      </c>
      <c r="AA41" s="65" t="str">
        <f>IF(Table1[[#This Row],[14]]="","","X")</f>
        <v/>
      </c>
    </row>
    <row r="42" spans="1:27" ht="26.25" x14ac:dyDescent="0.25">
      <c r="A42" s="39" t="s">
        <v>5</v>
      </c>
      <c r="B42" s="39" t="s">
        <v>158</v>
      </c>
      <c r="C42" s="40" t="s">
        <v>159</v>
      </c>
      <c r="D42" s="40" t="s">
        <v>28</v>
      </c>
      <c r="E42" s="40" t="s">
        <v>28</v>
      </c>
      <c r="F42" s="39" t="s">
        <v>36</v>
      </c>
      <c r="G42" s="23" t="s">
        <v>33</v>
      </c>
      <c r="H42" s="23" t="s">
        <v>33</v>
      </c>
      <c r="I42" s="23" t="s">
        <v>33</v>
      </c>
      <c r="J42" s="23"/>
      <c r="K42" s="23"/>
      <c r="L42" s="23"/>
      <c r="M42" s="23"/>
      <c r="N42" s="23"/>
      <c r="O42" s="23"/>
      <c r="P42" s="23"/>
      <c r="Q42" s="23"/>
      <c r="R42" s="23" t="s">
        <v>33</v>
      </c>
      <c r="S42" s="23"/>
      <c r="T42" s="23"/>
      <c r="U42" s="23"/>
      <c r="V42" s="23"/>
      <c r="W42" s="23"/>
      <c r="X42" s="65" t="str">
        <f>IF(Table1[[#This Row],[1]]="","","X")</f>
        <v>X</v>
      </c>
      <c r="Y42" s="65" t="str">
        <f>IF(AND(Table1[[#This Row],[2]]="",Table1[[#This Row],[3]]="",Table1[[#This Row],[5]]="",Table1[[#This Row],[16]]=""),"","X")</f>
        <v>X</v>
      </c>
      <c r="Z42" s="65" t="str">
        <f>IF(AND(Table1[[#This Row],[4]]="",Table1[[#This Row],[6]]="",Table1[[#This Row],[7]]="",Table1[[#This Row],[8]]="",Table1[[#This Row],[9]]="",Table1[[#This Row],[10]]="",Table1[[#This Row],[11]]="",Table1[[#This Row],[12]]="",Table1[[#This Row],[13]]="",Table1[[#This Row],[15]]="",Table1[[#This Row],[17]]=""),"","X")</f>
        <v>X</v>
      </c>
      <c r="AA42" s="65" t="str">
        <f>IF(Table1[[#This Row],[14]]="","","X")</f>
        <v/>
      </c>
    </row>
    <row r="43" spans="1:27" ht="26.25" x14ac:dyDescent="0.25">
      <c r="A43" s="39" t="s">
        <v>5</v>
      </c>
      <c r="B43" s="39" t="s">
        <v>161</v>
      </c>
      <c r="C43" s="40" t="s">
        <v>160</v>
      </c>
      <c r="D43" s="40" t="s">
        <v>28</v>
      </c>
      <c r="E43" s="40" t="s">
        <v>28</v>
      </c>
      <c r="F43" s="39" t="s">
        <v>36</v>
      </c>
      <c r="G43" s="23" t="s">
        <v>33</v>
      </c>
      <c r="H43" s="23" t="s">
        <v>33</v>
      </c>
      <c r="I43" s="23" t="s">
        <v>33</v>
      </c>
      <c r="J43" s="62"/>
      <c r="K43" s="62"/>
      <c r="L43" s="62"/>
      <c r="M43" s="62"/>
      <c r="N43" s="62"/>
      <c r="O43" s="62"/>
      <c r="P43" s="62"/>
      <c r="Q43" s="62"/>
      <c r="R43" s="62"/>
      <c r="S43" s="23" t="s">
        <v>33</v>
      </c>
      <c r="T43" s="62"/>
      <c r="U43" s="62"/>
      <c r="V43" s="62"/>
      <c r="W43" s="62"/>
      <c r="X43" s="65" t="str">
        <f>IF(Table1[[#This Row],[1]]="","","X")</f>
        <v>X</v>
      </c>
      <c r="Y43" s="65" t="str">
        <f>IF(AND(Table1[[#This Row],[2]]="",Table1[[#This Row],[3]]="",Table1[[#This Row],[5]]="",Table1[[#This Row],[16]]=""),"","X")</f>
        <v>X</v>
      </c>
      <c r="Z43" s="65" t="str">
        <f>IF(AND(Table1[[#This Row],[4]]="",Table1[[#This Row],[6]]="",Table1[[#This Row],[7]]="",Table1[[#This Row],[8]]="",Table1[[#This Row],[9]]="",Table1[[#This Row],[10]]="",Table1[[#This Row],[11]]="",Table1[[#This Row],[12]]="",Table1[[#This Row],[13]]="",Table1[[#This Row],[15]]="",Table1[[#This Row],[17]]=""),"","X")</f>
        <v>X</v>
      </c>
      <c r="AA43" s="65" t="str">
        <f>IF(Table1[[#This Row],[14]]="","","X")</f>
        <v/>
      </c>
    </row>
    <row r="44" spans="1:27" ht="26.25" x14ac:dyDescent="0.25">
      <c r="A44" s="39" t="s">
        <v>9</v>
      </c>
      <c r="B44" s="39" t="s">
        <v>108</v>
      </c>
      <c r="C44" s="40" t="s">
        <v>109</v>
      </c>
      <c r="D44" s="40" t="s">
        <v>64</v>
      </c>
      <c r="E44" s="40" t="s">
        <v>30</v>
      </c>
      <c r="F44" s="39" t="s">
        <v>36</v>
      </c>
      <c r="G44" s="62"/>
      <c r="H44" s="23"/>
      <c r="I44" s="23"/>
      <c r="J44" s="62"/>
      <c r="K44" s="62"/>
      <c r="L44" s="62"/>
      <c r="M44" s="23" t="s">
        <v>33</v>
      </c>
      <c r="N44" s="62"/>
      <c r="O44" s="62"/>
      <c r="P44" s="62"/>
      <c r="Q44" s="62"/>
      <c r="R44" s="62"/>
      <c r="S44" s="62"/>
      <c r="T44" s="62"/>
      <c r="U44" s="62"/>
      <c r="V44" s="62"/>
      <c r="W44" s="62"/>
      <c r="X44" s="65" t="str">
        <f>IF(Table1[[#This Row],[1]]="","","X")</f>
        <v/>
      </c>
      <c r="Y44" s="65" t="str">
        <f>IF(AND(Table1[[#This Row],[2]]="",Table1[[#This Row],[3]]="",Table1[[#This Row],[5]]="",Table1[[#This Row],[16]]=""),"","X")</f>
        <v/>
      </c>
      <c r="Z44" s="65" t="str">
        <f>IF(AND(Table1[[#This Row],[4]]="",Table1[[#This Row],[6]]="",Table1[[#This Row],[7]]="",Table1[[#This Row],[8]]="",Table1[[#This Row],[9]]="",Table1[[#This Row],[10]]="",Table1[[#This Row],[11]]="",Table1[[#This Row],[12]]="",Table1[[#This Row],[13]]="",Table1[[#This Row],[15]]="",Table1[[#This Row],[17]]=""),"","X")</f>
        <v>X</v>
      </c>
      <c r="AA44" s="65" t="str">
        <f>IF(Table1[[#This Row],[14]]="","","X")</f>
        <v/>
      </c>
    </row>
    <row r="45" spans="1:27" ht="26.25" x14ac:dyDescent="0.25">
      <c r="A45" s="39" t="s">
        <v>9</v>
      </c>
      <c r="B45" s="39" t="s">
        <v>168</v>
      </c>
      <c r="C45" s="40" t="s">
        <v>169</v>
      </c>
      <c r="D45" s="40" t="s">
        <v>28</v>
      </c>
      <c r="E45" s="40" t="s">
        <v>28</v>
      </c>
      <c r="F45" s="39" t="s">
        <v>36</v>
      </c>
      <c r="G45" s="62"/>
      <c r="H45" s="62"/>
      <c r="I45" s="62"/>
      <c r="J45" s="62"/>
      <c r="K45" s="62"/>
      <c r="L45" s="23"/>
      <c r="M45" s="23" t="s">
        <v>33</v>
      </c>
      <c r="N45" s="62"/>
      <c r="O45" s="62"/>
      <c r="P45" s="62"/>
      <c r="Q45" s="62"/>
      <c r="R45" s="62"/>
      <c r="S45" s="62"/>
      <c r="T45" s="62"/>
      <c r="U45" s="62"/>
      <c r="V45" s="62"/>
      <c r="W45" s="62"/>
      <c r="X45" s="65" t="str">
        <f>IF(Table1[[#This Row],[1]]="","","X")</f>
        <v/>
      </c>
      <c r="Y45" s="65" t="str">
        <f>IF(AND(Table1[[#This Row],[2]]="",Table1[[#This Row],[3]]="",Table1[[#This Row],[5]]="",Table1[[#This Row],[16]]=""),"","X")</f>
        <v/>
      </c>
      <c r="Z45" s="65" t="str">
        <f>IF(AND(Table1[[#This Row],[4]]="",Table1[[#This Row],[6]]="",Table1[[#This Row],[7]]="",Table1[[#This Row],[8]]="",Table1[[#This Row],[9]]="",Table1[[#This Row],[10]]="",Table1[[#This Row],[11]]="",Table1[[#This Row],[12]]="",Table1[[#This Row],[13]]="",Table1[[#This Row],[15]]="",Table1[[#This Row],[17]]=""),"","X")</f>
        <v>X</v>
      </c>
      <c r="AA45" s="65" t="str">
        <f>IF(Table1[[#This Row],[14]]="","","X")</f>
        <v/>
      </c>
    </row>
    <row r="46" spans="1:27" ht="39" x14ac:dyDescent="0.25">
      <c r="A46" s="39" t="s">
        <v>39</v>
      </c>
      <c r="B46" s="39" t="s">
        <v>170</v>
      </c>
      <c r="C46" s="40" t="s">
        <v>171</v>
      </c>
      <c r="D46" s="40" t="s">
        <v>28</v>
      </c>
      <c r="E46" s="40" t="s">
        <v>28</v>
      </c>
      <c r="F46" s="39" t="s">
        <v>36</v>
      </c>
      <c r="G46" s="62"/>
      <c r="H46" s="62"/>
      <c r="I46" s="62"/>
      <c r="J46" s="62"/>
      <c r="K46" s="62"/>
      <c r="L46" s="23"/>
      <c r="M46" s="23" t="s">
        <v>33</v>
      </c>
      <c r="N46" s="62"/>
      <c r="O46" s="62"/>
      <c r="P46" s="62"/>
      <c r="Q46" s="62"/>
      <c r="R46" s="62"/>
      <c r="S46" s="62"/>
      <c r="T46" s="62"/>
      <c r="U46" s="62"/>
      <c r="V46" s="62"/>
      <c r="W46" s="62"/>
      <c r="X46" s="65" t="str">
        <f>IF(Table1[[#This Row],[1]]="","","X")</f>
        <v/>
      </c>
      <c r="Y46" s="65" t="str">
        <f>IF(AND(Table1[[#This Row],[2]]="",Table1[[#This Row],[3]]="",Table1[[#This Row],[5]]="",Table1[[#This Row],[16]]=""),"","X")</f>
        <v/>
      </c>
      <c r="Z46" s="65" t="str">
        <f>IF(AND(Table1[[#This Row],[4]]="",Table1[[#This Row],[6]]="",Table1[[#This Row],[7]]="",Table1[[#This Row],[8]]="",Table1[[#This Row],[9]]="",Table1[[#This Row],[10]]="",Table1[[#This Row],[11]]="",Table1[[#This Row],[12]]="",Table1[[#This Row],[13]]="",Table1[[#This Row],[15]]="",Table1[[#This Row],[17]]=""),"","X")</f>
        <v>X</v>
      </c>
      <c r="AA46" s="65" t="str">
        <f>IF(Table1[[#This Row],[14]]="","","X")</f>
        <v/>
      </c>
    </row>
    <row r="47" spans="1:27" ht="51.75" x14ac:dyDescent="0.25">
      <c r="A47" s="39" t="s">
        <v>8</v>
      </c>
      <c r="B47" s="39" t="s">
        <v>172</v>
      </c>
      <c r="C47" s="40" t="s">
        <v>173</v>
      </c>
      <c r="D47" s="40" t="s">
        <v>28</v>
      </c>
      <c r="E47" s="40" t="s">
        <v>28</v>
      </c>
      <c r="F47" s="39" t="s">
        <v>36</v>
      </c>
      <c r="G47" s="23"/>
      <c r="H47" s="23"/>
      <c r="I47" s="62"/>
      <c r="J47" s="23" t="s">
        <v>33</v>
      </c>
      <c r="K47" s="23" t="s">
        <v>33</v>
      </c>
      <c r="L47" s="23"/>
      <c r="M47" s="62"/>
      <c r="N47" s="62"/>
      <c r="O47" s="62"/>
      <c r="P47" s="62"/>
      <c r="Q47" s="62"/>
      <c r="R47" s="62"/>
      <c r="S47" s="23"/>
      <c r="T47" s="62"/>
      <c r="U47" s="62"/>
      <c r="V47" s="62"/>
      <c r="W47" s="62"/>
      <c r="X47" s="65" t="str">
        <f>IF(Table1[[#This Row],[1]]="","","X")</f>
        <v/>
      </c>
      <c r="Y47" s="65" t="str">
        <f>IF(AND(Table1[[#This Row],[2]]="",Table1[[#This Row],[3]]="",Table1[[#This Row],[5]]="",Table1[[#This Row],[16]]=""),"","X")</f>
        <v>X</v>
      </c>
      <c r="Z47" s="65" t="str">
        <f>IF(AND(Table1[[#This Row],[4]]="",Table1[[#This Row],[6]]="",Table1[[#This Row],[7]]="",Table1[[#This Row],[8]]="",Table1[[#This Row],[9]]="",Table1[[#This Row],[10]]="",Table1[[#This Row],[11]]="",Table1[[#This Row],[12]]="",Table1[[#This Row],[13]]="",Table1[[#This Row],[15]]="",Table1[[#This Row],[17]]=""),"","X")</f>
        <v>X</v>
      </c>
      <c r="AA47" s="65" t="str">
        <f>IF(Table1[[#This Row],[14]]="","","X")</f>
        <v/>
      </c>
    </row>
    <row r="48" spans="1:27" ht="39" x14ac:dyDescent="0.25">
      <c r="A48" s="39" t="s">
        <v>8</v>
      </c>
      <c r="B48" s="39" t="s">
        <v>174</v>
      </c>
      <c r="C48" s="40" t="s">
        <v>175</v>
      </c>
      <c r="D48" s="40" t="s">
        <v>89</v>
      </c>
      <c r="E48" s="40" t="s">
        <v>30</v>
      </c>
      <c r="F48" s="39" t="s">
        <v>36</v>
      </c>
      <c r="G48" s="62"/>
      <c r="H48" s="62"/>
      <c r="I48" s="62"/>
      <c r="J48" s="62"/>
      <c r="K48" s="23" t="s">
        <v>33</v>
      </c>
      <c r="L48" s="23"/>
      <c r="M48" s="62"/>
      <c r="N48" s="62"/>
      <c r="O48" s="62"/>
      <c r="P48" s="62"/>
      <c r="Q48" s="62"/>
      <c r="R48" s="62"/>
      <c r="S48" s="62"/>
      <c r="T48" s="62"/>
      <c r="U48" s="62"/>
      <c r="V48" s="62"/>
      <c r="W48" s="62"/>
      <c r="X48" s="65" t="str">
        <f>IF(Table1[[#This Row],[1]]="","","X")</f>
        <v/>
      </c>
      <c r="Y48" s="65" t="str">
        <f>IF(AND(Table1[[#This Row],[2]]="",Table1[[#This Row],[3]]="",Table1[[#This Row],[5]]="",Table1[[#This Row],[16]]=""),"","X")</f>
        <v>X</v>
      </c>
      <c r="Z48" s="65" t="str">
        <f>IF(AND(Table1[[#This Row],[4]]="",Table1[[#This Row],[6]]="",Table1[[#This Row],[7]]="",Table1[[#This Row],[8]]="",Table1[[#This Row],[9]]="",Table1[[#This Row],[10]]="",Table1[[#This Row],[11]]="",Table1[[#This Row],[12]]="",Table1[[#This Row],[13]]="",Table1[[#This Row],[15]]="",Table1[[#This Row],[17]]=""),"","X")</f>
        <v/>
      </c>
      <c r="AA48" s="65" t="str">
        <f>IF(Table1[[#This Row],[14]]="","","X")</f>
        <v/>
      </c>
    </row>
    <row r="49" spans="1:27" ht="39" x14ac:dyDescent="0.25">
      <c r="A49" s="39" t="s">
        <v>5</v>
      </c>
      <c r="B49" s="39" t="s">
        <v>107</v>
      </c>
      <c r="C49" s="40" t="s">
        <v>176</v>
      </c>
      <c r="D49" s="40" t="s">
        <v>79</v>
      </c>
      <c r="E49" s="40" t="s">
        <v>79</v>
      </c>
      <c r="F49" s="39" t="s">
        <v>36</v>
      </c>
      <c r="G49" s="23"/>
      <c r="H49" s="23"/>
      <c r="I49" s="23" t="s">
        <v>33</v>
      </c>
      <c r="J49" s="23"/>
      <c r="K49" s="23"/>
      <c r="L49" s="23"/>
      <c r="M49" s="23" t="s">
        <v>33</v>
      </c>
      <c r="N49" s="23"/>
      <c r="O49" s="23"/>
      <c r="P49" s="23"/>
      <c r="Q49" s="23"/>
      <c r="R49" s="23"/>
      <c r="S49" s="23"/>
      <c r="T49" s="23"/>
      <c r="U49" s="23"/>
      <c r="V49" s="23"/>
      <c r="W49" s="23"/>
      <c r="X49" s="65" t="str">
        <f>IF(Table1[[#This Row],[1]]="","","X")</f>
        <v/>
      </c>
      <c r="Y49" s="65" t="str">
        <f>IF(AND(Table1[[#This Row],[2]]="",Table1[[#This Row],[3]]="",Table1[[#This Row],[5]]="",Table1[[#This Row],[16]]=""),"","X")</f>
        <v>X</v>
      </c>
      <c r="Z49" s="65" t="str">
        <f>IF(AND(Table1[[#This Row],[4]]="",Table1[[#This Row],[6]]="",Table1[[#This Row],[7]]="",Table1[[#This Row],[8]]="",Table1[[#This Row],[9]]="",Table1[[#This Row],[10]]="",Table1[[#This Row],[11]]="",Table1[[#This Row],[12]]="",Table1[[#This Row],[13]]="",Table1[[#This Row],[15]]="",Table1[[#This Row],[17]]=""),"","X")</f>
        <v>X</v>
      </c>
      <c r="AA49" s="65" t="str">
        <f>IF(Table1[[#This Row],[14]]="","","X")</f>
        <v/>
      </c>
    </row>
    <row r="50" spans="1:27" ht="39" x14ac:dyDescent="0.25">
      <c r="A50" s="39" t="s">
        <v>5</v>
      </c>
      <c r="B50" s="39" t="s">
        <v>178</v>
      </c>
      <c r="C50" s="40" t="s">
        <v>177</v>
      </c>
      <c r="D50" s="40" t="s">
        <v>28</v>
      </c>
      <c r="E50" s="40" t="s">
        <v>28</v>
      </c>
      <c r="F50" s="39" t="s">
        <v>36</v>
      </c>
      <c r="G50" s="23"/>
      <c r="H50" s="23"/>
      <c r="I50" s="23"/>
      <c r="J50" s="23"/>
      <c r="K50" s="23"/>
      <c r="L50" s="23"/>
      <c r="M50" s="23"/>
      <c r="N50" s="23"/>
      <c r="O50" s="23"/>
      <c r="P50" s="23"/>
      <c r="Q50" s="23"/>
      <c r="R50" s="23"/>
      <c r="S50" s="23" t="s">
        <v>33</v>
      </c>
      <c r="T50" s="23"/>
      <c r="U50" s="23"/>
      <c r="V50" s="23"/>
      <c r="W50" s="23"/>
      <c r="X50" s="65" t="str">
        <f>IF(Table1[[#This Row],[1]]="","","X")</f>
        <v/>
      </c>
      <c r="Y50" s="65" t="str">
        <f>IF(AND(Table1[[#This Row],[2]]="",Table1[[#This Row],[3]]="",Table1[[#This Row],[5]]="",Table1[[#This Row],[16]]=""),"","X")</f>
        <v/>
      </c>
      <c r="Z50" s="65" t="str">
        <f>IF(AND(Table1[[#This Row],[4]]="",Table1[[#This Row],[6]]="",Table1[[#This Row],[7]]="",Table1[[#This Row],[8]]="",Table1[[#This Row],[9]]="",Table1[[#This Row],[10]]="",Table1[[#This Row],[11]]="",Table1[[#This Row],[12]]="",Table1[[#This Row],[13]]="",Table1[[#This Row],[15]]="",Table1[[#This Row],[17]]=""),"","X")</f>
        <v>X</v>
      </c>
      <c r="AA50" s="65" t="str">
        <f>IF(Table1[[#This Row],[14]]="","","X")</f>
        <v/>
      </c>
    </row>
    <row r="51" spans="1:27" ht="26.25" x14ac:dyDescent="0.25">
      <c r="A51" s="39" t="s">
        <v>5</v>
      </c>
      <c r="B51" s="39" t="s">
        <v>179</v>
      </c>
      <c r="C51" s="40" t="s">
        <v>180</v>
      </c>
      <c r="D51" s="40" t="s">
        <v>28</v>
      </c>
      <c r="E51" s="40" t="s">
        <v>28</v>
      </c>
      <c r="F51" s="39" t="s">
        <v>36</v>
      </c>
      <c r="G51" s="23" t="s">
        <v>33</v>
      </c>
      <c r="H51" s="23" t="s">
        <v>33</v>
      </c>
      <c r="I51" s="23" t="s">
        <v>33</v>
      </c>
      <c r="J51" s="64"/>
      <c r="K51" s="64"/>
      <c r="L51" s="64"/>
      <c r="M51" s="23" t="s">
        <v>33</v>
      </c>
      <c r="N51" s="23"/>
      <c r="O51" s="64"/>
      <c r="P51" s="64"/>
      <c r="Q51" s="64"/>
      <c r="R51" s="64"/>
      <c r="S51" s="64"/>
      <c r="T51" s="64"/>
      <c r="U51" s="64"/>
      <c r="V51" s="64"/>
      <c r="W51" s="64"/>
      <c r="X51" s="65" t="str">
        <f>IF(Table1[[#This Row],[1]]="","","X")</f>
        <v>X</v>
      </c>
      <c r="Y51" s="65" t="str">
        <f>IF(AND(Table1[[#This Row],[2]]="",Table1[[#This Row],[3]]="",Table1[[#This Row],[5]]="",Table1[[#This Row],[16]]=""),"","X")</f>
        <v>X</v>
      </c>
      <c r="Z51" s="65" t="str">
        <f>IF(AND(Table1[[#This Row],[4]]="",Table1[[#This Row],[6]]="",Table1[[#This Row],[7]]="",Table1[[#This Row],[8]]="",Table1[[#This Row],[9]]="",Table1[[#This Row],[10]]="",Table1[[#This Row],[11]]="",Table1[[#This Row],[12]]="",Table1[[#This Row],[13]]="",Table1[[#This Row],[15]]="",Table1[[#This Row],[17]]=""),"","X")</f>
        <v>X</v>
      </c>
      <c r="AA51" s="65" t="str">
        <f>IF(Table1[[#This Row],[14]]="","","X")</f>
        <v/>
      </c>
    </row>
    <row r="52" spans="1:27" ht="39" x14ac:dyDescent="0.25">
      <c r="A52" s="39" t="s">
        <v>5</v>
      </c>
      <c r="B52" s="39" t="s">
        <v>181</v>
      </c>
      <c r="C52" s="40" t="s">
        <v>182</v>
      </c>
      <c r="D52" s="40" t="s">
        <v>28</v>
      </c>
      <c r="E52" s="40" t="s">
        <v>28</v>
      </c>
      <c r="F52" s="39" t="s">
        <v>36</v>
      </c>
      <c r="G52" s="64"/>
      <c r="H52" s="23"/>
      <c r="I52" s="64"/>
      <c r="J52" s="64"/>
      <c r="K52" s="64"/>
      <c r="L52" s="64"/>
      <c r="M52" s="64"/>
      <c r="N52" s="64"/>
      <c r="O52" s="64"/>
      <c r="P52" s="64"/>
      <c r="Q52" s="64"/>
      <c r="R52" s="64"/>
      <c r="S52" s="64"/>
      <c r="T52" s="64"/>
      <c r="U52" s="64"/>
      <c r="V52" s="64"/>
      <c r="W52" s="64"/>
      <c r="X52" s="65" t="str">
        <f>IF(Table1[[#This Row],[1]]="","","X")</f>
        <v/>
      </c>
      <c r="Y52" s="65" t="str">
        <f>IF(AND(Table1[[#This Row],[2]]="",Table1[[#This Row],[3]]="",Table1[[#This Row],[5]]="",Table1[[#This Row],[16]]=""),"","X")</f>
        <v/>
      </c>
      <c r="Z52" s="65" t="str">
        <f>IF(AND(Table1[[#This Row],[4]]="",Table1[[#This Row],[6]]="",Table1[[#This Row],[7]]="",Table1[[#This Row],[8]]="",Table1[[#This Row],[9]]="",Table1[[#This Row],[10]]="",Table1[[#This Row],[11]]="",Table1[[#This Row],[12]]="",Table1[[#This Row],[13]]="",Table1[[#This Row],[15]]="",Table1[[#This Row],[17]]=""),"","X")</f>
        <v/>
      </c>
      <c r="AA52" s="65" t="str">
        <f>IF(Table1[[#This Row],[14]]="","","X")</f>
        <v/>
      </c>
    </row>
    <row r="53" spans="1:27" ht="51.75" x14ac:dyDescent="0.25">
      <c r="A53" s="39" t="s">
        <v>5</v>
      </c>
      <c r="B53" s="39" t="s">
        <v>183</v>
      </c>
      <c r="C53" s="40" t="s">
        <v>184</v>
      </c>
      <c r="D53" s="40" t="s">
        <v>28</v>
      </c>
      <c r="E53" s="40" t="s">
        <v>28</v>
      </c>
      <c r="F53" s="39" t="s">
        <v>36</v>
      </c>
      <c r="G53" s="64"/>
      <c r="H53" s="64"/>
      <c r="I53" s="64"/>
      <c r="J53" s="64"/>
      <c r="K53" s="64"/>
      <c r="L53" s="64"/>
      <c r="M53" s="23" t="s">
        <v>33</v>
      </c>
      <c r="N53" s="64"/>
      <c r="O53" s="64"/>
      <c r="P53" s="64"/>
      <c r="Q53" s="64"/>
      <c r="R53" s="64"/>
      <c r="S53" s="64"/>
      <c r="T53" s="64"/>
      <c r="U53" s="64"/>
      <c r="V53" s="64"/>
      <c r="W53" s="64"/>
      <c r="X53" s="65" t="str">
        <f>IF(Table1[[#This Row],[1]]="","","X")</f>
        <v/>
      </c>
      <c r="Y53" s="65" t="str">
        <f>IF(AND(Table1[[#This Row],[2]]="",Table1[[#This Row],[3]]="",Table1[[#This Row],[5]]="",Table1[[#This Row],[16]]=""),"","X")</f>
        <v/>
      </c>
      <c r="Z53" s="65" t="str">
        <f>IF(AND(Table1[[#This Row],[4]]="",Table1[[#This Row],[6]]="",Table1[[#This Row],[7]]="",Table1[[#This Row],[8]]="",Table1[[#This Row],[9]]="",Table1[[#This Row],[10]]="",Table1[[#This Row],[11]]="",Table1[[#This Row],[12]]="",Table1[[#This Row],[13]]="",Table1[[#This Row],[15]]="",Table1[[#This Row],[17]]=""),"","X")</f>
        <v>X</v>
      </c>
      <c r="AA53" s="65" t="str">
        <f>IF(Table1[[#This Row],[14]]="","","X")</f>
        <v/>
      </c>
    </row>
    <row r="54" spans="1:27" ht="39" x14ac:dyDescent="0.25">
      <c r="A54" s="39" t="s">
        <v>5</v>
      </c>
      <c r="B54" s="39" t="s">
        <v>185</v>
      </c>
      <c r="C54" s="40" t="s">
        <v>186</v>
      </c>
      <c r="D54" s="40" t="s">
        <v>28</v>
      </c>
      <c r="E54" s="40" t="s">
        <v>28</v>
      </c>
      <c r="F54" s="39" t="s">
        <v>36</v>
      </c>
      <c r="G54" s="23" t="s">
        <v>33</v>
      </c>
      <c r="H54" s="23" t="s">
        <v>33</v>
      </c>
      <c r="I54" s="23" t="s">
        <v>33</v>
      </c>
      <c r="J54" s="23"/>
      <c r="K54" s="23"/>
      <c r="L54" s="23"/>
      <c r="M54" s="23"/>
      <c r="N54" s="23"/>
      <c r="O54" s="23"/>
      <c r="P54" s="23"/>
      <c r="Q54" s="23"/>
      <c r="R54" s="23" t="s">
        <v>33</v>
      </c>
      <c r="S54" s="64"/>
      <c r="T54" s="64"/>
      <c r="U54" s="64"/>
      <c r="V54" s="64"/>
      <c r="W54" s="64"/>
      <c r="X54" s="65" t="str">
        <f>IF(Table1[[#This Row],[1]]="","","X")</f>
        <v>X</v>
      </c>
      <c r="Y54" s="65" t="str">
        <f>IF(AND(Table1[[#This Row],[2]]="",Table1[[#This Row],[3]]="",Table1[[#This Row],[5]]="",Table1[[#This Row],[16]]=""),"","X")</f>
        <v>X</v>
      </c>
      <c r="Z54" s="65" t="str">
        <f>IF(AND(Table1[[#This Row],[4]]="",Table1[[#This Row],[6]]="",Table1[[#This Row],[7]]="",Table1[[#This Row],[8]]="",Table1[[#This Row],[9]]="",Table1[[#This Row],[10]]="",Table1[[#This Row],[11]]="",Table1[[#This Row],[12]]="",Table1[[#This Row],[13]]="",Table1[[#This Row],[15]]="",Table1[[#This Row],[17]]=""),"","X")</f>
        <v>X</v>
      </c>
      <c r="AA54" s="65" t="str">
        <f>IF(Table1[[#This Row],[14]]="","","X")</f>
        <v/>
      </c>
    </row>
    <row r="55" spans="1:27" ht="39" x14ac:dyDescent="0.25">
      <c r="A55" s="39" t="s">
        <v>5</v>
      </c>
      <c r="B55" s="39" t="s">
        <v>188</v>
      </c>
      <c r="C55" s="40" t="s">
        <v>187</v>
      </c>
      <c r="D55" s="40" t="s">
        <v>28</v>
      </c>
      <c r="E55" s="40" t="s">
        <v>28</v>
      </c>
      <c r="F55" s="39" t="s">
        <v>36</v>
      </c>
      <c r="G55" s="23" t="s">
        <v>33</v>
      </c>
      <c r="H55" s="23" t="s">
        <v>33</v>
      </c>
      <c r="I55" s="23" t="s">
        <v>33</v>
      </c>
      <c r="J55" s="23"/>
      <c r="K55" s="23"/>
      <c r="L55" s="23"/>
      <c r="M55" s="23"/>
      <c r="N55" s="23"/>
      <c r="O55" s="23"/>
      <c r="P55" s="23"/>
      <c r="Q55" s="23"/>
      <c r="R55" s="23" t="s">
        <v>33</v>
      </c>
      <c r="S55" s="64"/>
      <c r="T55" s="64"/>
      <c r="U55" s="64"/>
      <c r="V55" s="64"/>
      <c r="W55" s="64"/>
      <c r="X55" s="65" t="str">
        <f>IF(Table1[[#This Row],[1]]="","","X")</f>
        <v>X</v>
      </c>
      <c r="Y55" s="65" t="str">
        <f>IF(AND(Table1[[#This Row],[2]]="",Table1[[#This Row],[3]]="",Table1[[#This Row],[5]]="",Table1[[#This Row],[16]]=""),"","X")</f>
        <v>X</v>
      </c>
      <c r="Z55" s="65" t="str">
        <f>IF(AND(Table1[[#This Row],[4]]="",Table1[[#This Row],[6]]="",Table1[[#This Row],[7]]="",Table1[[#This Row],[8]]="",Table1[[#This Row],[9]]="",Table1[[#This Row],[10]]="",Table1[[#This Row],[11]]="",Table1[[#This Row],[12]]="",Table1[[#This Row],[13]]="",Table1[[#This Row],[15]]="",Table1[[#This Row],[17]]=""),"","X")</f>
        <v>X</v>
      </c>
      <c r="AA55" s="65" t="str">
        <f>IF(Table1[[#This Row],[14]]="","","X")</f>
        <v/>
      </c>
    </row>
    <row r="56" spans="1:27" ht="26.25" x14ac:dyDescent="0.25">
      <c r="A56" s="39" t="s">
        <v>5</v>
      </c>
      <c r="B56" s="39" t="s">
        <v>189</v>
      </c>
      <c r="C56" s="40" t="s">
        <v>190</v>
      </c>
      <c r="D56" s="40" t="s">
        <v>28</v>
      </c>
      <c r="E56" s="40" t="s">
        <v>28</v>
      </c>
      <c r="F56" s="39" t="s">
        <v>36</v>
      </c>
      <c r="G56" s="64"/>
      <c r="H56" s="64"/>
      <c r="I56" s="64"/>
      <c r="J56" s="64"/>
      <c r="K56" s="64"/>
      <c r="L56" s="23" t="s">
        <v>33</v>
      </c>
      <c r="M56" s="64"/>
      <c r="N56" s="64"/>
      <c r="O56" s="64"/>
      <c r="P56" s="64"/>
      <c r="Q56" s="64"/>
      <c r="R56" s="23" t="s">
        <v>33</v>
      </c>
      <c r="S56" s="23"/>
      <c r="T56" s="64"/>
      <c r="U56" s="64"/>
      <c r="V56" s="64"/>
      <c r="W56" s="64"/>
      <c r="X56" s="65" t="str">
        <f>IF(Table1[[#This Row],[1]]="","","X")</f>
        <v/>
      </c>
      <c r="Y56" s="65" t="str">
        <f>IF(AND(Table1[[#This Row],[2]]="",Table1[[#This Row],[3]]="",Table1[[#This Row],[5]]="",Table1[[#This Row],[16]]=""),"","X")</f>
        <v/>
      </c>
      <c r="Z56" s="65" t="str">
        <f>IF(AND(Table1[[#This Row],[4]]="",Table1[[#This Row],[6]]="",Table1[[#This Row],[7]]="",Table1[[#This Row],[8]]="",Table1[[#This Row],[9]]="",Table1[[#This Row],[10]]="",Table1[[#This Row],[11]]="",Table1[[#This Row],[12]]="",Table1[[#This Row],[13]]="",Table1[[#This Row],[15]]="",Table1[[#This Row],[17]]=""),"","X")</f>
        <v>X</v>
      </c>
      <c r="AA56" s="65" t="str">
        <f>IF(Table1[[#This Row],[14]]="","","X")</f>
        <v/>
      </c>
    </row>
    <row r="57" spans="1:27" ht="64.5" x14ac:dyDescent="0.25">
      <c r="A57" s="39" t="s">
        <v>5</v>
      </c>
      <c r="B57" s="39" t="s">
        <v>192</v>
      </c>
      <c r="C57" s="40" t="s">
        <v>191</v>
      </c>
      <c r="D57" s="40" t="s">
        <v>28</v>
      </c>
      <c r="E57" s="40" t="s">
        <v>28</v>
      </c>
      <c r="F57" s="39" t="s">
        <v>36</v>
      </c>
      <c r="G57" s="23" t="s">
        <v>33</v>
      </c>
      <c r="H57" s="23" t="s">
        <v>33</v>
      </c>
      <c r="I57" s="23" t="s">
        <v>33</v>
      </c>
      <c r="J57" s="23"/>
      <c r="K57" s="23"/>
      <c r="L57" s="23"/>
      <c r="M57" s="23"/>
      <c r="N57" s="23"/>
      <c r="O57" s="23"/>
      <c r="P57" s="23"/>
      <c r="Q57" s="23"/>
      <c r="R57" s="23" t="s">
        <v>33</v>
      </c>
      <c r="S57" s="23"/>
      <c r="T57" s="23"/>
      <c r="U57" s="23"/>
      <c r="V57" s="23"/>
      <c r="W57" s="23"/>
      <c r="X57" s="65" t="str">
        <f>IF(Table1[[#This Row],[1]]="","","X")</f>
        <v>X</v>
      </c>
      <c r="Y57" s="65" t="str">
        <f>IF(AND(Table1[[#This Row],[2]]="",Table1[[#This Row],[3]]="",Table1[[#This Row],[5]]="",Table1[[#This Row],[16]]=""),"","X")</f>
        <v>X</v>
      </c>
      <c r="Z57" s="65" t="str">
        <f>IF(AND(Table1[[#This Row],[4]]="",Table1[[#This Row],[6]]="",Table1[[#This Row],[7]]="",Table1[[#This Row],[8]]="",Table1[[#This Row],[9]]="",Table1[[#This Row],[10]]="",Table1[[#This Row],[11]]="",Table1[[#This Row],[12]]="",Table1[[#This Row],[13]]="",Table1[[#This Row],[15]]="",Table1[[#This Row],[17]]=""),"","X")</f>
        <v>X</v>
      </c>
      <c r="AA57" s="65" t="str">
        <f>IF(Table1[[#This Row],[14]]="","","X")</f>
        <v/>
      </c>
    </row>
    <row r="58" spans="1:27" ht="26.25" x14ac:dyDescent="0.25">
      <c r="A58" s="39" t="s">
        <v>6</v>
      </c>
      <c r="B58" s="39" t="s">
        <v>193</v>
      </c>
      <c r="C58" s="40" t="s">
        <v>194</v>
      </c>
      <c r="D58" s="40" t="s">
        <v>28</v>
      </c>
      <c r="E58" s="40" t="s">
        <v>28</v>
      </c>
      <c r="F58" s="39" t="s">
        <v>36</v>
      </c>
      <c r="G58" s="23"/>
      <c r="H58" s="23"/>
      <c r="I58" s="23"/>
      <c r="J58" s="23"/>
      <c r="K58" s="23"/>
      <c r="L58" s="23"/>
      <c r="M58" s="23" t="s">
        <v>33</v>
      </c>
      <c r="N58" s="23"/>
      <c r="O58" s="23"/>
      <c r="P58" s="23"/>
      <c r="Q58" s="23"/>
      <c r="R58" s="23"/>
      <c r="S58" s="23"/>
      <c r="T58" s="23"/>
      <c r="U58" s="23"/>
      <c r="V58" s="23"/>
      <c r="W58" s="23"/>
      <c r="X58" s="65" t="str">
        <f>IF(Table1[[#This Row],[1]]="","","X")</f>
        <v/>
      </c>
      <c r="Y58" s="65" t="str">
        <f>IF(AND(Table1[[#This Row],[2]]="",Table1[[#This Row],[3]]="",Table1[[#This Row],[5]]="",Table1[[#This Row],[16]]=""),"","X")</f>
        <v/>
      </c>
      <c r="Z58" s="65" t="str">
        <f>IF(AND(Table1[[#This Row],[4]]="",Table1[[#This Row],[6]]="",Table1[[#This Row],[7]]="",Table1[[#This Row],[8]]="",Table1[[#This Row],[9]]="",Table1[[#This Row],[10]]="",Table1[[#This Row],[11]]="",Table1[[#This Row],[12]]="",Table1[[#This Row],[13]]="",Table1[[#This Row],[15]]="",Table1[[#This Row],[17]]=""),"","X")</f>
        <v>X</v>
      </c>
      <c r="AA58" s="65" t="str">
        <f>IF(Table1[[#This Row],[14]]="","","X")</f>
        <v/>
      </c>
    </row>
    <row r="59" spans="1:27" s="17" customFormat="1" ht="26.25" x14ac:dyDescent="0.25">
      <c r="A59" s="39" t="s">
        <v>6</v>
      </c>
      <c r="B59" s="39" t="s">
        <v>212</v>
      </c>
      <c r="C59" s="74" t="s">
        <v>213</v>
      </c>
      <c r="D59" s="40" t="s">
        <v>28</v>
      </c>
      <c r="E59" s="40" t="s">
        <v>28</v>
      </c>
      <c r="F59" s="39" t="s">
        <v>36</v>
      </c>
      <c r="G59" s="75"/>
      <c r="H59" s="75"/>
      <c r="I59" s="23"/>
      <c r="J59" s="75" t="s">
        <v>33</v>
      </c>
      <c r="K59" s="75"/>
      <c r="L59" s="75"/>
      <c r="M59" s="75" t="s">
        <v>33</v>
      </c>
      <c r="N59" s="75"/>
      <c r="O59" s="75"/>
      <c r="P59" s="75"/>
      <c r="Q59" s="75"/>
      <c r="R59" s="75"/>
      <c r="S59" s="75"/>
      <c r="T59" s="75"/>
      <c r="U59" s="75"/>
      <c r="V59" s="23"/>
      <c r="W59" s="23"/>
      <c r="X59" s="76" t="str">
        <f>IF(Table1[[#This Row],[1]]="","","X")</f>
        <v/>
      </c>
      <c r="Y59" s="76" t="str">
        <f>IF(AND(Table1[[#This Row],[2]]="",Table1[[#This Row],[3]]="",Table1[[#This Row],[5]]="",Table1[[#This Row],[16]]=""),"","X")</f>
        <v/>
      </c>
      <c r="Z59" s="76" t="str">
        <f>IF(AND(Table1[[#This Row],[4]]="",Table1[[#This Row],[6]]="",Table1[[#This Row],[7]]="",Table1[[#This Row],[8]]="",Table1[[#This Row],[9]]="",Table1[[#This Row],[10]]="",Table1[[#This Row],[11]]="",Table1[[#This Row],[12]]="",Table1[[#This Row],[13]]="",Table1[[#This Row],[15]]="",Table1[[#This Row],[17]]=""),"","X")</f>
        <v>X</v>
      </c>
      <c r="AA59" s="76" t="str">
        <f>IF(Table1[[#This Row],[14]]="","","X")</f>
        <v/>
      </c>
    </row>
    <row r="60" spans="1:27" ht="39" x14ac:dyDescent="0.25">
      <c r="A60" s="39" t="s">
        <v>9</v>
      </c>
      <c r="B60" s="39" t="s">
        <v>195</v>
      </c>
      <c r="C60" s="40" t="s">
        <v>196</v>
      </c>
      <c r="D60" s="40" t="s">
        <v>197</v>
      </c>
      <c r="E60" s="40" t="s">
        <v>30</v>
      </c>
      <c r="F60" s="39" t="s">
        <v>36</v>
      </c>
      <c r="G60" s="23"/>
      <c r="H60" s="23"/>
      <c r="I60" s="23"/>
      <c r="J60" s="23"/>
      <c r="K60" s="23"/>
      <c r="L60" s="23"/>
      <c r="M60" s="23" t="s">
        <v>33</v>
      </c>
      <c r="N60" s="23"/>
      <c r="O60" s="23"/>
      <c r="P60" s="23"/>
      <c r="Q60" s="23"/>
      <c r="R60" s="23"/>
      <c r="S60" s="23"/>
      <c r="T60" s="23"/>
      <c r="U60" s="23"/>
      <c r="V60" s="23"/>
      <c r="W60" s="23"/>
      <c r="X60" s="65" t="str">
        <f>IF(Table1[[#This Row],[1]]="","","X")</f>
        <v/>
      </c>
      <c r="Y60" s="65" t="str">
        <f>IF(AND(Table1[[#This Row],[2]]="",Table1[[#This Row],[3]]="",Table1[[#This Row],[5]]="",Table1[[#This Row],[16]]=""),"","X")</f>
        <v/>
      </c>
      <c r="Z60" s="65" t="str">
        <f>IF(AND(Table1[[#This Row],[4]]="",Table1[[#This Row],[6]]="",Table1[[#This Row],[7]]="",Table1[[#This Row],[8]]="",Table1[[#This Row],[9]]="",Table1[[#This Row],[10]]="",Table1[[#This Row],[11]]="",Table1[[#This Row],[12]]="",Table1[[#This Row],[13]]="",Table1[[#This Row],[15]]="",Table1[[#This Row],[17]]=""),"","X")</f>
        <v>X</v>
      </c>
      <c r="AA60" s="65" t="str">
        <f>IF(Table1[[#This Row],[14]]="","","X")</f>
        <v/>
      </c>
    </row>
    <row r="61" spans="1:27" ht="26.25" x14ac:dyDescent="0.25">
      <c r="A61" s="39" t="s">
        <v>8</v>
      </c>
      <c r="B61" s="39" t="s">
        <v>198</v>
      </c>
      <c r="C61" s="40" t="s">
        <v>199</v>
      </c>
      <c r="D61" s="40" t="s">
        <v>197</v>
      </c>
      <c r="E61" s="40" t="s">
        <v>30</v>
      </c>
      <c r="F61" s="39" t="s">
        <v>36</v>
      </c>
      <c r="G61" s="67"/>
      <c r="H61" s="67"/>
      <c r="I61" s="23" t="s">
        <v>33</v>
      </c>
      <c r="J61" s="67"/>
      <c r="K61" s="67"/>
      <c r="L61" s="67"/>
      <c r="M61" s="23" t="s">
        <v>33</v>
      </c>
      <c r="N61" s="67"/>
      <c r="O61" s="67"/>
      <c r="P61" s="67"/>
      <c r="Q61" s="67"/>
      <c r="R61" s="67"/>
      <c r="S61" s="67"/>
      <c r="T61" s="67"/>
      <c r="U61" s="67"/>
      <c r="V61" s="67"/>
      <c r="W61" s="67"/>
      <c r="X61" s="65" t="str">
        <f>IF(Table1[[#This Row],[1]]="","","X")</f>
        <v/>
      </c>
      <c r="Y61" s="65" t="str">
        <f>IF(AND(Table1[[#This Row],[2]]="",Table1[[#This Row],[3]]="",Table1[[#This Row],[5]]="",Table1[[#This Row],[16]]=""),"","X")</f>
        <v>X</v>
      </c>
      <c r="Z61" s="65" t="str">
        <f>IF(AND(Table1[[#This Row],[4]]="",Table1[[#This Row],[6]]="",Table1[[#This Row],[7]]="",Table1[[#This Row],[8]]="",Table1[[#This Row],[9]]="",Table1[[#This Row],[10]]="",Table1[[#This Row],[11]]="",Table1[[#This Row],[12]]="",Table1[[#This Row],[13]]="",Table1[[#This Row],[15]]="",Table1[[#This Row],[17]]=""),"","X")</f>
        <v>X</v>
      </c>
      <c r="AA61" s="65" t="str">
        <f>IF(Table1[[#This Row],[14]]="","","X")</f>
        <v/>
      </c>
    </row>
    <row r="62" spans="1:27" ht="77.25" x14ac:dyDescent="0.25">
      <c r="A62" s="39" t="s">
        <v>5</v>
      </c>
      <c r="B62" s="39" t="s">
        <v>200</v>
      </c>
      <c r="C62" s="40" t="s">
        <v>201</v>
      </c>
      <c r="D62" s="40" t="s">
        <v>77</v>
      </c>
      <c r="E62" s="40" t="s">
        <v>30</v>
      </c>
      <c r="F62" s="39" t="s">
        <v>36</v>
      </c>
      <c r="G62" s="67"/>
      <c r="H62" s="67"/>
      <c r="I62" s="67"/>
      <c r="J62" s="23" t="s">
        <v>33</v>
      </c>
      <c r="K62" s="67"/>
      <c r="L62" s="67"/>
      <c r="M62" s="23" t="s">
        <v>33</v>
      </c>
      <c r="N62" s="67"/>
      <c r="O62" s="67"/>
      <c r="P62" s="67"/>
      <c r="Q62" s="67"/>
      <c r="R62" s="67"/>
      <c r="S62" s="67"/>
      <c r="T62" s="67"/>
      <c r="U62" s="67"/>
      <c r="V62" s="67"/>
      <c r="W62" s="67"/>
      <c r="X62" s="65" t="str">
        <f>IF(Table1[[#This Row],[1]]="","","X")</f>
        <v/>
      </c>
      <c r="Y62" s="65" t="str">
        <f>IF(AND(Table1[[#This Row],[2]]="",Table1[[#This Row],[3]]="",Table1[[#This Row],[5]]="",Table1[[#This Row],[16]]=""),"","X")</f>
        <v/>
      </c>
      <c r="Z62" s="65" t="str">
        <f>IF(AND(Table1[[#This Row],[4]]="",Table1[[#This Row],[6]]="",Table1[[#This Row],[7]]="",Table1[[#This Row],[8]]="",Table1[[#This Row],[9]]="",Table1[[#This Row],[10]]="",Table1[[#This Row],[11]]="",Table1[[#This Row],[12]]="",Table1[[#This Row],[13]]="",Table1[[#This Row],[15]]="",Table1[[#This Row],[17]]=""),"","X")</f>
        <v>X</v>
      </c>
      <c r="AA62" s="65" t="str">
        <f>IF(Table1[[#This Row],[14]]="","","X")</f>
        <v/>
      </c>
    </row>
    <row r="63" spans="1:27" ht="26.25" x14ac:dyDescent="0.25">
      <c r="A63" s="39" t="s">
        <v>5</v>
      </c>
      <c r="B63" s="39" t="s">
        <v>202</v>
      </c>
      <c r="C63" s="40" t="s">
        <v>203</v>
      </c>
      <c r="D63" s="40" t="s">
        <v>28</v>
      </c>
      <c r="E63" s="40" t="s">
        <v>28</v>
      </c>
      <c r="F63" s="39" t="s">
        <v>36</v>
      </c>
      <c r="G63" s="67"/>
      <c r="H63" s="67"/>
      <c r="I63" s="67"/>
      <c r="J63" s="67"/>
      <c r="K63" s="67"/>
      <c r="L63" s="67"/>
      <c r="M63" s="23" t="s">
        <v>33</v>
      </c>
      <c r="N63" s="67"/>
      <c r="O63" s="67"/>
      <c r="P63" s="67"/>
      <c r="Q63" s="67"/>
      <c r="R63" s="67"/>
      <c r="S63" s="23" t="s">
        <v>33</v>
      </c>
      <c r="T63" s="67"/>
      <c r="U63" s="67"/>
      <c r="V63" s="67"/>
      <c r="W63" s="67"/>
      <c r="X63" s="65" t="str">
        <f>IF(Table1[[#This Row],[1]]="","","X")</f>
        <v/>
      </c>
      <c r="Y63" s="65" t="str">
        <f>IF(AND(Table1[[#This Row],[2]]="",Table1[[#This Row],[3]]="",Table1[[#This Row],[5]]="",Table1[[#This Row],[16]]=""),"","X")</f>
        <v/>
      </c>
      <c r="Z63" s="65" t="str">
        <f>IF(AND(Table1[[#This Row],[4]]="",Table1[[#This Row],[6]]="",Table1[[#This Row],[7]]="",Table1[[#This Row],[8]]="",Table1[[#This Row],[9]]="",Table1[[#This Row],[10]]="",Table1[[#This Row],[11]]="",Table1[[#This Row],[12]]="",Table1[[#This Row],[13]]="",Table1[[#This Row],[15]]="",Table1[[#This Row],[17]]=""),"","X")</f>
        <v>X</v>
      </c>
      <c r="AA63" s="65" t="str">
        <f>IF(Table1[[#This Row],[14]]="","","X")</f>
        <v/>
      </c>
    </row>
    <row r="64" spans="1:27" ht="64.5" x14ac:dyDescent="0.25">
      <c r="A64" s="39" t="s">
        <v>5</v>
      </c>
      <c r="B64" s="39" t="s">
        <v>204</v>
      </c>
      <c r="C64" s="40" t="s">
        <v>205</v>
      </c>
      <c r="D64" s="40" t="s">
        <v>28</v>
      </c>
      <c r="E64" s="40" t="s">
        <v>28</v>
      </c>
      <c r="F64" s="39" t="s">
        <v>36</v>
      </c>
      <c r="G64" s="67"/>
      <c r="H64" s="67"/>
      <c r="I64" s="67"/>
      <c r="J64" s="67"/>
      <c r="K64" s="67"/>
      <c r="L64" s="67"/>
      <c r="M64" s="67"/>
      <c r="N64" s="67"/>
      <c r="O64" s="67"/>
      <c r="P64" s="67"/>
      <c r="Q64" s="67"/>
      <c r="R64" s="67"/>
      <c r="S64" s="67"/>
      <c r="T64" s="67"/>
      <c r="U64" s="67"/>
      <c r="V64" s="67"/>
      <c r="W64" s="67"/>
      <c r="X64" s="65" t="str">
        <f>IF(Table1[[#This Row],[1]]="","","X")</f>
        <v/>
      </c>
      <c r="Y64" s="65" t="str">
        <f>IF(AND(Table1[[#This Row],[2]]="",Table1[[#This Row],[3]]="",Table1[[#This Row],[5]]="",Table1[[#This Row],[16]]=""),"","X")</f>
        <v/>
      </c>
      <c r="Z64" s="65" t="str">
        <f>IF(AND(Table1[[#This Row],[4]]="",Table1[[#This Row],[6]]="",Table1[[#This Row],[7]]="",Table1[[#This Row],[8]]="",Table1[[#This Row],[9]]="",Table1[[#This Row],[10]]="",Table1[[#This Row],[11]]="",Table1[[#This Row],[12]]="",Table1[[#This Row],[13]]="",Table1[[#This Row],[15]]="",Table1[[#This Row],[17]]=""),"","X")</f>
        <v/>
      </c>
      <c r="AA64" s="65" t="str">
        <f>IF(Table1[[#This Row],[14]]="","","X")</f>
        <v/>
      </c>
    </row>
    <row r="65" spans="1:27" ht="39" x14ac:dyDescent="0.25">
      <c r="A65" s="39" t="s">
        <v>5</v>
      </c>
      <c r="B65" s="39" t="s">
        <v>206</v>
      </c>
      <c r="C65" s="40" t="s">
        <v>207</v>
      </c>
      <c r="D65" s="40" t="s">
        <v>28</v>
      </c>
      <c r="E65" s="40" t="s">
        <v>28</v>
      </c>
      <c r="F65" s="39" t="s">
        <v>36</v>
      </c>
      <c r="G65" s="67"/>
      <c r="H65" s="67"/>
      <c r="I65" s="67"/>
      <c r="J65" s="67"/>
      <c r="K65" s="67"/>
      <c r="L65" s="67"/>
      <c r="M65" s="23" t="s">
        <v>33</v>
      </c>
      <c r="N65" s="67"/>
      <c r="O65" s="67"/>
      <c r="P65" s="67"/>
      <c r="Q65" s="67"/>
      <c r="R65" s="67"/>
      <c r="S65" s="67"/>
      <c r="T65" s="23" t="s">
        <v>33</v>
      </c>
      <c r="U65" s="67"/>
      <c r="V65" s="67"/>
      <c r="W65" s="67"/>
      <c r="X65" s="65" t="str">
        <f>IF(Table1[[#This Row],[1]]="","","X")</f>
        <v/>
      </c>
      <c r="Y65" s="65" t="str">
        <f>IF(AND(Table1[[#This Row],[2]]="",Table1[[#This Row],[3]]="",Table1[[#This Row],[5]]="",Table1[[#This Row],[16]]=""),"","X")</f>
        <v/>
      </c>
      <c r="Z65" s="65" t="str">
        <f>IF(AND(Table1[[#This Row],[4]]="",Table1[[#This Row],[6]]="",Table1[[#This Row],[7]]="",Table1[[#This Row],[8]]="",Table1[[#This Row],[9]]="",Table1[[#This Row],[10]]="",Table1[[#This Row],[11]]="",Table1[[#This Row],[12]]="",Table1[[#This Row],[13]]="",Table1[[#This Row],[15]]="",Table1[[#This Row],[17]]=""),"","X")</f>
        <v>X</v>
      </c>
      <c r="AA65" s="65" t="str">
        <f>IF(Table1[[#This Row],[14]]="","","X")</f>
        <v>X</v>
      </c>
    </row>
    <row r="66" spans="1:27" ht="39" x14ac:dyDescent="0.25">
      <c r="A66" s="39" t="s">
        <v>5</v>
      </c>
      <c r="B66" s="39" t="s">
        <v>208</v>
      </c>
      <c r="C66" s="40" t="s">
        <v>209</v>
      </c>
      <c r="D66" s="40" t="s">
        <v>28</v>
      </c>
      <c r="E66" s="40" t="s">
        <v>28</v>
      </c>
      <c r="F66" s="39" t="s">
        <v>36</v>
      </c>
      <c r="G66" s="23" t="s">
        <v>33</v>
      </c>
      <c r="H66" s="23" t="s">
        <v>33</v>
      </c>
      <c r="I66" s="23" t="s">
        <v>33</v>
      </c>
      <c r="J66" s="67"/>
      <c r="K66" s="67"/>
      <c r="L66" s="67"/>
      <c r="M66" s="67"/>
      <c r="N66" s="67"/>
      <c r="O66" s="67"/>
      <c r="P66" s="67"/>
      <c r="Q66" s="67"/>
      <c r="R66" s="67"/>
      <c r="S66" s="67"/>
      <c r="T66" s="67"/>
      <c r="U66" s="67"/>
      <c r="V66" s="67"/>
      <c r="W66" s="67"/>
      <c r="X66" s="65" t="str">
        <f>IF(Table1[[#This Row],[1]]="","","X")</f>
        <v>X</v>
      </c>
      <c r="Y66" s="65" t="str">
        <f>IF(AND(Table1[[#This Row],[2]]="",Table1[[#This Row],[3]]="",Table1[[#This Row],[5]]="",Table1[[#This Row],[16]]=""),"","X")</f>
        <v>X</v>
      </c>
      <c r="Z66" s="65" t="str">
        <f>IF(AND(Table1[[#This Row],[4]]="",Table1[[#This Row],[6]]="",Table1[[#This Row],[7]]="",Table1[[#This Row],[8]]="",Table1[[#This Row],[9]]="",Table1[[#This Row],[10]]="",Table1[[#This Row],[11]]="",Table1[[#This Row],[12]]="",Table1[[#This Row],[13]]="",Table1[[#This Row],[15]]="",Table1[[#This Row],[17]]=""),"","X")</f>
        <v/>
      </c>
      <c r="AA66" s="65" t="str">
        <f>IF(Table1[[#This Row],[14]]="","","X")</f>
        <v/>
      </c>
    </row>
    <row r="67" spans="1:27" ht="26.25" x14ac:dyDescent="0.25">
      <c r="A67" s="39" t="s">
        <v>5</v>
      </c>
      <c r="B67" s="39" t="s">
        <v>210</v>
      </c>
      <c r="C67" s="40" t="s">
        <v>211</v>
      </c>
      <c r="D67" s="40" t="s">
        <v>28</v>
      </c>
      <c r="E67" s="40" t="s">
        <v>28</v>
      </c>
      <c r="F67" s="39" t="s">
        <v>36</v>
      </c>
      <c r="G67" s="23" t="s">
        <v>33</v>
      </c>
      <c r="H67" s="23" t="s">
        <v>33</v>
      </c>
      <c r="I67" s="23" t="s">
        <v>33</v>
      </c>
      <c r="J67" s="67"/>
      <c r="K67" s="67"/>
      <c r="L67" s="67"/>
      <c r="M67" s="67"/>
      <c r="N67" s="67"/>
      <c r="O67" s="67"/>
      <c r="P67" s="67"/>
      <c r="Q67" s="67"/>
      <c r="R67" s="67"/>
      <c r="S67" s="67"/>
      <c r="T67" s="67"/>
      <c r="U67" s="67"/>
      <c r="V67" s="67"/>
      <c r="W67" s="67"/>
      <c r="X67" s="65" t="str">
        <f>IF(Table1[[#This Row],[1]]="","","X")</f>
        <v>X</v>
      </c>
      <c r="Y67" s="65" t="str">
        <f>IF(AND(Table1[[#This Row],[2]]="",Table1[[#This Row],[3]]="",Table1[[#This Row],[5]]="",Table1[[#This Row],[16]]=""),"","X")</f>
        <v>X</v>
      </c>
      <c r="Z67" s="65" t="str">
        <f>IF(AND(Table1[[#This Row],[4]]="",Table1[[#This Row],[6]]="",Table1[[#This Row],[7]]="",Table1[[#This Row],[8]]="",Table1[[#This Row],[9]]="",Table1[[#This Row],[10]]="",Table1[[#This Row],[11]]="",Table1[[#This Row],[12]]="",Table1[[#This Row],[13]]="",Table1[[#This Row],[15]]="",Table1[[#This Row],[17]]=""),"","X")</f>
        <v/>
      </c>
      <c r="AA67" s="65" t="str">
        <f>IF(Table1[[#This Row],[14]]="","","X")</f>
        <v/>
      </c>
    </row>
    <row r="68" spans="1:27" ht="26.25" x14ac:dyDescent="0.25">
      <c r="A68" s="39" t="s">
        <v>5</v>
      </c>
      <c r="B68" s="68" t="s">
        <v>67</v>
      </c>
      <c r="C68" s="69" t="s">
        <v>68</v>
      </c>
      <c r="D68" s="40" t="s">
        <v>28</v>
      </c>
      <c r="E68" s="40" t="s">
        <v>28</v>
      </c>
      <c r="F68" s="39" t="s">
        <v>1</v>
      </c>
      <c r="G68" s="67"/>
      <c r="H68" s="67"/>
      <c r="I68" s="23" t="s">
        <v>33</v>
      </c>
      <c r="J68" s="67"/>
      <c r="K68" s="67"/>
      <c r="L68" s="67"/>
      <c r="M68" s="67"/>
      <c r="N68" s="67"/>
      <c r="O68" s="67"/>
      <c r="P68" s="67"/>
      <c r="Q68" s="67"/>
      <c r="R68" s="67"/>
      <c r="S68" s="67"/>
      <c r="T68" s="67"/>
      <c r="U68" s="67"/>
      <c r="V68" s="67"/>
      <c r="W68" s="67"/>
      <c r="X68" s="65" t="str">
        <f>IF(Table1[[#This Row],[1]]="","","X")</f>
        <v/>
      </c>
      <c r="Y68" s="65" t="str">
        <f>IF(AND(Table1[[#This Row],[2]]="",Table1[[#This Row],[3]]="",Table1[[#This Row],[5]]="",Table1[[#This Row],[16]]=""),"","X")</f>
        <v>X</v>
      </c>
      <c r="Z68" s="65" t="str">
        <f>IF(AND(Table1[[#This Row],[4]]="",Table1[[#This Row],[6]]="",Table1[[#This Row],[7]]="",Table1[[#This Row],[8]]="",Table1[[#This Row],[9]]="",Table1[[#This Row],[10]]="",Table1[[#This Row],[11]]="",Table1[[#This Row],[12]]="",Table1[[#This Row],[13]]="",Table1[[#This Row],[15]]="",Table1[[#This Row],[17]]=""),"","X")</f>
        <v/>
      </c>
      <c r="AA68" s="65" t="str">
        <f>IF(Table1[[#This Row],[14]]="","","X")</f>
        <v/>
      </c>
    </row>
    <row r="69" spans="1:27" ht="39" x14ac:dyDescent="0.25">
      <c r="A69" s="39" t="s">
        <v>5</v>
      </c>
      <c r="B69" s="68" t="s">
        <v>82</v>
      </c>
      <c r="C69" s="69" t="s">
        <v>214</v>
      </c>
      <c r="D69" s="69" t="s">
        <v>85</v>
      </c>
      <c r="E69" s="69" t="s">
        <v>30</v>
      </c>
      <c r="F69" s="39" t="s">
        <v>1</v>
      </c>
      <c r="G69" s="67"/>
      <c r="H69" s="67"/>
      <c r="I69" s="23" t="s">
        <v>33</v>
      </c>
      <c r="J69" s="67"/>
      <c r="K69" s="67"/>
      <c r="L69" s="23" t="s">
        <v>33</v>
      </c>
      <c r="M69" s="23" t="s">
        <v>33</v>
      </c>
      <c r="N69" s="67"/>
      <c r="O69" s="67"/>
      <c r="P69" s="67"/>
      <c r="Q69" s="67"/>
      <c r="R69" s="67"/>
      <c r="S69" s="67"/>
      <c r="T69" s="67"/>
      <c r="U69" s="67"/>
      <c r="V69" s="67"/>
      <c r="W69" s="67"/>
      <c r="X69" s="65" t="str">
        <f>IF(Table1[[#This Row],[1]]="","","X")</f>
        <v/>
      </c>
      <c r="Y69" s="65" t="str">
        <f>IF(AND(Table1[[#This Row],[2]]="",Table1[[#This Row],[3]]="",Table1[[#This Row],[5]]="",Table1[[#This Row],[16]]=""),"","X")</f>
        <v>X</v>
      </c>
      <c r="Z69" s="65" t="str">
        <f>IF(AND(Table1[[#This Row],[4]]="",Table1[[#This Row],[6]]="",Table1[[#This Row],[7]]="",Table1[[#This Row],[8]]="",Table1[[#This Row],[9]]="",Table1[[#This Row],[10]]="",Table1[[#This Row],[11]]="",Table1[[#This Row],[12]]="",Table1[[#This Row],[13]]="",Table1[[#This Row],[15]]="",Table1[[#This Row],[17]]=""),"","X")</f>
        <v>X</v>
      </c>
      <c r="AA69" s="65" t="str">
        <f>IF(Table1[[#This Row],[14]]="","","X")</f>
        <v/>
      </c>
    </row>
    <row r="70" spans="1:27" ht="51.75" x14ac:dyDescent="0.25">
      <c r="A70" s="39" t="s">
        <v>5</v>
      </c>
      <c r="B70" s="68" t="s">
        <v>83</v>
      </c>
      <c r="C70" s="69" t="s">
        <v>86</v>
      </c>
      <c r="D70" s="69" t="s">
        <v>28</v>
      </c>
      <c r="E70" s="69" t="s">
        <v>28</v>
      </c>
      <c r="F70" s="39" t="s">
        <v>1</v>
      </c>
      <c r="G70" s="67"/>
      <c r="H70" s="67"/>
      <c r="I70" s="23" t="s">
        <v>33</v>
      </c>
      <c r="J70" s="67"/>
      <c r="K70" s="67"/>
      <c r="L70" s="67"/>
      <c r="M70" s="23" t="s">
        <v>33</v>
      </c>
      <c r="N70" s="67"/>
      <c r="O70" s="67"/>
      <c r="P70" s="67"/>
      <c r="Q70" s="67"/>
      <c r="R70" s="67"/>
      <c r="S70" s="67"/>
      <c r="T70" s="67"/>
      <c r="U70" s="23" t="s">
        <v>33</v>
      </c>
      <c r="V70" s="67"/>
      <c r="W70" s="67"/>
      <c r="X70" s="65" t="str">
        <f>IF(Table1[[#This Row],[1]]="","","X")</f>
        <v/>
      </c>
      <c r="Y70" s="65" t="str">
        <f>IF(AND(Table1[[#This Row],[2]]="",Table1[[#This Row],[3]]="",Table1[[#This Row],[5]]="",Table1[[#This Row],[16]]=""),"","X")</f>
        <v>X</v>
      </c>
      <c r="Z70" s="65" t="str">
        <f>IF(AND(Table1[[#This Row],[4]]="",Table1[[#This Row],[6]]="",Table1[[#This Row],[7]]="",Table1[[#This Row],[8]]="",Table1[[#This Row],[9]]="",Table1[[#This Row],[10]]="",Table1[[#This Row],[11]]="",Table1[[#This Row],[12]]="",Table1[[#This Row],[13]]="",Table1[[#This Row],[15]]="",Table1[[#This Row],[17]]=""),"","X")</f>
        <v>X</v>
      </c>
      <c r="AA70" s="65" t="str">
        <f>IF(Table1[[#This Row],[14]]="","","X")</f>
        <v/>
      </c>
    </row>
    <row r="71" spans="1:27" ht="26.25" x14ac:dyDescent="0.25">
      <c r="A71" s="39" t="s">
        <v>5</v>
      </c>
      <c r="B71" s="68" t="s">
        <v>94</v>
      </c>
      <c r="C71" s="69" t="s">
        <v>95</v>
      </c>
      <c r="D71" s="69" t="s">
        <v>96</v>
      </c>
      <c r="E71" s="69" t="s">
        <v>30</v>
      </c>
      <c r="F71" s="39" t="s">
        <v>1</v>
      </c>
      <c r="G71" s="67"/>
      <c r="H71" s="67"/>
      <c r="I71" s="23" t="s">
        <v>33</v>
      </c>
      <c r="J71" s="67"/>
      <c r="K71" s="23" t="s">
        <v>33</v>
      </c>
      <c r="L71" s="67"/>
      <c r="M71" s="67"/>
      <c r="N71" s="67"/>
      <c r="O71" s="67"/>
      <c r="P71" s="67"/>
      <c r="Q71" s="67"/>
      <c r="R71" s="67"/>
      <c r="S71" s="67"/>
      <c r="T71" s="67"/>
      <c r="U71" s="67"/>
      <c r="V71" s="67"/>
      <c r="W71" s="67"/>
      <c r="X71" s="65" t="str">
        <f>IF(Table1[[#This Row],[1]]="","","X")</f>
        <v/>
      </c>
      <c r="Y71" s="65" t="str">
        <f>IF(AND(Table1[[#This Row],[2]]="",Table1[[#This Row],[3]]="",Table1[[#This Row],[5]]="",Table1[[#This Row],[16]]=""),"","X")</f>
        <v>X</v>
      </c>
      <c r="Z71" s="65" t="str">
        <f>IF(AND(Table1[[#This Row],[4]]="",Table1[[#This Row],[6]]="",Table1[[#This Row],[7]]="",Table1[[#This Row],[8]]="",Table1[[#This Row],[9]]="",Table1[[#This Row],[10]]="",Table1[[#This Row],[11]]="",Table1[[#This Row],[12]]="",Table1[[#This Row],[13]]="",Table1[[#This Row],[15]]="",Table1[[#This Row],[17]]=""),"","X")</f>
        <v/>
      </c>
      <c r="AA71" s="65" t="str">
        <f>IF(Table1[[#This Row],[14]]="","","X")</f>
        <v/>
      </c>
    </row>
    <row r="72" spans="1:27" ht="39" x14ac:dyDescent="0.25">
      <c r="A72" s="39" t="s">
        <v>5</v>
      </c>
      <c r="B72" s="68" t="s">
        <v>97</v>
      </c>
      <c r="C72" s="69" t="s">
        <v>215</v>
      </c>
      <c r="D72" s="69" t="s">
        <v>28</v>
      </c>
      <c r="E72" s="69" t="s">
        <v>28</v>
      </c>
      <c r="F72" s="39" t="s">
        <v>1</v>
      </c>
      <c r="G72" s="67"/>
      <c r="H72" s="67"/>
      <c r="I72" s="67"/>
      <c r="J72" s="67"/>
      <c r="K72" s="67"/>
      <c r="L72" s="67"/>
      <c r="M72" s="23" t="s">
        <v>33</v>
      </c>
      <c r="N72" s="67"/>
      <c r="O72" s="67"/>
      <c r="P72" s="67"/>
      <c r="Q72" s="67"/>
      <c r="R72" s="67"/>
      <c r="S72" s="23"/>
      <c r="T72" s="23" t="s">
        <v>33</v>
      </c>
      <c r="U72" s="67"/>
      <c r="V72" s="67"/>
      <c r="W72" s="67"/>
      <c r="X72" s="65" t="str">
        <f>IF(Table1[[#This Row],[1]]="","","X")</f>
        <v/>
      </c>
      <c r="Y72" s="65" t="str">
        <f>IF(AND(Table1[[#This Row],[2]]="",Table1[[#This Row],[3]]="",Table1[[#This Row],[5]]="",Table1[[#This Row],[16]]=""),"","X")</f>
        <v/>
      </c>
      <c r="Z72" s="65" t="str">
        <f>IF(AND(Table1[[#This Row],[4]]="",Table1[[#This Row],[6]]="",Table1[[#This Row],[7]]="",Table1[[#This Row],[8]]="",Table1[[#This Row],[9]]="",Table1[[#This Row],[10]]="",Table1[[#This Row],[11]]="",Table1[[#This Row],[12]]="",Table1[[#This Row],[13]]="",Table1[[#This Row],[15]]="",Table1[[#This Row],[17]]=""),"","X")</f>
        <v>X</v>
      </c>
      <c r="AA72" s="65" t="str">
        <f>IF(Table1[[#This Row],[14]]="","","X")</f>
        <v>X</v>
      </c>
    </row>
    <row r="73" spans="1:27" ht="90" x14ac:dyDescent="0.25">
      <c r="A73" s="39" t="s">
        <v>5</v>
      </c>
      <c r="B73" s="68" t="s">
        <v>98</v>
      </c>
      <c r="C73" s="69" t="s">
        <v>100</v>
      </c>
      <c r="D73" s="69" t="s">
        <v>28</v>
      </c>
      <c r="E73" s="69" t="s">
        <v>28</v>
      </c>
      <c r="F73" s="39" t="s">
        <v>36</v>
      </c>
      <c r="G73" s="67"/>
      <c r="H73" s="67"/>
      <c r="I73" s="23" t="s">
        <v>33</v>
      </c>
      <c r="J73" s="67"/>
      <c r="K73" s="23" t="s">
        <v>33</v>
      </c>
      <c r="L73" s="67"/>
      <c r="M73" s="67"/>
      <c r="N73" s="67"/>
      <c r="O73" s="67"/>
      <c r="P73" s="67"/>
      <c r="Q73" s="67"/>
      <c r="R73" s="67"/>
      <c r="S73" s="67"/>
      <c r="T73" s="67"/>
      <c r="U73" s="67"/>
      <c r="V73" s="67"/>
      <c r="W73" s="67"/>
      <c r="X73" s="65" t="str">
        <f>IF(Table1[[#This Row],[1]]="","","X")</f>
        <v/>
      </c>
      <c r="Y73" s="65" t="str">
        <f>IF(AND(Table1[[#This Row],[2]]="",Table1[[#This Row],[3]]="",Table1[[#This Row],[5]]="",Table1[[#This Row],[16]]=""),"","X")</f>
        <v>X</v>
      </c>
      <c r="Z73" s="65" t="str">
        <f>IF(AND(Table1[[#This Row],[4]]="",Table1[[#This Row],[6]]="",Table1[[#This Row],[7]]="",Table1[[#This Row],[8]]="",Table1[[#This Row],[9]]="",Table1[[#This Row],[10]]="",Table1[[#This Row],[11]]="",Table1[[#This Row],[12]]="",Table1[[#This Row],[13]]="",Table1[[#This Row],[15]]="",Table1[[#This Row],[17]]=""),"","X")</f>
        <v/>
      </c>
      <c r="AA73" s="65" t="str">
        <f>IF(Table1[[#This Row],[14]]="","","X")</f>
        <v/>
      </c>
    </row>
    <row r="74" spans="1:27" ht="64.5" x14ac:dyDescent="0.25">
      <c r="A74" s="39" t="s">
        <v>5</v>
      </c>
      <c r="B74" s="68" t="s">
        <v>99</v>
      </c>
      <c r="C74" s="69" t="s">
        <v>101</v>
      </c>
      <c r="D74" s="69" t="s">
        <v>28</v>
      </c>
      <c r="E74" s="69" t="s">
        <v>28</v>
      </c>
      <c r="F74" s="39" t="s">
        <v>1</v>
      </c>
      <c r="G74" s="67"/>
      <c r="H74" s="67"/>
      <c r="I74" s="67"/>
      <c r="J74" s="67"/>
      <c r="K74" s="67"/>
      <c r="L74" s="67"/>
      <c r="M74" s="67"/>
      <c r="N74" s="67"/>
      <c r="O74" s="67"/>
      <c r="P74" s="67"/>
      <c r="Q74" s="67"/>
      <c r="R74" s="67"/>
      <c r="S74" s="67"/>
      <c r="T74" s="67"/>
      <c r="U74" s="67"/>
      <c r="V74" s="67"/>
      <c r="W74" s="67"/>
      <c r="X74" s="65" t="str">
        <f>IF(Table1[[#This Row],[1]]="","","X")</f>
        <v/>
      </c>
      <c r="Y74" s="65" t="str">
        <f>IF(AND(Table1[[#This Row],[2]]="",Table1[[#This Row],[3]]="",Table1[[#This Row],[5]]="",Table1[[#This Row],[16]]=""),"","X")</f>
        <v/>
      </c>
      <c r="Z74" s="65" t="str">
        <f>IF(AND(Table1[[#This Row],[4]]="",Table1[[#This Row],[6]]="",Table1[[#This Row],[7]]="",Table1[[#This Row],[8]]="",Table1[[#This Row],[9]]="",Table1[[#This Row],[10]]="",Table1[[#This Row],[11]]="",Table1[[#This Row],[12]]="",Table1[[#This Row],[13]]="",Table1[[#This Row],[15]]="",Table1[[#This Row],[17]]=""),"","X")</f>
        <v/>
      </c>
      <c r="AA74" s="65" t="str">
        <f>IF(Table1[[#This Row],[14]]="","","X")</f>
        <v/>
      </c>
    </row>
    <row r="75" spans="1:27" ht="26.25" x14ac:dyDescent="0.25">
      <c r="A75" s="39" t="s">
        <v>5</v>
      </c>
      <c r="B75" s="68" t="s">
        <v>216</v>
      </c>
      <c r="C75" s="40" t="s">
        <v>288</v>
      </c>
      <c r="D75" s="69" t="s">
        <v>28</v>
      </c>
      <c r="E75" s="69" t="s">
        <v>28</v>
      </c>
      <c r="F75" s="39" t="s">
        <v>36</v>
      </c>
      <c r="G75" s="67"/>
      <c r="H75" s="67"/>
      <c r="I75" s="67"/>
      <c r="J75" s="67"/>
      <c r="K75" s="67"/>
      <c r="L75" s="67"/>
      <c r="M75" s="23"/>
      <c r="N75" s="67"/>
      <c r="O75" s="67"/>
      <c r="P75" s="67"/>
      <c r="Q75" s="67"/>
      <c r="R75" s="67"/>
      <c r="S75" s="67"/>
      <c r="T75" s="67"/>
      <c r="U75" s="23" t="s">
        <v>33</v>
      </c>
      <c r="V75" s="67"/>
      <c r="W75" s="67"/>
      <c r="X75" s="65" t="str">
        <f>IF(Table1[[#This Row],[1]]="","","X")</f>
        <v/>
      </c>
      <c r="Y75" s="65" t="str">
        <f>IF(AND(Table1[[#This Row],[2]]="",Table1[[#This Row],[3]]="",Table1[[#This Row],[5]]="",Table1[[#This Row],[16]]=""),"","X")</f>
        <v/>
      </c>
      <c r="Z75" s="65" t="str">
        <f>IF(AND(Table1[[#This Row],[4]]="",Table1[[#This Row],[6]]="",Table1[[#This Row],[7]]="",Table1[[#This Row],[8]]="",Table1[[#This Row],[9]]="",Table1[[#This Row],[10]]="",Table1[[#This Row],[11]]="",Table1[[#This Row],[12]]="",Table1[[#This Row],[13]]="",Table1[[#This Row],[15]]="",Table1[[#This Row],[17]]=""),"","X")</f>
        <v>X</v>
      </c>
      <c r="AA75" s="65" t="str">
        <f>IF(Table1[[#This Row],[14]]="","","X")</f>
        <v/>
      </c>
    </row>
    <row r="76" spans="1:27" ht="26.25" x14ac:dyDescent="0.25">
      <c r="A76" s="39" t="s">
        <v>5</v>
      </c>
      <c r="B76" s="68" t="s">
        <v>217</v>
      </c>
      <c r="C76" s="69" t="s">
        <v>218</v>
      </c>
      <c r="D76" s="69" t="s">
        <v>28</v>
      </c>
      <c r="E76" s="69" t="s">
        <v>28</v>
      </c>
      <c r="F76" s="39" t="s">
        <v>1</v>
      </c>
      <c r="G76" s="67"/>
      <c r="H76" s="67"/>
      <c r="I76" s="67"/>
      <c r="J76" s="67"/>
      <c r="K76" s="67"/>
      <c r="L76" s="67"/>
      <c r="M76" s="23" t="s">
        <v>33</v>
      </c>
      <c r="N76" s="67"/>
      <c r="O76" s="67"/>
      <c r="P76" s="67"/>
      <c r="Q76" s="67"/>
      <c r="R76" s="67"/>
      <c r="S76" s="67"/>
      <c r="T76" s="23" t="s">
        <v>33</v>
      </c>
      <c r="U76" s="67"/>
      <c r="V76" s="67"/>
      <c r="W76" s="67"/>
      <c r="X76" s="65" t="str">
        <f>IF(Table1[[#This Row],[1]]="","","X")</f>
        <v/>
      </c>
      <c r="Y76" s="65" t="str">
        <f>IF(AND(Table1[[#This Row],[2]]="",Table1[[#This Row],[3]]="",Table1[[#This Row],[5]]="",Table1[[#This Row],[16]]=""),"","X")</f>
        <v/>
      </c>
      <c r="Z76" s="65" t="str">
        <f>IF(AND(Table1[[#This Row],[4]]="",Table1[[#This Row],[6]]="",Table1[[#This Row],[7]]="",Table1[[#This Row],[8]]="",Table1[[#This Row],[9]]="",Table1[[#This Row],[10]]="",Table1[[#This Row],[11]]="",Table1[[#This Row],[12]]="",Table1[[#This Row],[13]]="",Table1[[#This Row],[15]]="",Table1[[#This Row],[17]]=""),"","X")</f>
        <v>X</v>
      </c>
      <c r="AA76" s="65" t="str">
        <f>IF(Table1[[#This Row],[14]]="","","X")</f>
        <v>X</v>
      </c>
    </row>
    <row r="77" spans="1:27" ht="26.25" x14ac:dyDescent="0.25">
      <c r="A77" s="39" t="s">
        <v>5</v>
      </c>
      <c r="B77" s="68" t="s">
        <v>219</v>
      </c>
      <c r="C77" s="69" t="s">
        <v>220</v>
      </c>
      <c r="D77" s="69" t="s">
        <v>28</v>
      </c>
      <c r="E77" s="69" t="s">
        <v>28</v>
      </c>
      <c r="F77" s="39" t="s">
        <v>1</v>
      </c>
      <c r="G77" s="67"/>
      <c r="H77" s="67"/>
      <c r="I77" s="67"/>
      <c r="J77" s="67"/>
      <c r="K77" s="67"/>
      <c r="L77" s="67"/>
      <c r="M77" s="23" t="s">
        <v>33</v>
      </c>
      <c r="N77" s="67"/>
      <c r="O77" s="67"/>
      <c r="P77" s="67"/>
      <c r="Q77" s="67"/>
      <c r="R77" s="67"/>
      <c r="S77" s="67"/>
      <c r="T77" s="67"/>
      <c r="U77" s="67"/>
      <c r="V77" s="67"/>
      <c r="W77" s="67"/>
      <c r="X77" s="65" t="str">
        <f>IF(Table1[[#This Row],[1]]="","","X")</f>
        <v/>
      </c>
      <c r="Y77" s="65" t="str">
        <f>IF(AND(Table1[[#This Row],[2]]="",Table1[[#This Row],[3]]="",Table1[[#This Row],[5]]="",Table1[[#This Row],[16]]=""),"","X")</f>
        <v/>
      </c>
      <c r="Z77" s="65" t="str">
        <f>IF(AND(Table1[[#This Row],[4]]="",Table1[[#This Row],[6]]="",Table1[[#This Row],[7]]="",Table1[[#This Row],[8]]="",Table1[[#This Row],[9]]="",Table1[[#This Row],[10]]="",Table1[[#This Row],[11]]="",Table1[[#This Row],[12]]="",Table1[[#This Row],[13]]="",Table1[[#This Row],[15]]="",Table1[[#This Row],[17]]=""),"","X")</f>
        <v>X</v>
      </c>
      <c r="AA77" s="65" t="str">
        <f>IF(Table1[[#This Row],[14]]="","","X")</f>
        <v/>
      </c>
    </row>
    <row r="78" spans="1:27" ht="26.25" x14ac:dyDescent="0.25">
      <c r="A78" s="39" t="s">
        <v>5</v>
      </c>
      <c r="B78" s="68" t="s">
        <v>221</v>
      </c>
      <c r="C78" s="69" t="s">
        <v>222</v>
      </c>
      <c r="D78" s="69" t="s">
        <v>254</v>
      </c>
      <c r="E78" s="69" t="s">
        <v>30</v>
      </c>
      <c r="F78" s="39" t="s">
        <v>1</v>
      </c>
      <c r="G78" s="67"/>
      <c r="H78" s="67"/>
      <c r="I78" s="67"/>
      <c r="J78" s="67"/>
      <c r="K78" s="67"/>
      <c r="L78" s="67"/>
      <c r="M78" s="23" t="s">
        <v>33</v>
      </c>
      <c r="N78" s="67"/>
      <c r="O78" s="67"/>
      <c r="P78" s="67"/>
      <c r="Q78" s="67"/>
      <c r="R78" s="23" t="s">
        <v>33</v>
      </c>
      <c r="S78" s="67"/>
      <c r="T78" s="67"/>
      <c r="U78" s="67"/>
      <c r="V78" s="67"/>
      <c r="W78" s="67"/>
      <c r="X78" s="65" t="str">
        <f>IF(Table1[[#This Row],[1]]="","","X")</f>
        <v/>
      </c>
      <c r="Y78" s="65" t="str">
        <f>IF(AND(Table1[[#This Row],[2]]="",Table1[[#This Row],[3]]="",Table1[[#This Row],[5]]="",Table1[[#This Row],[16]]=""),"","X")</f>
        <v/>
      </c>
      <c r="Z78" s="65" t="str">
        <f>IF(AND(Table1[[#This Row],[4]]="",Table1[[#This Row],[6]]="",Table1[[#This Row],[7]]="",Table1[[#This Row],[8]]="",Table1[[#This Row],[9]]="",Table1[[#This Row],[10]]="",Table1[[#This Row],[11]]="",Table1[[#This Row],[12]]="",Table1[[#This Row],[13]]="",Table1[[#This Row],[15]]="",Table1[[#This Row],[17]]=""),"","X")</f>
        <v>X</v>
      </c>
      <c r="AA78" s="65" t="str">
        <f>IF(Table1[[#This Row],[14]]="","","X")</f>
        <v/>
      </c>
    </row>
    <row r="79" spans="1:27" ht="26.25" x14ac:dyDescent="0.25">
      <c r="A79" s="39" t="s">
        <v>5</v>
      </c>
      <c r="B79" s="68" t="s">
        <v>223</v>
      </c>
      <c r="C79" s="69" t="s">
        <v>224</v>
      </c>
      <c r="D79" s="69" t="s">
        <v>28</v>
      </c>
      <c r="E79" s="69" t="s">
        <v>28</v>
      </c>
      <c r="F79" s="39" t="s">
        <v>36</v>
      </c>
      <c r="G79" s="67"/>
      <c r="H79" s="67"/>
      <c r="I79" s="67"/>
      <c r="J79" s="67"/>
      <c r="K79" s="67"/>
      <c r="L79" s="67"/>
      <c r="M79" s="23" t="s">
        <v>33</v>
      </c>
      <c r="N79" s="67"/>
      <c r="O79" s="67"/>
      <c r="P79" s="67"/>
      <c r="Q79" s="67"/>
      <c r="R79" s="23" t="s">
        <v>33</v>
      </c>
      <c r="S79" s="67"/>
      <c r="T79" s="67"/>
      <c r="U79" s="67"/>
      <c r="V79" s="67"/>
      <c r="W79" s="67"/>
      <c r="X79" s="65" t="str">
        <f>IF(Table1[[#This Row],[1]]="","","X")</f>
        <v/>
      </c>
      <c r="Y79" s="65" t="str">
        <f>IF(AND(Table1[[#This Row],[2]]="",Table1[[#This Row],[3]]="",Table1[[#This Row],[5]]="",Table1[[#This Row],[16]]=""),"","X")</f>
        <v/>
      </c>
      <c r="Z79" s="65" t="str">
        <f>IF(AND(Table1[[#This Row],[4]]="",Table1[[#This Row],[6]]="",Table1[[#This Row],[7]]="",Table1[[#This Row],[8]]="",Table1[[#This Row],[9]]="",Table1[[#This Row],[10]]="",Table1[[#This Row],[11]]="",Table1[[#This Row],[12]]="",Table1[[#This Row],[13]]="",Table1[[#This Row],[15]]="",Table1[[#This Row],[17]]=""),"","X")</f>
        <v>X</v>
      </c>
      <c r="AA79" s="65" t="str">
        <f>IF(Table1[[#This Row],[14]]="","","X")</f>
        <v/>
      </c>
    </row>
    <row r="80" spans="1:27" ht="39" x14ac:dyDescent="0.25">
      <c r="A80" s="39" t="s">
        <v>5</v>
      </c>
      <c r="B80" s="39" t="s">
        <v>225</v>
      </c>
      <c r="C80" s="40" t="s">
        <v>226</v>
      </c>
      <c r="D80" s="40" t="s">
        <v>28</v>
      </c>
      <c r="E80" s="40" t="s">
        <v>28</v>
      </c>
      <c r="F80" s="39" t="s">
        <v>1</v>
      </c>
      <c r="G80" s="67"/>
      <c r="H80" s="23"/>
      <c r="I80" s="67"/>
      <c r="J80" s="67"/>
      <c r="K80" s="23" t="s">
        <v>33</v>
      </c>
      <c r="L80" s="67"/>
      <c r="M80" s="23" t="s">
        <v>33</v>
      </c>
      <c r="N80" s="67"/>
      <c r="O80" s="67"/>
      <c r="P80" s="67"/>
      <c r="Q80" s="67"/>
      <c r="R80" s="67"/>
      <c r="S80" s="67"/>
      <c r="T80" s="67"/>
      <c r="U80" s="67"/>
      <c r="V80" s="67"/>
      <c r="W80" s="67"/>
      <c r="X80" s="65" t="str">
        <f>IF(Table1[[#This Row],[1]]="","","X")</f>
        <v/>
      </c>
      <c r="Y80" s="65" t="str">
        <f>IF(AND(Table1[[#This Row],[2]]="",Table1[[#This Row],[3]]="",Table1[[#This Row],[5]]="",Table1[[#This Row],[16]]=""),"","X")</f>
        <v>X</v>
      </c>
      <c r="Z80" s="65" t="str">
        <f>IF(AND(Table1[[#This Row],[4]]="",Table1[[#This Row],[6]]="",Table1[[#This Row],[7]]="",Table1[[#This Row],[8]]="",Table1[[#This Row],[9]]="",Table1[[#This Row],[10]]="",Table1[[#This Row],[11]]="",Table1[[#This Row],[12]]="",Table1[[#This Row],[13]]="",Table1[[#This Row],[15]]="",Table1[[#This Row],[17]]=""),"","X")</f>
        <v>X</v>
      </c>
      <c r="AA80" s="65" t="str">
        <f>IF(Table1[[#This Row],[14]]="","","X")</f>
        <v/>
      </c>
    </row>
    <row r="81" spans="1:27" s="17" customFormat="1" ht="51.75" x14ac:dyDescent="0.25">
      <c r="A81" s="73" t="s">
        <v>38</v>
      </c>
      <c r="B81" s="73" t="s">
        <v>286</v>
      </c>
      <c r="C81" s="74" t="s">
        <v>287</v>
      </c>
      <c r="D81" s="40" t="s">
        <v>28</v>
      </c>
      <c r="E81" s="40" t="s">
        <v>28</v>
      </c>
      <c r="F81" s="39" t="s">
        <v>1</v>
      </c>
      <c r="G81" s="75"/>
      <c r="H81" s="75"/>
      <c r="I81" s="23"/>
      <c r="J81" s="75"/>
      <c r="K81" s="75" t="s">
        <v>33</v>
      </c>
      <c r="L81" s="75"/>
      <c r="M81" s="75" t="s">
        <v>33</v>
      </c>
      <c r="N81" s="75"/>
      <c r="O81" s="75"/>
      <c r="P81" s="75"/>
      <c r="Q81" s="75"/>
      <c r="R81" s="75"/>
      <c r="S81" s="75"/>
      <c r="T81" s="75"/>
      <c r="U81" s="75"/>
      <c r="V81" s="23"/>
      <c r="W81" s="23"/>
      <c r="X81" s="76" t="str">
        <f>IF(Table1[[#This Row],[1]]="","","X")</f>
        <v/>
      </c>
      <c r="Y81" s="76" t="str">
        <f>IF(AND(Table1[[#This Row],[2]]="",Table1[[#This Row],[3]]="",Table1[[#This Row],[5]]="",Table1[[#This Row],[16]]=""),"","X")</f>
        <v>X</v>
      </c>
      <c r="Z81" s="76" t="str">
        <f>IF(AND(Table1[[#This Row],[4]]="",Table1[[#This Row],[6]]="",Table1[[#This Row],[7]]="",Table1[[#This Row],[8]]="",Table1[[#This Row],[9]]="",Table1[[#This Row],[10]]="",Table1[[#This Row],[11]]="",Table1[[#This Row],[12]]="",Table1[[#This Row],[13]]="",Table1[[#This Row],[15]]="",Table1[[#This Row],[17]]=""),"","X")</f>
        <v>X</v>
      </c>
      <c r="AA81" s="76" t="str">
        <f>IF(Table1[[#This Row],[14]]="","","X")</f>
        <v/>
      </c>
    </row>
    <row r="82" spans="1:27" ht="39" x14ac:dyDescent="0.25">
      <c r="A82" s="39" t="s">
        <v>5</v>
      </c>
      <c r="B82" s="39" t="s">
        <v>227</v>
      </c>
      <c r="C82" s="40" t="s">
        <v>228</v>
      </c>
      <c r="D82" s="40" t="s">
        <v>28</v>
      </c>
      <c r="E82" s="40" t="s">
        <v>28</v>
      </c>
      <c r="F82" s="39" t="s">
        <v>36</v>
      </c>
      <c r="G82" s="67"/>
      <c r="H82" s="67"/>
      <c r="I82" s="67"/>
      <c r="J82" s="67"/>
      <c r="K82" s="23" t="s">
        <v>33</v>
      </c>
      <c r="L82" s="23"/>
      <c r="M82" s="23" t="s">
        <v>33</v>
      </c>
      <c r="N82" s="67"/>
      <c r="O82" s="67"/>
      <c r="P82" s="67"/>
      <c r="Q82" s="67"/>
      <c r="R82" s="67"/>
      <c r="S82" s="67"/>
      <c r="T82" s="67"/>
      <c r="U82" s="67"/>
      <c r="V82" s="67"/>
      <c r="W82" s="67"/>
      <c r="X82" s="65" t="str">
        <f>IF(Table1[[#This Row],[1]]="","","X")</f>
        <v/>
      </c>
      <c r="Y82" s="65" t="str">
        <f>IF(AND(Table1[[#This Row],[2]]="",Table1[[#This Row],[3]]="",Table1[[#This Row],[5]]="",Table1[[#This Row],[16]]=""),"","X")</f>
        <v>X</v>
      </c>
      <c r="Z82" s="65" t="str">
        <f>IF(AND(Table1[[#This Row],[4]]="",Table1[[#This Row],[6]]="",Table1[[#This Row],[7]]="",Table1[[#This Row],[8]]="",Table1[[#This Row],[9]]="",Table1[[#This Row],[10]]="",Table1[[#This Row],[11]]="",Table1[[#This Row],[12]]="",Table1[[#This Row],[13]]="",Table1[[#This Row],[15]]="",Table1[[#This Row],[17]]=""),"","X")</f>
        <v>X</v>
      </c>
      <c r="AA82" s="65" t="str">
        <f>IF(Table1[[#This Row],[14]]="","","X")</f>
        <v/>
      </c>
    </row>
    <row r="83" spans="1:27" ht="39" x14ac:dyDescent="0.25">
      <c r="A83" s="39" t="s">
        <v>5</v>
      </c>
      <c r="B83" s="39" t="s">
        <v>229</v>
      </c>
      <c r="C83" s="40" t="s">
        <v>289</v>
      </c>
      <c r="D83" s="40" t="s">
        <v>255</v>
      </c>
      <c r="E83" s="40" t="s">
        <v>30</v>
      </c>
      <c r="F83" s="39" t="s">
        <v>36</v>
      </c>
      <c r="G83" s="67"/>
      <c r="H83" s="67"/>
      <c r="I83" s="67"/>
      <c r="J83" s="67"/>
      <c r="K83" s="67"/>
      <c r="L83" s="23"/>
      <c r="M83" s="23" t="s">
        <v>33</v>
      </c>
      <c r="N83" s="67"/>
      <c r="O83" s="67"/>
      <c r="P83" s="23" t="s">
        <v>33</v>
      </c>
      <c r="Q83" s="67"/>
      <c r="R83" s="23"/>
      <c r="S83" s="67"/>
      <c r="T83" s="67"/>
      <c r="U83" s="67"/>
      <c r="V83" s="67"/>
      <c r="W83" s="67"/>
      <c r="X83" s="70" t="str">
        <f>IF(Table1[[#This Row],[1]]="","","X")</f>
        <v/>
      </c>
      <c r="Y83" s="70" t="str">
        <f>IF(AND(Table1[[#This Row],[2]]="",Table1[[#This Row],[3]]="",Table1[[#This Row],[5]]="",Table1[[#This Row],[16]]=""),"","X")</f>
        <v/>
      </c>
      <c r="Z83" s="70" t="str">
        <f>IF(AND(Table1[[#This Row],[4]]="",Table1[[#This Row],[6]]="",Table1[[#This Row],[7]]="",Table1[[#This Row],[8]]="",Table1[[#This Row],[9]]="",Table1[[#This Row],[10]]="",Table1[[#This Row],[11]]="",Table1[[#This Row],[12]]="",Table1[[#This Row],[13]]="",Table1[[#This Row],[15]]="",Table1[[#This Row],[17]]=""),"","X")</f>
        <v>X</v>
      </c>
      <c r="AA83" s="70" t="str">
        <f>IF(Table1[[#This Row],[14]]="","","X")</f>
        <v/>
      </c>
    </row>
    <row r="84" spans="1:27" ht="51.75" x14ac:dyDescent="0.25">
      <c r="A84" s="39" t="s">
        <v>5</v>
      </c>
      <c r="B84" s="39" t="s">
        <v>230</v>
      </c>
      <c r="C84" s="40" t="s">
        <v>231</v>
      </c>
      <c r="D84" s="40" t="s">
        <v>28</v>
      </c>
      <c r="E84" s="40" t="s">
        <v>28</v>
      </c>
      <c r="F84" s="39" t="s">
        <v>36</v>
      </c>
      <c r="G84" s="67"/>
      <c r="H84" s="67"/>
      <c r="I84" s="67"/>
      <c r="J84" s="67"/>
      <c r="K84" s="67"/>
      <c r="L84" s="23"/>
      <c r="M84" s="23" t="s">
        <v>33</v>
      </c>
      <c r="N84" s="67"/>
      <c r="O84" s="67"/>
      <c r="P84" s="67"/>
      <c r="Q84" s="67"/>
      <c r="R84" s="23" t="s">
        <v>33</v>
      </c>
      <c r="S84" s="67"/>
      <c r="T84" s="67"/>
      <c r="U84" s="67"/>
      <c r="V84" s="67"/>
      <c r="W84" s="67"/>
      <c r="X84" s="70" t="str">
        <f>IF(Table1[[#This Row],[1]]="","","X")</f>
        <v/>
      </c>
      <c r="Y84" s="70" t="str">
        <f>IF(AND(Table1[[#This Row],[2]]="",Table1[[#This Row],[3]]="",Table1[[#This Row],[5]]="",Table1[[#This Row],[16]]=""),"","X")</f>
        <v/>
      </c>
      <c r="Z84" s="70" t="str">
        <f>IF(AND(Table1[[#This Row],[4]]="",Table1[[#This Row],[6]]="",Table1[[#This Row],[7]]="",Table1[[#This Row],[8]]="",Table1[[#This Row],[9]]="",Table1[[#This Row],[10]]="",Table1[[#This Row],[11]]="",Table1[[#This Row],[12]]="",Table1[[#This Row],[13]]="",Table1[[#This Row],[15]]="",Table1[[#This Row],[17]]=""),"","X")</f>
        <v>X</v>
      </c>
      <c r="AA84" s="70" t="str">
        <f>IF(Table1[[#This Row],[14]]="","","X")</f>
        <v/>
      </c>
    </row>
    <row r="85" spans="1:27" ht="64.5" x14ac:dyDescent="0.25">
      <c r="A85" s="39" t="s">
        <v>5</v>
      </c>
      <c r="B85" s="39" t="s">
        <v>232</v>
      </c>
      <c r="C85" s="40" t="s">
        <v>233</v>
      </c>
      <c r="D85" s="40" t="s">
        <v>28</v>
      </c>
      <c r="E85" s="40" t="s">
        <v>28</v>
      </c>
      <c r="F85" s="39" t="s">
        <v>36</v>
      </c>
      <c r="G85" s="67"/>
      <c r="H85" s="67"/>
      <c r="I85" s="67"/>
      <c r="J85" s="67"/>
      <c r="K85" s="67"/>
      <c r="L85" s="23"/>
      <c r="M85" s="23" t="s">
        <v>33</v>
      </c>
      <c r="N85" s="67"/>
      <c r="O85" s="67"/>
      <c r="P85" s="67"/>
      <c r="Q85" s="67"/>
      <c r="R85" s="23"/>
      <c r="S85" s="23" t="s">
        <v>33</v>
      </c>
      <c r="T85" s="67"/>
      <c r="U85" s="67"/>
      <c r="V85" s="67"/>
      <c r="W85" s="23"/>
      <c r="X85" s="70" t="str">
        <f>IF(Table1[[#This Row],[1]]="","","X")</f>
        <v/>
      </c>
      <c r="Y85" s="70" t="str">
        <f>IF(AND(Table1[[#This Row],[2]]="",Table1[[#This Row],[3]]="",Table1[[#This Row],[5]]="",Table1[[#This Row],[16]]=""),"","X")</f>
        <v/>
      </c>
      <c r="Z85" s="70" t="str">
        <f>IF(AND(Table1[[#This Row],[4]]="",Table1[[#This Row],[6]]="",Table1[[#This Row],[7]]="",Table1[[#This Row],[8]]="",Table1[[#This Row],[9]]="",Table1[[#This Row],[10]]="",Table1[[#This Row],[11]]="",Table1[[#This Row],[12]]="",Table1[[#This Row],[13]]="",Table1[[#This Row],[15]]="",Table1[[#This Row],[17]]=""),"","X")</f>
        <v>X</v>
      </c>
      <c r="AA85" s="70" t="str">
        <f>IF(Table1[[#This Row],[14]]="","","X")</f>
        <v/>
      </c>
    </row>
    <row r="86" spans="1:27" ht="51.75" x14ac:dyDescent="0.25">
      <c r="A86" s="39" t="s">
        <v>5</v>
      </c>
      <c r="B86" s="39" t="s">
        <v>234</v>
      </c>
      <c r="C86" s="40" t="s">
        <v>235</v>
      </c>
      <c r="D86" s="40" t="s">
        <v>256</v>
      </c>
      <c r="E86" s="40" t="s">
        <v>30</v>
      </c>
      <c r="F86" s="39" t="s">
        <v>36</v>
      </c>
      <c r="G86" s="67"/>
      <c r="H86" s="67"/>
      <c r="I86" s="67"/>
      <c r="J86" s="67"/>
      <c r="K86" s="67"/>
      <c r="L86" s="23"/>
      <c r="M86" s="67"/>
      <c r="N86" s="67"/>
      <c r="O86" s="67"/>
      <c r="P86" s="67"/>
      <c r="Q86" s="67"/>
      <c r="R86" s="23"/>
      <c r="S86" s="67"/>
      <c r="T86" s="67"/>
      <c r="U86" s="67"/>
      <c r="V86" s="67"/>
      <c r="W86" s="23"/>
      <c r="X86" s="70" t="str">
        <f>IF(Table1[[#This Row],[1]]="","","X")</f>
        <v/>
      </c>
      <c r="Y86" s="70" t="str">
        <f>IF(AND(Table1[[#This Row],[2]]="",Table1[[#This Row],[3]]="",Table1[[#This Row],[5]]="",Table1[[#This Row],[16]]=""),"","X")</f>
        <v/>
      </c>
      <c r="Z86" s="70" t="str">
        <f>IF(AND(Table1[[#This Row],[4]]="",Table1[[#This Row],[6]]="",Table1[[#This Row],[7]]="",Table1[[#This Row],[8]]="",Table1[[#This Row],[9]]="",Table1[[#This Row],[10]]="",Table1[[#This Row],[11]]="",Table1[[#This Row],[12]]="",Table1[[#This Row],[13]]="",Table1[[#This Row],[15]]="",Table1[[#This Row],[17]]=""),"","X")</f>
        <v/>
      </c>
      <c r="AA86" s="70" t="str">
        <f>IF(Table1[[#This Row],[14]]="","","X")</f>
        <v/>
      </c>
    </row>
    <row r="87" spans="1:27" ht="39" x14ac:dyDescent="0.25">
      <c r="A87" s="39" t="s">
        <v>5</v>
      </c>
      <c r="B87" s="39" t="s">
        <v>236</v>
      </c>
      <c r="C87" s="40" t="s">
        <v>237</v>
      </c>
      <c r="D87" s="40" t="s">
        <v>28</v>
      </c>
      <c r="E87" s="40" t="s">
        <v>28</v>
      </c>
      <c r="F87" s="39" t="s">
        <v>1</v>
      </c>
      <c r="G87" s="67"/>
      <c r="H87" s="67"/>
      <c r="I87" s="67"/>
      <c r="J87" s="67"/>
      <c r="K87" s="67"/>
      <c r="L87" s="67"/>
      <c r="M87" s="23" t="s">
        <v>33</v>
      </c>
      <c r="N87" s="67"/>
      <c r="O87" s="67"/>
      <c r="P87" s="67"/>
      <c r="Q87" s="67"/>
      <c r="R87" s="67"/>
      <c r="S87" s="23"/>
      <c r="T87" s="67"/>
      <c r="U87" s="67"/>
      <c r="V87" s="67"/>
      <c r="W87" s="67"/>
      <c r="X87" s="70" t="str">
        <f>IF(Table1[[#This Row],[1]]="","","X")</f>
        <v/>
      </c>
      <c r="Y87" s="70" t="str">
        <f>IF(AND(Table1[[#This Row],[2]]="",Table1[[#This Row],[3]]="",Table1[[#This Row],[5]]="",Table1[[#This Row],[16]]=""),"","X")</f>
        <v/>
      </c>
      <c r="Z87" s="70" t="str">
        <f>IF(AND(Table1[[#This Row],[4]]="",Table1[[#This Row],[6]]="",Table1[[#This Row],[7]]="",Table1[[#This Row],[8]]="",Table1[[#This Row],[9]]="",Table1[[#This Row],[10]]="",Table1[[#This Row],[11]]="",Table1[[#This Row],[12]]="",Table1[[#This Row],[13]]="",Table1[[#This Row],[15]]="",Table1[[#This Row],[17]]=""),"","X")</f>
        <v>X</v>
      </c>
      <c r="AA87" s="70" t="str">
        <f>IF(Table1[[#This Row],[14]]="","","X")</f>
        <v/>
      </c>
    </row>
    <row r="88" spans="1:27" ht="26.25" x14ac:dyDescent="0.25">
      <c r="A88" s="39" t="s">
        <v>5</v>
      </c>
      <c r="B88" s="39" t="s">
        <v>238</v>
      </c>
      <c r="C88" s="40" t="s">
        <v>239</v>
      </c>
      <c r="D88" s="40" t="s">
        <v>28</v>
      </c>
      <c r="E88" s="40" t="s">
        <v>28</v>
      </c>
      <c r="F88" s="39" t="s">
        <v>1</v>
      </c>
      <c r="G88" s="67"/>
      <c r="H88" s="67"/>
      <c r="I88" s="67"/>
      <c r="J88" s="67"/>
      <c r="K88" s="67"/>
      <c r="L88" s="67"/>
      <c r="M88" s="23" t="s">
        <v>33</v>
      </c>
      <c r="N88" s="67"/>
      <c r="O88" s="67"/>
      <c r="P88" s="67"/>
      <c r="Q88" s="67"/>
      <c r="R88" s="67"/>
      <c r="S88" s="67"/>
      <c r="T88" s="67"/>
      <c r="U88" s="67"/>
      <c r="V88" s="67"/>
      <c r="W88" s="67"/>
      <c r="X88" s="70" t="str">
        <f>IF(Table1[[#This Row],[1]]="","","X")</f>
        <v/>
      </c>
      <c r="Y88" s="70" t="str">
        <f>IF(AND(Table1[[#This Row],[2]]="",Table1[[#This Row],[3]]="",Table1[[#This Row],[5]]="",Table1[[#This Row],[16]]=""),"","X")</f>
        <v/>
      </c>
      <c r="Z88" s="70" t="str">
        <f>IF(AND(Table1[[#This Row],[4]]="",Table1[[#This Row],[6]]="",Table1[[#This Row],[7]]="",Table1[[#This Row],[8]]="",Table1[[#This Row],[9]]="",Table1[[#This Row],[10]]="",Table1[[#This Row],[11]]="",Table1[[#This Row],[12]]="",Table1[[#This Row],[13]]="",Table1[[#This Row],[15]]="",Table1[[#This Row],[17]]=""),"","X")</f>
        <v>X</v>
      </c>
      <c r="AA88" s="70" t="str">
        <f>IF(Table1[[#This Row],[14]]="","","X")</f>
        <v/>
      </c>
    </row>
    <row r="89" spans="1:27" ht="39" x14ac:dyDescent="0.25">
      <c r="A89" s="39" t="s">
        <v>5</v>
      </c>
      <c r="B89" s="39" t="s">
        <v>240</v>
      </c>
      <c r="C89" s="40" t="s">
        <v>241</v>
      </c>
      <c r="D89" s="40" t="s">
        <v>28</v>
      </c>
      <c r="E89" s="40" t="s">
        <v>28</v>
      </c>
      <c r="F89" s="39" t="s">
        <v>1</v>
      </c>
      <c r="G89" s="67"/>
      <c r="H89" s="23"/>
      <c r="I89" s="67"/>
      <c r="J89" s="67"/>
      <c r="K89" s="67"/>
      <c r="L89" s="23" t="s">
        <v>33</v>
      </c>
      <c r="M89" s="23" t="s">
        <v>33</v>
      </c>
      <c r="N89" s="67"/>
      <c r="O89" s="67"/>
      <c r="P89" s="67"/>
      <c r="Q89" s="67"/>
      <c r="R89" s="67"/>
      <c r="S89" s="67"/>
      <c r="T89" s="67"/>
      <c r="U89" s="67"/>
      <c r="V89" s="67"/>
      <c r="W89" s="67"/>
      <c r="X89" s="70" t="str">
        <f>IF(Table1[[#This Row],[1]]="","","X")</f>
        <v/>
      </c>
      <c r="Y89" s="70" t="str">
        <f>IF(AND(Table1[[#This Row],[2]]="",Table1[[#This Row],[3]]="",Table1[[#This Row],[5]]="",Table1[[#This Row],[16]]=""),"","X")</f>
        <v/>
      </c>
      <c r="Z89" s="70" t="str">
        <f>IF(AND(Table1[[#This Row],[4]]="",Table1[[#This Row],[6]]="",Table1[[#This Row],[7]]="",Table1[[#This Row],[8]]="",Table1[[#This Row],[9]]="",Table1[[#This Row],[10]]="",Table1[[#This Row],[11]]="",Table1[[#This Row],[12]]="",Table1[[#This Row],[13]]="",Table1[[#This Row],[15]]="",Table1[[#This Row],[17]]=""),"","X")</f>
        <v>X</v>
      </c>
      <c r="AA89" s="70" t="str">
        <f>IF(Table1[[#This Row],[14]]="","","X")</f>
        <v/>
      </c>
    </row>
    <row r="90" spans="1:27" ht="39" x14ac:dyDescent="0.25">
      <c r="A90" s="39" t="s">
        <v>5</v>
      </c>
      <c r="B90" s="39" t="s">
        <v>242</v>
      </c>
      <c r="C90" s="40" t="s">
        <v>243</v>
      </c>
      <c r="D90" s="40" t="s">
        <v>28</v>
      </c>
      <c r="E90" s="40" t="s">
        <v>28</v>
      </c>
      <c r="F90" s="39" t="s">
        <v>36</v>
      </c>
      <c r="G90" s="23" t="s">
        <v>33</v>
      </c>
      <c r="H90" s="23" t="s">
        <v>33</v>
      </c>
      <c r="I90" s="23" t="s">
        <v>33</v>
      </c>
      <c r="J90" s="67"/>
      <c r="K90" s="67"/>
      <c r="L90" s="67"/>
      <c r="M90" s="23" t="s">
        <v>33</v>
      </c>
      <c r="N90" s="23" t="s">
        <v>33</v>
      </c>
      <c r="O90" s="67"/>
      <c r="P90" s="67"/>
      <c r="Q90" s="67"/>
      <c r="R90" s="67"/>
      <c r="S90" s="67"/>
      <c r="T90" s="67"/>
      <c r="U90" s="67"/>
      <c r="V90" s="67"/>
      <c r="W90" s="67"/>
      <c r="X90" s="70" t="str">
        <f>IF(Table1[[#This Row],[1]]="","","X")</f>
        <v>X</v>
      </c>
      <c r="Y90" s="70" t="str">
        <f>IF(AND(Table1[[#This Row],[2]]="",Table1[[#This Row],[3]]="",Table1[[#This Row],[5]]="",Table1[[#This Row],[16]]=""),"","X")</f>
        <v>X</v>
      </c>
      <c r="Z90" s="70" t="str">
        <f>IF(AND(Table1[[#This Row],[4]]="",Table1[[#This Row],[6]]="",Table1[[#This Row],[7]]="",Table1[[#This Row],[8]]="",Table1[[#This Row],[9]]="",Table1[[#This Row],[10]]="",Table1[[#This Row],[11]]="",Table1[[#This Row],[12]]="",Table1[[#This Row],[13]]="",Table1[[#This Row],[15]]="",Table1[[#This Row],[17]]=""),"","X")</f>
        <v>X</v>
      </c>
      <c r="AA90" s="70" t="str">
        <f>IF(Table1[[#This Row],[14]]="","","X")</f>
        <v/>
      </c>
    </row>
    <row r="91" spans="1:27" ht="39" x14ac:dyDescent="0.25">
      <c r="A91" s="39" t="s">
        <v>5</v>
      </c>
      <c r="B91" s="39" t="s">
        <v>244</v>
      </c>
      <c r="C91" s="40" t="s">
        <v>245</v>
      </c>
      <c r="D91" s="40" t="s">
        <v>28</v>
      </c>
      <c r="E91" s="40" t="s">
        <v>28</v>
      </c>
      <c r="F91" s="39" t="s">
        <v>1</v>
      </c>
      <c r="G91" s="67"/>
      <c r="H91" s="67"/>
      <c r="I91" s="67"/>
      <c r="J91" s="67"/>
      <c r="K91" s="23" t="s">
        <v>33</v>
      </c>
      <c r="L91" s="67"/>
      <c r="M91" s="23" t="s">
        <v>33</v>
      </c>
      <c r="N91" s="67"/>
      <c r="O91" s="67"/>
      <c r="P91" s="67"/>
      <c r="Q91" s="67"/>
      <c r="R91" s="67"/>
      <c r="S91" s="67"/>
      <c r="T91" s="67"/>
      <c r="U91" s="67"/>
      <c r="V91" s="67"/>
      <c r="W91" s="67"/>
      <c r="X91" s="70" t="str">
        <f>IF(Table1[[#This Row],[1]]="","","X")</f>
        <v/>
      </c>
      <c r="Y91" s="70" t="str">
        <f>IF(AND(Table1[[#This Row],[2]]="",Table1[[#This Row],[3]]="",Table1[[#This Row],[5]]="",Table1[[#This Row],[16]]=""),"","X")</f>
        <v>X</v>
      </c>
      <c r="Z91" s="70" t="str">
        <f>IF(AND(Table1[[#This Row],[4]]="",Table1[[#This Row],[6]]="",Table1[[#This Row],[7]]="",Table1[[#This Row],[8]]="",Table1[[#This Row],[9]]="",Table1[[#This Row],[10]]="",Table1[[#This Row],[11]]="",Table1[[#This Row],[12]]="",Table1[[#This Row],[13]]="",Table1[[#This Row],[15]]="",Table1[[#This Row],[17]]=""),"","X")</f>
        <v>X</v>
      </c>
      <c r="AA91" s="70" t="str">
        <f>IF(Table1[[#This Row],[14]]="","","X")</f>
        <v/>
      </c>
    </row>
    <row r="92" spans="1:27" ht="26.25" x14ac:dyDescent="0.25">
      <c r="A92" s="39" t="s">
        <v>5</v>
      </c>
      <c r="B92" s="39" t="s">
        <v>246</v>
      </c>
      <c r="C92" s="40" t="s">
        <v>247</v>
      </c>
      <c r="D92" s="40" t="s">
        <v>257</v>
      </c>
      <c r="E92" s="40" t="s">
        <v>30</v>
      </c>
      <c r="F92" s="39" t="s">
        <v>1</v>
      </c>
      <c r="G92" s="67"/>
      <c r="H92" s="67"/>
      <c r="I92" s="67"/>
      <c r="J92" s="67"/>
      <c r="K92" s="67"/>
      <c r="L92" s="67"/>
      <c r="M92" s="67"/>
      <c r="N92" s="67"/>
      <c r="O92" s="23"/>
      <c r="P92" s="67"/>
      <c r="Q92" s="67"/>
      <c r="R92" s="67"/>
      <c r="S92" s="67"/>
      <c r="T92" s="67"/>
      <c r="U92" s="67"/>
      <c r="V92" s="67"/>
      <c r="W92" s="67"/>
      <c r="X92" s="70" t="str">
        <f>IF(Table1[[#This Row],[1]]="","","X")</f>
        <v/>
      </c>
      <c r="Y92" s="70" t="str">
        <f>IF(AND(Table1[[#This Row],[2]]="",Table1[[#This Row],[3]]="",Table1[[#This Row],[5]]="",Table1[[#This Row],[16]]=""),"","X")</f>
        <v/>
      </c>
      <c r="Z92" s="70" t="str">
        <f>IF(AND(Table1[[#This Row],[4]]="",Table1[[#This Row],[6]]="",Table1[[#This Row],[7]]="",Table1[[#This Row],[8]]="",Table1[[#This Row],[9]]="",Table1[[#This Row],[10]]="",Table1[[#This Row],[11]]="",Table1[[#This Row],[12]]="",Table1[[#This Row],[13]]="",Table1[[#This Row],[15]]="",Table1[[#This Row],[17]]=""),"","X")</f>
        <v/>
      </c>
      <c r="AA92" s="70" t="str">
        <f>IF(Table1[[#This Row],[14]]="","","X")</f>
        <v/>
      </c>
    </row>
    <row r="93" spans="1:27" ht="64.5" x14ac:dyDescent="0.25">
      <c r="A93" s="39" t="s">
        <v>5</v>
      </c>
      <c r="B93" s="39" t="s">
        <v>248</v>
      </c>
      <c r="C93" s="40" t="s">
        <v>249</v>
      </c>
      <c r="D93" s="40" t="s">
        <v>28</v>
      </c>
      <c r="E93" s="40" t="s">
        <v>28</v>
      </c>
      <c r="F93" s="39" t="s">
        <v>1</v>
      </c>
      <c r="G93" s="67"/>
      <c r="H93" s="67"/>
      <c r="I93" s="67"/>
      <c r="J93" s="67"/>
      <c r="K93" s="67"/>
      <c r="L93" s="67"/>
      <c r="M93" s="23" t="s">
        <v>33</v>
      </c>
      <c r="N93" s="67"/>
      <c r="O93" s="23"/>
      <c r="P93" s="67"/>
      <c r="Q93" s="67"/>
      <c r="R93" s="23" t="s">
        <v>33</v>
      </c>
      <c r="S93" s="67"/>
      <c r="T93" s="67"/>
      <c r="U93" s="67"/>
      <c r="V93" s="67"/>
      <c r="W93" s="67"/>
      <c r="X93" s="70" t="str">
        <f>IF(Table1[[#This Row],[1]]="","","X")</f>
        <v/>
      </c>
      <c r="Y93" s="70" t="str">
        <f>IF(AND(Table1[[#This Row],[2]]="",Table1[[#This Row],[3]]="",Table1[[#This Row],[5]]="",Table1[[#This Row],[16]]=""),"","X")</f>
        <v/>
      </c>
      <c r="Z93" s="70" t="str">
        <f>IF(AND(Table1[[#This Row],[4]]="",Table1[[#This Row],[6]]="",Table1[[#This Row],[7]]="",Table1[[#This Row],[8]]="",Table1[[#This Row],[9]]="",Table1[[#This Row],[10]]="",Table1[[#This Row],[11]]="",Table1[[#This Row],[12]]="",Table1[[#This Row],[13]]="",Table1[[#This Row],[15]]="",Table1[[#This Row],[17]]=""),"","X")</f>
        <v>X</v>
      </c>
      <c r="AA93" s="70" t="str">
        <f>IF(Table1[[#This Row],[14]]="","","X")</f>
        <v/>
      </c>
    </row>
    <row r="94" spans="1:27" ht="39" x14ac:dyDescent="0.25">
      <c r="A94" s="39" t="s">
        <v>5</v>
      </c>
      <c r="B94" s="39" t="s">
        <v>250</v>
      </c>
      <c r="C94" s="40" t="s">
        <v>251</v>
      </c>
      <c r="D94" s="40" t="s">
        <v>258</v>
      </c>
      <c r="E94" s="40" t="s">
        <v>30</v>
      </c>
      <c r="F94" s="39" t="s">
        <v>1</v>
      </c>
      <c r="G94" s="67"/>
      <c r="H94" s="67"/>
      <c r="I94" s="67"/>
      <c r="J94" s="67"/>
      <c r="K94" s="67"/>
      <c r="L94" s="23"/>
      <c r="M94" s="67"/>
      <c r="N94" s="67"/>
      <c r="O94" s="23"/>
      <c r="P94" s="67"/>
      <c r="Q94" s="67"/>
      <c r="R94" s="67"/>
      <c r="S94" s="67"/>
      <c r="T94" s="67"/>
      <c r="U94" s="23" t="s">
        <v>33</v>
      </c>
      <c r="V94" s="67"/>
      <c r="W94" s="67"/>
      <c r="X94" s="70" t="str">
        <f>IF(Table1[[#This Row],[1]]="","","X")</f>
        <v/>
      </c>
      <c r="Y94" s="70" t="str">
        <f>IF(AND(Table1[[#This Row],[2]]="",Table1[[#This Row],[3]]="",Table1[[#This Row],[5]]="",Table1[[#This Row],[16]]=""),"","X")</f>
        <v/>
      </c>
      <c r="Z94" s="70" t="str">
        <f>IF(AND(Table1[[#This Row],[4]]="",Table1[[#This Row],[6]]="",Table1[[#This Row],[7]]="",Table1[[#This Row],[8]]="",Table1[[#This Row],[9]]="",Table1[[#This Row],[10]]="",Table1[[#This Row],[11]]="",Table1[[#This Row],[12]]="",Table1[[#This Row],[13]]="",Table1[[#This Row],[15]]="",Table1[[#This Row],[17]]=""),"","X")</f>
        <v>X</v>
      </c>
      <c r="AA94" s="70" t="str">
        <f>IF(Table1[[#This Row],[14]]="","","X")</f>
        <v/>
      </c>
    </row>
    <row r="95" spans="1:27" ht="51.75" x14ac:dyDescent="0.25">
      <c r="A95" s="39" t="s">
        <v>5</v>
      </c>
      <c r="B95" s="39" t="s">
        <v>252</v>
      </c>
      <c r="C95" s="40" t="s">
        <v>253</v>
      </c>
      <c r="D95" s="40" t="s">
        <v>28</v>
      </c>
      <c r="E95" s="40" t="s">
        <v>28</v>
      </c>
      <c r="F95" s="39" t="s">
        <v>1</v>
      </c>
      <c r="G95" s="67"/>
      <c r="H95" s="67"/>
      <c r="I95" s="67"/>
      <c r="J95" s="67"/>
      <c r="K95" s="23" t="s">
        <v>33</v>
      </c>
      <c r="L95" s="67"/>
      <c r="M95" s="23" t="s">
        <v>33</v>
      </c>
      <c r="N95" s="67"/>
      <c r="O95" s="67"/>
      <c r="P95" s="67"/>
      <c r="Q95" s="67"/>
      <c r="R95" s="67"/>
      <c r="S95" s="67"/>
      <c r="T95" s="67"/>
      <c r="U95" s="67"/>
      <c r="V95" s="67"/>
      <c r="W95" s="67"/>
      <c r="X95" s="70" t="str">
        <f>IF(Table1[[#This Row],[1]]="","","X")</f>
        <v/>
      </c>
      <c r="Y95" s="70" t="str">
        <f>IF(AND(Table1[[#This Row],[2]]="",Table1[[#This Row],[3]]="",Table1[[#This Row],[5]]="",Table1[[#This Row],[16]]=""),"","X")</f>
        <v>X</v>
      </c>
      <c r="Z95" s="70" t="str">
        <f>IF(AND(Table1[[#This Row],[4]]="",Table1[[#This Row],[6]]="",Table1[[#This Row],[7]]="",Table1[[#This Row],[8]]="",Table1[[#This Row],[9]]="",Table1[[#This Row],[10]]="",Table1[[#This Row],[11]]="",Table1[[#This Row],[12]]="",Table1[[#This Row],[13]]="",Table1[[#This Row],[15]]="",Table1[[#This Row],[17]]=""),"","X")</f>
        <v>X</v>
      </c>
      <c r="AA95" s="70" t="str">
        <f>IF(Table1[[#This Row],[14]]="","","X")</f>
        <v/>
      </c>
    </row>
    <row r="96" spans="1:27" ht="26.25" x14ac:dyDescent="0.25">
      <c r="A96" s="39" t="s">
        <v>6</v>
      </c>
      <c r="B96" s="39" t="s">
        <v>74</v>
      </c>
      <c r="C96" s="40" t="s">
        <v>75</v>
      </c>
      <c r="D96" s="40" t="s">
        <v>28</v>
      </c>
      <c r="E96" s="40" t="s">
        <v>28</v>
      </c>
      <c r="F96" s="39" t="s">
        <v>1</v>
      </c>
      <c r="G96" s="67"/>
      <c r="H96" s="67"/>
      <c r="I96" s="23" t="s">
        <v>33</v>
      </c>
      <c r="J96" s="67"/>
      <c r="K96" s="67"/>
      <c r="L96" s="67"/>
      <c r="M96" s="67"/>
      <c r="N96" s="67"/>
      <c r="O96" s="67"/>
      <c r="P96" s="67"/>
      <c r="Q96" s="67"/>
      <c r="R96" s="67"/>
      <c r="S96" s="67"/>
      <c r="T96" s="67"/>
      <c r="U96" s="67"/>
      <c r="V96" s="67"/>
      <c r="W96" s="67"/>
      <c r="X96" s="70" t="str">
        <f>IF(Table1[[#This Row],[1]]="","","X")</f>
        <v/>
      </c>
      <c r="Y96" s="70" t="str">
        <f>IF(AND(Table1[[#This Row],[2]]="",Table1[[#This Row],[3]]="",Table1[[#This Row],[5]]="",Table1[[#This Row],[16]]=""),"","X")</f>
        <v>X</v>
      </c>
      <c r="Z96" s="70" t="str">
        <f>IF(AND(Table1[[#This Row],[4]]="",Table1[[#This Row],[6]]="",Table1[[#This Row],[7]]="",Table1[[#This Row],[8]]="",Table1[[#This Row],[9]]="",Table1[[#This Row],[10]]="",Table1[[#This Row],[11]]="",Table1[[#This Row],[12]]="",Table1[[#This Row],[13]]="",Table1[[#This Row],[15]]="",Table1[[#This Row],[17]]=""),"","X")</f>
        <v/>
      </c>
      <c r="AA96" s="70" t="str">
        <f>IF(Table1[[#This Row],[14]]="","","X")</f>
        <v/>
      </c>
    </row>
    <row r="97" spans="1:27" ht="39" x14ac:dyDescent="0.25">
      <c r="A97" s="39" t="s">
        <v>6</v>
      </c>
      <c r="B97" s="39" t="s">
        <v>87</v>
      </c>
      <c r="C97" s="40" t="s">
        <v>88</v>
      </c>
      <c r="D97" s="40" t="s">
        <v>89</v>
      </c>
      <c r="E97" s="40" t="s">
        <v>30</v>
      </c>
      <c r="F97" s="39" t="s">
        <v>1</v>
      </c>
      <c r="G97" s="67"/>
      <c r="H97" s="67"/>
      <c r="I97" s="23" t="s">
        <v>33</v>
      </c>
      <c r="J97" s="67"/>
      <c r="K97" s="67"/>
      <c r="L97" s="67"/>
      <c r="M97" s="67"/>
      <c r="N97" s="67"/>
      <c r="O97" s="67"/>
      <c r="P97" s="67"/>
      <c r="Q97" s="67"/>
      <c r="R97" s="67"/>
      <c r="S97" s="67"/>
      <c r="T97" s="67"/>
      <c r="U97" s="67"/>
      <c r="V97" s="67"/>
      <c r="W97" s="67"/>
      <c r="X97" s="70" t="str">
        <f>IF(Table1[[#This Row],[1]]="","","X")</f>
        <v/>
      </c>
      <c r="Y97" s="70" t="str">
        <f>IF(AND(Table1[[#This Row],[2]]="",Table1[[#This Row],[3]]="",Table1[[#This Row],[5]]="",Table1[[#This Row],[16]]=""),"","X")</f>
        <v>X</v>
      </c>
      <c r="Z97" s="70" t="str">
        <f>IF(AND(Table1[[#This Row],[4]]="",Table1[[#This Row],[6]]="",Table1[[#This Row],[7]]="",Table1[[#This Row],[8]]="",Table1[[#This Row],[9]]="",Table1[[#This Row],[10]]="",Table1[[#This Row],[11]]="",Table1[[#This Row],[12]]="",Table1[[#This Row],[13]]="",Table1[[#This Row],[15]]="",Table1[[#This Row],[17]]=""),"","X")</f>
        <v/>
      </c>
      <c r="AA97" s="70" t="str">
        <f>IF(Table1[[#This Row],[14]]="","","X")</f>
        <v/>
      </c>
    </row>
    <row r="98" spans="1:27" ht="15.75" x14ac:dyDescent="0.25">
      <c r="A98" s="39" t="s">
        <v>6</v>
      </c>
      <c r="B98" s="39" t="s">
        <v>102</v>
      </c>
      <c r="C98" s="40" t="s">
        <v>103</v>
      </c>
      <c r="D98" s="40" t="s">
        <v>28</v>
      </c>
      <c r="E98" s="40" t="s">
        <v>28</v>
      </c>
      <c r="F98" s="39" t="s">
        <v>1</v>
      </c>
      <c r="G98" s="67"/>
      <c r="H98" s="23"/>
      <c r="I98" s="23" t="s">
        <v>33</v>
      </c>
      <c r="J98" s="67"/>
      <c r="K98" s="67"/>
      <c r="L98" s="23"/>
      <c r="M98" s="67"/>
      <c r="N98" s="67"/>
      <c r="O98" s="67"/>
      <c r="P98" s="67"/>
      <c r="Q98" s="67"/>
      <c r="R98" s="23"/>
      <c r="S98" s="67"/>
      <c r="T98" s="67"/>
      <c r="U98" s="67"/>
      <c r="V98" s="67"/>
      <c r="W98" s="67"/>
      <c r="X98" s="70" t="str">
        <f>IF(Table1[[#This Row],[1]]="","","X")</f>
        <v/>
      </c>
      <c r="Y98" s="70" t="str">
        <f>IF(AND(Table1[[#This Row],[2]]="",Table1[[#This Row],[3]]="",Table1[[#This Row],[5]]="",Table1[[#This Row],[16]]=""),"","X")</f>
        <v>X</v>
      </c>
      <c r="Z98" s="70" t="str">
        <f>IF(AND(Table1[[#This Row],[4]]="",Table1[[#This Row],[6]]="",Table1[[#This Row],[7]]="",Table1[[#This Row],[8]]="",Table1[[#This Row],[9]]="",Table1[[#This Row],[10]]="",Table1[[#This Row],[11]]="",Table1[[#This Row],[12]]="",Table1[[#This Row],[13]]="",Table1[[#This Row],[15]]="",Table1[[#This Row],[17]]=""),"","X")</f>
        <v/>
      </c>
      <c r="AA98" s="70" t="str">
        <f>IF(Table1[[#This Row],[14]]="","","X")</f>
        <v/>
      </c>
    </row>
    <row r="99" spans="1:27" ht="39" x14ac:dyDescent="0.25">
      <c r="A99" s="39" t="s">
        <v>6</v>
      </c>
      <c r="B99" s="39" t="s">
        <v>259</v>
      </c>
      <c r="C99" s="40" t="s">
        <v>260</v>
      </c>
      <c r="D99" s="40" t="s">
        <v>28</v>
      </c>
      <c r="E99" s="40" t="s">
        <v>28</v>
      </c>
      <c r="F99" s="39" t="s">
        <v>1</v>
      </c>
      <c r="G99" s="67"/>
      <c r="H99" s="23"/>
      <c r="I99" s="67"/>
      <c r="J99" s="23"/>
      <c r="K99" s="67"/>
      <c r="L99" s="67"/>
      <c r="M99" s="23" t="s">
        <v>33</v>
      </c>
      <c r="N99" s="67"/>
      <c r="O99" s="67"/>
      <c r="P99" s="67"/>
      <c r="Q99" s="67"/>
      <c r="R99" s="67"/>
      <c r="S99" s="67"/>
      <c r="T99" s="67"/>
      <c r="U99" s="67"/>
      <c r="V99" s="67"/>
      <c r="W99" s="67"/>
      <c r="X99" s="70" t="str">
        <f>IF(Table1[[#This Row],[1]]="","","X")</f>
        <v/>
      </c>
      <c r="Y99" s="70" t="str">
        <f>IF(AND(Table1[[#This Row],[2]]="",Table1[[#This Row],[3]]="",Table1[[#This Row],[5]]="",Table1[[#This Row],[16]]=""),"","X")</f>
        <v/>
      </c>
      <c r="Z99" s="70" t="str">
        <f>IF(AND(Table1[[#This Row],[4]]="",Table1[[#This Row],[6]]="",Table1[[#This Row],[7]]="",Table1[[#This Row],[8]]="",Table1[[#This Row],[9]]="",Table1[[#This Row],[10]]="",Table1[[#This Row],[11]]="",Table1[[#This Row],[12]]="",Table1[[#This Row],[13]]="",Table1[[#This Row],[15]]="",Table1[[#This Row],[17]]=""),"","X")</f>
        <v>X</v>
      </c>
      <c r="AA99" s="70" t="str">
        <f>IF(Table1[[#This Row],[14]]="","","X")</f>
        <v/>
      </c>
    </row>
    <row r="100" spans="1:27" ht="15.75" x14ac:dyDescent="0.25">
      <c r="A100" s="39" t="s">
        <v>6</v>
      </c>
      <c r="B100" s="39" t="s">
        <v>261</v>
      </c>
      <c r="C100" s="40" t="s">
        <v>262</v>
      </c>
      <c r="D100" s="40" t="s">
        <v>28</v>
      </c>
      <c r="E100" s="40" t="s">
        <v>28</v>
      </c>
      <c r="F100" s="39" t="s">
        <v>1</v>
      </c>
      <c r="G100" s="67"/>
      <c r="H100" s="67"/>
      <c r="I100" s="67"/>
      <c r="J100" s="67"/>
      <c r="K100" s="67"/>
      <c r="L100" s="67"/>
      <c r="M100" s="67"/>
      <c r="N100" s="67"/>
      <c r="O100" s="67"/>
      <c r="P100" s="67"/>
      <c r="Q100" s="67"/>
      <c r="R100" s="67"/>
      <c r="S100" s="67"/>
      <c r="T100" s="23"/>
      <c r="U100" s="67"/>
      <c r="V100" s="67"/>
      <c r="W100" s="67"/>
      <c r="X100" s="70" t="str">
        <f>IF(Table1[[#This Row],[1]]="","","X")</f>
        <v/>
      </c>
      <c r="Y100" s="70" t="str">
        <f>IF(AND(Table1[[#This Row],[2]]="",Table1[[#This Row],[3]]="",Table1[[#This Row],[5]]="",Table1[[#This Row],[16]]=""),"","X")</f>
        <v/>
      </c>
      <c r="Z100" s="70" t="str">
        <f>IF(AND(Table1[[#This Row],[4]]="",Table1[[#This Row],[6]]="",Table1[[#This Row],[7]]="",Table1[[#This Row],[8]]="",Table1[[#This Row],[9]]="",Table1[[#This Row],[10]]="",Table1[[#This Row],[11]]="",Table1[[#This Row],[12]]="",Table1[[#This Row],[13]]="",Table1[[#This Row],[15]]="",Table1[[#This Row],[17]]=""),"","X")</f>
        <v/>
      </c>
      <c r="AA100" s="70" t="str">
        <f>IF(Table1[[#This Row],[14]]="","","X")</f>
        <v/>
      </c>
    </row>
    <row r="101" spans="1:27" ht="26.25" x14ac:dyDescent="0.25">
      <c r="A101" s="39" t="s">
        <v>35</v>
      </c>
      <c r="B101" s="39" t="s">
        <v>80</v>
      </c>
      <c r="C101" s="40" t="s">
        <v>81</v>
      </c>
      <c r="D101" s="40" t="s">
        <v>28</v>
      </c>
      <c r="E101" s="40" t="s">
        <v>28</v>
      </c>
      <c r="F101" s="39" t="s">
        <v>1</v>
      </c>
      <c r="G101" s="67"/>
      <c r="H101" s="67"/>
      <c r="I101" s="67"/>
      <c r="J101" s="67"/>
      <c r="K101" s="67"/>
      <c r="L101" s="23" t="s">
        <v>33</v>
      </c>
      <c r="M101" s="67"/>
      <c r="N101" s="67"/>
      <c r="O101" s="67"/>
      <c r="P101" s="67"/>
      <c r="Q101" s="67"/>
      <c r="R101" s="67"/>
      <c r="S101" s="67"/>
      <c r="T101" s="67"/>
      <c r="U101" s="23"/>
      <c r="V101" s="67"/>
      <c r="W101" s="23"/>
      <c r="X101" s="70" t="str">
        <f>IF(Table1[[#This Row],[1]]="","","X")</f>
        <v/>
      </c>
      <c r="Y101" s="70" t="str">
        <f>IF(AND(Table1[[#This Row],[2]]="",Table1[[#This Row],[3]]="",Table1[[#This Row],[5]]="",Table1[[#This Row],[16]]=""),"","X")</f>
        <v/>
      </c>
      <c r="Z101" s="70" t="str">
        <f>IF(AND(Table1[[#This Row],[4]]="",Table1[[#This Row],[6]]="",Table1[[#This Row],[7]]="",Table1[[#This Row],[8]]="",Table1[[#This Row],[9]]="",Table1[[#This Row],[10]]="",Table1[[#This Row],[11]]="",Table1[[#This Row],[12]]="",Table1[[#This Row],[13]]="",Table1[[#This Row],[15]]="",Table1[[#This Row],[17]]=""),"","X")</f>
        <v>X</v>
      </c>
      <c r="AA101" s="70" t="str">
        <f>IF(Table1[[#This Row],[14]]="","","X")</f>
        <v/>
      </c>
    </row>
    <row r="102" spans="1:27" ht="26.25" x14ac:dyDescent="0.25">
      <c r="A102" s="39" t="s">
        <v>35</v>
      </c>
      <c r="B102" s="39" t="s">
        <v>263</v>
      </c>
      <c r="C102" s="40" t="s">
        <v>264</v>
      </c>
      <c r="D102" s="40" t="s">
        <v>28</v>
      </c>
      <c r="E102" s="40" t="s">
        <v>28</v>
      </c>
      <c r="F102" s="39" t="s">
        <v>1</v>
      </c>
      <c r="G102" s="67"/>
      <c r="H102" s="67"/>
      <c r="I102" s="67"/>
      <c r="J102" s="67"/>
      <c r="K102" s="67"/>
      <c r="L102" s="23" t="s">
        <v>33</v>
      </c>
      <c r="M102" s="67"/>
      <c r="N102" s="67"/>
      <c r="O102" s="67"/>
      <c r="P102" s="67"/>
      <c r="Q102" s="67"/>
      <c r="R102" s="67"/>
      <c r="S102" s="67"/>
      <c r="T102" s="67"/>
      <c r="U102" s="23"/>
      <c r="V102" s="67"/>
      <c r="W102" s="23"/>
      <c r="X102" s="70" t="str">
        <f>IF(Table1[[#This Row],[1]]="","","X")</f>
        <v/>
      </c>
      <c r="Y102" s="70" t="str">
        <f>IF(AND(Table1[[#This Row],[2]]="",Table1[[#This Row],[3]]="",Table1[[#This Row],[5]]="",Table1[[#This Row],[16]]=""),"","X")</f>
        <v/>
      </c>
      <c r="Z102" s="70" t="str">
        <f>IF(AND(Table1[[#This Row],[4]]="",Table1[[#This Row],[6]]="",Table1[[#This Row],[7]]="",Table1[[#This Row],[8]]="",Table1[[#This Row],[9]]="",Table1[[#This Row],[10]]="",Table1[[#This Row],[11]]="",Table1[[#This Row],[12]]="",Table1[[#This Row],[13]]="",Table1[[#This Row],[15]]="",Table1[[#This Row],[17]]=""),"","X")</f>
        <v>X</v>
      </c>
      <c r="AA102" s="70" t="str">
        <f>IF(Table1[[#This Row],[14]]="","","X")</f>
        <v/>
      </c>
    </row>
    <row r="103" spans="1:27" ht="26.25" x14ac:dyDescent="0.25">
      <c r="A103" s="39" t="s">
        <v>35</v>
      </c>
      <c r="B103" s="39" t="s">
        <v>265</v>
      </c>
      <c r="C103" s="40" t="s">
        <v>266</v>
      </c>
      <c r="D103" s="40" t="s">
        <v>28</v>
      </c>
      <c r="E103" s="40" t="s">
        <v>28</v>
      </c>
      <c r="F103" s="39" t="s">
        <v>1</v>
      </c>
      <c r="G103" s="67"/>
      <c r="H103" s="67"/>
      <c r="I103" s="67"/>
      <c r="J103" s="67"/>
      <c r="K103" s="67"/>
      <c r="L103" s="23" t="s">
        <v>33</v>
      </c>
      <c r="M103" s="67"/>
      <c r="N103" s="67"/>
      <c r="O103" s="67"/>
      <c r="P103" s="67"/>
      <c r="Q103" s="67"/>
      <c r="R103" s="23"/>
      <c r="S103" s="67"/>
      <c r="T103" s="67"/>
      <c r="U103" s="67"/>
      <c r="V103" s="67"/>
      <c r="W103" s="23"/>
      <c r="X103" s="70" t="str">
        <f>IF(Table1[[#This Row],[1]]="","","X")</f>
        <v/>
      </c>
      <c r="Y103" s="70" t="str">
        <f>IF(AND(Table1[[#This Row],[2]]="",Table1[[#This Row],[3]]="",Table1[[#This Row],[5]]="",Table1[[#This Row],[16]]=""),"","X")</f>
        <v/>
      </c>
      <c r="Z103" s="70" t="str">
        <f>IF(AND(Table1[[#This Row],[4]]="",Table1[[#This Row],[6]]="",Table1[[#This Row],[7]]="",Table1[[#This Row],[8]]="",Table1[[#This Row],[9]]="",Table1[[#This Row],[10]]="",Table1[[#This Row],[11]]="",Table1[[#This Row],[12]]="",Table1[[#This Row],[13]]="",Table1[[#This Row],[15]]="",Table1[[#This Row],[17]]=""),"","X")</f>
        <v>X</v>
      </c>
      <c r="AA103" s="70" t="str">
        <f>IF(Table1[[#This Row],[14]]="","","X")</f>
        <v/>
      </c>
    </row>
    <row r="104" spans="1:27" ht="39" x14ac:dyDescent="0.25">
      <c r="A104" s="39" t="s">
        <v>35</v>
      </c>
      <c r="B104" s="39" t="s">
        <v>267</v>
      </c>
      <c r="C104" s="40" t="s">
        <v>268</v>
      </c>
      <c r="D104" s="40" t="s">
        <v>269</v>
      </c>
      <c r="E104" s="40" t="s">
        <v>30</v>
      </c>
      <c r="F104" s="39" t="s">
        <v>1</v>
      </c>
      <c r="G104" s="67"/>
      <c r="H104" s="23"/>
      <c r="I104" s="67"/>
      <c r="J104" s="67"/>
      <c r="K104" s="67"/>
      <c r="L104" s="23" t="s">
        <v>33</v>
      </c>
      <c r="M104" s="67"/>
      <c r="N104" s="23"/>
      <c r="O104" s="67"/>
      <c r="P104" s="67"/>
      <c r="Q104" s="67"/>
      <c r="R104" s="67"/>
      <c r="S104" s="67"/>
      <c r="T104" s="67"/>
      <c r="U104" s="67"/>
      <c r="V104" s="67"/>
      <c r="W104" s="67"/>
      <c r="X104" s="70" t="str">
        <f>IF(Table1[[#This Row],[1]]="","","X")</f>
        <v/>
      </c>
      <c r="Y104" s="70" t="str">
        <f>IF(AND(Table1[[#This Row],[2]]="",Table1[[#This Row],[3]]="",Table1[[#This Row],[5]]="",Table1[[#This Row],[16]]=""),"","X")</f>
        <v/>
      </c>
      <c r="Z104" s="70" t="str">
        <f>IF(AND(Table1[[#This Row],[4]]="",Table1[[#This Row],[6]]="",Table1[[#This Row],[7]]="",Table1[[#This Row],[8]]="",Table1[[#This Row],[9]]="",Table1[[#This Row],[10]]="",Table1[[#This Row],[11]]="",Table1[[#This Row],[12]]="",Table1[[#This Row],[13]]="",Table1[[#This Row],[15]]="",Table1[[#This Row],[17]]=""),"","X")</f>
        <v>X</v>
      </c>
      <c r="AA104" s="70" t="str">
        <f>IF(Table1[[#This Row],[14]]="","","X")</f>
        <v/>
      </c>
    </row>
    <row r="105" spans="1:27" ht="39" x14ac:dyDescent="0.25">
      <c r="A105" s="39" t="s">
        <v>59</v>
      </c>
      <c r="B105" s="39" t="s">
        <v>270</v>
      </c>
      <c r="C105" s="40" t="s">
        <v>271</v>
      </c>
      <c r="D105" s="40" t="s">
        <v>28</v>
      </c>
      <c r="E105" s="40" t="s">
        <v>28</v>
      </c>
      <c r="F105" s="39" t="s">
        <v>36</v>
      </c>
      <c r="G105" s="67"/>
      <c r="H105" s="67"/>
      <c r="I105" s="67"/>
      <c r="J105" s="67"/>
      <c r="K105" s="67"/>
      <c r="L105" s="67"/>
      <c r="M105" s="23" t="s">
        <v>33</v>
      </c>
      <c r="N105" s="67"/>
      <c r="O105" s="67"/>
      <c r="P105" s="67"/>
      <c r="Q105" s="67"/>
      <c r="R105" s="23" t="s">
        <v>33</v>
      </c>
      <c r="S105" s="67"/>
      <c r="T105" s="67"/>
      <c r="U105" s="67"/>
      <c r="V105" s="67"/>
      <c r="W105" s="67"/>
      <c r="X105" s="70" t="str">
        <f>IF(Table1[[#This Row],[1]]="","","X")</f>
        <v/>
      </c>
      <c r="Y105" s="70" t="str">
        <f>IF(AND(Table1[[#This Row],[2]]="",Table1[[#This Row],[3]]="",Table1[[#This Row],[5]]="",Table1[[#This Row],[16]]=""),"","X")</f>
        <v/>
      </c>
      <c r="Z105" s="70" t="str">
        <f>IF(AND(Table1[[#This Row],[4]]="",Table1[[#This Row],[6]]="",Table1[[#This Row],[7]]="",Table1[[#This Row],[8]]="",Table1[[#This Row],[9]]="",Table1[[#This Row],[10]]="",Table1[[#This Row],[11]]="",Table1[[#This Row],[12]]="",Table1[[#This Row],[13]]="",Table1[[#This Row],[15]]="",Table1[[#This Row],[17]]=""),"","X")</f>
        <v>X</v>
      </c>
      <c r="AA105" s="70" t="str">
        <f>IF(Table1[[#This Row],[14]]="","","X")</f>
        <v/>
      </c>
    </row>
    <row r="106" spans="1:27" ht="39" x14ac:dyDescent="0.25">
      <c r="A106" s="39" t="s">
        <v>59</v>
      </c>
      <c r="B106" s="39" t="s">
        <v>272</v>
      </c>
      <c r="C106" s="40" t="s">
        <v>273</v>
      </c>
      <c r="D106" s="40" t="s">
        <v>77</v>
      </c>
      <c r="E106" s="40" t="s">
        <v>30</v>
      </c>
      <c r="F106" s="39" t="s">
        <v>1</v>
      </c>
      <c r="G106" s="67"/>
      <c r="H106" s="67"/>
      <c r="I106" s="67"/>
      <c r="J106" s="67"/>
      <c r="K106" s="67"/>
      <c r="L106" s="67"/>
      <c r="M106" s="23" t="s">
        <v>33</v>
      </c>
      <c r="N106" s="67"/>
      <c r="O106" s="67"/>
      <c r="P106" s="67"/>
      <c r="Q106" s="67"/>
      <c r="R106" s="67"/>
      <c r="S106" s="67"/>
      <c r="T106" s="67"/>
      <c r="U106" s="67"/>
      <c r="V106" s="67"/>
      <c r="W106" s="23" t="s">
        <v>33</v>
      </c>
      <c r="X106" s="70" t="str">
        <f>IF(Table1[[#This Row],[1]]="","","X")</f>
        <v/>
      </c>
      <c r="Y106" s="70" t="str">
        <f>IF(AND(Table1[[#This Row],[2]]="",Table1[[#This Row],[3]]="",Table1[[#This Row],[5]]="",Table1[[#This Row],[16]]=""),"","X")</f>
        <v/>
      </c>
      <c r="Z106" s="70" t="str">
        <f>IF(AND(Table1[[#This Row],[4]]="",Table1[[#This Row],[6]]="",Table1[[#This Row],[7]]="",Table1[[#This Row],[8]]="",Table1[[#This Row],[9]]="",Table1[[#This Row],[10]]="",Table1[[#This Row],[11]]="",Table1[[#This Row],[12]]="",Table1[[#This Row],[13]]="",Table1[[#This Row],[15]]="",Table1[[#This Row],[17]]=""),"","X")</f>
        <v>X</v>
      </c>
      <c r="AA106" s="70" t="str">
        <f>IF(Table1[[#This Row],[14]]="","","X")</f>
        <v/>
      </c>
    </row>
    <row r="107" spans="1:27" ht="51.75" x14ac:dyDescent="0.25">
      <c r="A107" s="39" t="s">
        <v>59</v>
      </c>
      <c r="B107" s="39" t="s">
        <v>274</v>
      </c>
      <c r="C107" s="40" t="s">
        <v>275</v>
      </c>
      <c r="D107" s="40" t="s">
        <v>28</v>
      </c>
      <c r="E107" s="40" t="s">
        <v>28</v>
      </c>
      <c r="F107" s="39" t="s">
        <v>36</v>
      </c>
      <c r="G107" s="23" t="s">
        <v>33</v>
      </c>
      <c r="H107" s="23" t="s">
        <v>33</v>
      </c>
      <c r="I107" s="23" t="s">
        <v>33</v>
      </c>
      <c r="J107" s="67"/>
      <c r="K107" s="67"/>
      <c r="L107" s="67"/>
      <c r="M107" s="23" t="s">
        <v>33</v>
      </c>
      <c r="N107" s="23" t="s">
        <v>33</v>
      </c>
      <c r="O107" s="67"/>
      <c r="P107" s="67"/>
      <c r="Q107" s="67"/>
      <c r="R107" s="67"/>
      <c r="S107" s="67"/>
      <c r="T107" s="67"/>
      <c r="U107" s="67"/>
      <c r="V107" s="67"/>
      <c r="W107" s="67"/>
      <c r="X107" s="70" t="str">
        <f>IF(Table1[[#This Row],[1]]="","","X")</f>
        <v>X</v>
      </c>
      <c r="Y107" s="70" t="str">
        <f>IF(AND(Table1[[#This Row],[2]]="",Table1[[#This Row],[3]]="",Table1[[#This Row],[5]]="",Table1[[#This Row],[16]]=""),"","X")</f>
        <v>X</v>
      </c>
      <c r="Z107" s="70" t="str">
        <f>IF(AND(Table1[[#This Row],[4]]="",Table1[[#This Row],[6]]="",Table1[[#This Row],[7]]="",Table1[[#This Row],[8]]="",Table1[[#This Row],[9]]="",Table1[[#This Row],[10]]="",Table1[[#This Row],[11]]="",Table1[[#This Row],[12]]="",Table1[[#This Row],[13]]="",Table1[[#This Row],[15]]="",Table1[[#This Row],[17]]=""),"","X")</f>
        <v>X</v>
      </c>
      <c r="AA107" s="70" t="str">
        <f>IF(Table1[[#This Row],[14]]="","","X")</f>
        <v/>
      </c>
    </row>
    <row r="108" spans="1:27" ht="26.25" x14ac:dyDescent="0.25">
      <c r="A108" s="39" t="s">
        <v>9</v>
      </c>
      <c r="B108" s="39" t="s">
        <v>276</v>
      </c>
      <c r="C108" s="40" t="s">
        <v>277</v>
      </c>
      <c r="D108" s="40" t="s">
        <v>282</v>
      </c>
      <c r="E108" s="40" t="s">
        <v>30</v>
      </c>
      <c r="F108" s="39" t="s">
        <v>1</v>
      </c>
      <c r="G108" s="67"/>
      <c r="H108" s="23"/>
      <c r="I108" s="67"/>
      <c r="J108" s="67"/>
      <c r="K108" s="67"/>
      <c r="L108" s="23"/>
      <c r="M108" s="23" t="s">
        <v>33</v>
      </c>
      <c r="N108" s="67"/>
      <c r="O108" s="67"/>
      <c r="P108" s="67"/>
      <c r="Q108" s="67"/>
      <c r="R108" s="67"/>
      <c r="S108" s="67"/>
      <c r="T108" s="23" t="s">
        <v>33</v>
      </c>
      <c r="U108" s="67"/>
      <c r="V108" s="67"/>
      <c r="W108" s="23"/>
      <c r="X108" s="70" t="str">
        <f>IF(Table1[[#This Row],[1]]="","","X")</f>
        <v/>
      </c>
      <c r="Y108" s="70" t="str">
        <f>IF(AND(Table1[[#This Row],[2]]="",Table1[[#This Row],[3]]="",Table1[[#This Row],[5]]="",Table1[[#This Row],[16]]=""),"","X")</f>
        <v/>
      </c>
      <c r="Z108" s="70" t="str">
        <f>IF(AND(Table1[[#This Row],[4]]="",Table1[[#This Row],[6]]="",Table1[[#This Row],[7]]="",Table1[[#This Row],[8]]="",Table1[[#This Row],[9]]="",Table1[[#This Row],[10]]="",Table1[[#This Row],[11]]="",Table1[[#This Row],[12]]="",Table1[[#This Row],[13]]="",Table1[[#This Row],[15]]="",Table1[[#This Row],[17]]=""),"","X")</f>
        <v>X</v>
      </c>
      <c r="AA108" s="70" t="str">
        <f>IF(Table1[[#This Row],[14]]="","","X")</f>
        <v>X</v>
      </c>
    </row>
    <row r="109" spans="1:27" ht="64.5" x14ac:dyDescent="0.25">
      <c r="A109" s="39" t="s">
        <v>9</v>
      </c>
      <c r="B109" s="39" t="s">
        <v>278</v>
      </c>
      <c r="C109" s="40" t="s">
        <v>279</v>
      </c>
      <c r="D109" s="40" t="s">
        <v>84</v>
      </c>
      <c r="E109" s="40" t="s">
        <v>30</v>
      </c>
      <c r="F109" s="39" t="s">
        <v>1</v>
      </c>
      <c r="G109" s="67"/>
      <c r="H109" s="23"/>
      <c r="I109" s="67"/>
      <c r="J109" s="67"/>
      <c r="K109" s="67"/>
      <c r="L109" s="23"/>
      <c r="M109" s="23" t="s">
        <v>33</v>
      </c>
      <c r="N109" s="67"/>
      <c r="O109" s="67"/>
      <c r="P109" s="67"/>
      <c r="Q109" s="67"/>
      <c r="R109" s="67"/>
      <c r="S109" s="67"/>
      <c r="T109" s="67"/>
      <c r="U109" s="67"/>
      <c r="V109" s="67"/>
      <c r="W109" s="67"/>
      <c r="X109" s="70" t="str">
        <f>IF(Table1[[#This Row],[1]]="","","X")</f>
        <v/>
      </c>
      <c r="Y109" s="70" t="str">
        <f>IF(AND(Table1[[#This Row],[2]]="",Table1[[#This Row],[3]]="",Table1[[#This Row],[5]]="",Table1[[#This Row],[16]]=""),"","X")</f>
        <v/>
      </c>
      <c r="Z109" s="70" t="str">
        <f>IF(AND(Table1[[#This Row],[4]]="",Table1[[#This Row],[6]]="",Table1[[#This Row],[7]]="",Table1[[#This Row],[8]]="",Table1[[#This Row],[9]]="",Table1[[#This Row],[10]]="",Table1[[#This Row],[11]]="",Table1[[#This Row],[12]]="",Table1[[#This Row],[13]]="",Table1[[#This Row],[15]]="",Table1[[#This Row],[17]]=""),"","X")</f>
        <v>X</v>
      </c>
      <c r="AA109" s="70" t="str">
        <f>IF(Table1[[#This Row],[14]]="","","X")</f>
        <v/>
      </c>
    </row>
    <row r="110" spans="1:27" ht="39" x14ac:dyDescent="0.25">
      <c r="A110" s="39" t="s">
        <v>9</v>
      </c>
      <c r="B110" s="39" t="s">
        <v>280</v>
      </c>
      <c r="C110" s="40" t="s">
        <v>281</v>
      </c>
      <c r="D110" s="40" t="s">
        <v>78</v>
      </c>
      <c r="E110" s="40" t="s">
        <v>30</v>
      </c>
      <c r="F110" s="39" t="s">
        <v>36</v>
      </c>
      <c r="G110" s="67"/>
      <c r="H110" s="67"/>
      <c r="I110" s="67"/>
      <c r="J110" s="67"/>
      <c r="K110" s="67"/>
      <c r="L110" s="23"/>
      <c r="M110" s="23" t="s">
        <v>33</v>
      </c>
      <c r="N110" s="67"/>
      <c r="O110" s="67"/>
      <c r="P110" s="67"/>
      <c r="Q110" s="67"/>
      <c r="R110" s="67"/>
      <c r="S110" s="67"/>
      <c r="T110" s="23" t="s">
        <v>33</v>
      </c>
      <c r="U110" s="23"/>
      <c r="V110" s="67"/>
      <c r="W110" s="23"/>
      <c r="X110" s="70" t="str">
        <f>IF(Table1[[#This Row],[1]]="","","X")</f>
        <v/>
      </c>
      <c r="Y110" s="70" t="str">
        <f>IF(AND(Table1[[#This Row],[2]]="",Table1[[#This Row],[3]]="",Table1[[#This Row],[5]]="",Table1[[#This Row],[16]]=""),"","X")</f>
        <v/>
      </c>
      <c r="Z110" s="70" t="str">
        <f>IF(AND(Table1[[#This Row],[4]]="",Table1[[#This Row],[6]]="",Table1[[#This Row],[7]]="",Table1[[#This Row],[8]]="",Table1[[#This Row],[9]]="",Table1[[#This Row],[10]]="",Table1[[#This Row],[11]]="",Table1[[#This Row],[12]]="",Table1[[#This Row],[13]]="",Table1[[#This Row],[15]]="",Table1[[#This Row],[17]]=""),"","X")</f>
        <v>X</v>
      </c>
      <c r="AA110" s="70" t="str">
        <f>IF(Table1[[#This Row],[14]]="","","X")</f>
        <v>X</v>
      </c>
    </row>
    <row r="111" spans="1:27" ht="42" customHeight="1" x14ac:dyDescent="0.25">
      <c r="A111" s="39" t="s">
        <v>8</v>
      </c>
      <c r="B111" s="39" t="s">
        <v>65</v>
      </c>
      <c r="C111" s="40" t="s">
        <v>66</v>
      </c>
      <c r="D111" s="40" t="s">
        <v>28</v>
      </c>
      <c r="E111" s="40" t="s">
        <v>28</v>
      </c>
      <c r="F111" s="39" t="s">
        <v>1</v>
      </c>
      <c r="G111" s="67"/>
      <c r="H111" s="23"/>
      <c r="I111" s="23" t="s">
        <v>33</v>
      </c>
      <c r="J111" s="67"/>
      <c r="K111" s="67"/>
      <c r="L111" s="23"/>
      <c r="M111" s="67"/>
      <c r="N111" s="67"/>
      <c r="O111" s="67"/>
      <c r="P111" s="67"/>
      <c r="Q111" s="67"/>
      <c r="R111" s="67"/>
      <c r="S111" s="67"/>
      <c r="T111" s="23"/>
      <c r="U111" s="23"/>
      <c r="V111" s="67"/>
      <c r="W111" s="23"/>
      <c r="X111" s="70" t="str">
        <f>IF(Table1[[#This Row],[1]]="","","X")</f>
        <v/>
      </c>
      <c r="Y111" s="70" t="str">
        <f>IF(AND(Table1[[#This Row],[2]]="",Table1[[#This Row],[3]]="",Table1[[#This Row],[5]]="",Table1[[#This Row],[16]]=""),"","X")</f>
        <v>X</v>
      </c>
      <c r="Z111" s="70" t="str">
        <f>IF(AND(Table1[[#This Row],[4]]="",Table1[[#This Row],[6]]="",Table1[[#This Row],[7]]="",Table1[[#This Row],[8]]="",Table1[[#This Row],[9]]="",Table1[[#This Row],[10]]="",Table1[[#This Row],[11]]="",Table1[[#This Row],[12]]="",Table1[[#This Row],[13]]="",Table1[[#This Row],[15]]="",Table1[[#This Row],[17]]=""),"","X")</f>
        <v/>
      </c>
      <c r="AA111" s="70" t="str">
        <f>IF(Table1[[#This Row],[14]]="","","X")</f>
        <v/>
      </c>
    </row>
    <row r="112" spans="1:27" ht="51.75" x14ac:dyDescent="0.25">
      <c r="A112" s="39" t="s">
        <v>8</v>
      </c>
      <c r="B112" s="39" t="s">
        <v>283</v>
      </c>
      <c r="C112" s="40" t="s">
        <v>284</v>
      </c>
      <c r="D112" s="40" t="s">
        <v>28</v>
      </c>
      <c r="E112" s="40" t="s">
        <v>28</v>
      </c>
      <c r="F112" s="39" t="s">
        <v>36</v>
      </c>
      <c r="G112" s="67"/>
      <c r="H112" s="67"/>
      <c r="I112" s="67"/>
      <c r="J112" s="67"/>
      <c r="K112" s="23" t="s">
        <v>33</v>
      </c>
      <c r="L112" s="23"/>
      <c r="M112" s="23" t="s">
        <v>33</v>
      </c>
      <c r="N112" s="67"/>
      <c r="O112" s="67"/>
      <c r="P112" s="67"/>
      <c r="Q112" s="67"/>
      <c r="R112" s="67"/>
      <c r="S112" s="67"/>
      <c r="T112" s="67"/>
      <c r="U112" s="67"/>
      <c r="V112" s="67"/>
      <c r="W112" s="67"/>
      <c r="X112" s="70" t="str">
        <f>IF(Table1[[#This Row],[1]]="","","X")</f>
        <v/>
      </c>
      <c r="Y112" s="70" t="str">
        <f>IF(AND(Table1[[#This Row],[2]]="",Table1[[#This Row],[3]]="",Table1[[#This Row],[5]]="",Table1[[#This Row],[16]]=""),"","X")</f>
        <v>X</v>
      </c>
      <c r="Z112" s="70" t="str">
        <f>IF(AND(Table1[[#This Row],[4]]="",Table1[[#This Row],[6]]="",Table1[[#This Row],[7]]="",Table1[[#This Row],[8]]="",Table1[[#This Row],[9]]="",Table1[[#This Row],[10]]="",Table1[[#This Row],[11]]="",Table1[[#This Row],[12]]="",Table1[[#This Row],[13]]="",Table1[[#This Row],[15]]="",Table1[[#This Row],[17]]=""),"","X")</f>
        <v>X</v>
      </c>
      <c r="AA112" s="70" t="str">
        <f>IF(Table1[[#This Row],[14]]="","","X")</f>
        <v/>
      </c>
    </row>
    <row r="113" spans="1:27" ht="26.25" x14ac:dyDescent="0.25">
      <c r="A113" s="39" t="s">
        <v>7</v>
      </c>
      <c r="B113" s="39" t="s">
        <v>106</v>
      </c>
      <c r="C113" s="40" t="s">
        <v>285</v>
      </c>
      <c r="D113" s="40" t="s">
        <v>255</v>
      </c>
      <c r="E113" s="40" t="s">
        <v>76</v>
      </c>
      <c r="F113" s="39" t="s">
        <v>36</v>
      </c>
      <c r="G113" s="67"/>
      <c r="H113" s="23"/>
      <c r="I113" s="67"/>
      <c r="J113" s="23"/>
      <c r="K113" s="67"/>
      <c r="L113" s="67"/>
      <c r="M113" s="23" t="s">
        <v>33</v>
      </c>
      <c r="N113" s="67"/>
      <c r="O113" s="67"/>
      <c r="P113" s="23" t="s">
        <v>33</v>
      </c>
      <c r="Q113" s="67"/>
      <c r="R113" s="67"/>
      <c r="S113" s="67"/>
      <c r="T113" s="67"/>
      <c r="U113" s="67"/>
      <c r="V113" s="67"/>
      <c r="W113" s="23"/>
      <c r="X113" s="70" t="str">
        <f>IF(Table1[[#This Row],[1]]="","","X")</f>
        <v/>
      </c>
      <c r="Y113" s="70" t="str">
        <f>IF(AND(Table1[[#This Row],[2]]="",Table1[[#This Row],[3]]="",Table1[[#This Row],[5]]="",Table1[[#This Row],[16]]=""),"","X")</f>
        <v/>
      </c>
      <c r="Z113" s="70" t="str">
        <f>IF(AND(Table1[[#This Row],[4]]="",Table1[[#This Row],[6]]="",Table1[[#This Row],[7]]="",Table1[[#This Row],[8]]="",Table1[[#This Row],[9]]="",Table1[[#This Row],[10]]="",Table1[[#This Row],[11]]="",Table1[[#This Row],[12]]="",Table1[[#This Row],[13]]="",Table1[[#This Row],[15]]="",Table1[[#This Row],[17]]=""),"","X")</f>
        <v>X</v>
      </c>
      <c r="AA113" s="70" t="str">
        <f>IF(Table1[[#This Row],[14]]="","","X")</f>
        <v/>
      </c>
    </row>
    <row r="114" spans="1:27" ht="39" x14ac:dyDescent="0.25">
      <c r="A114" s="68" t="s">
        <v>5</v>
      </c>
      <c r="B114" s="39" t="s">
        <v>290</v>
      </c>
      <c r="C114" s="40" t="s">
        <v>292</v>
      </c>
      <c r="D114" s="40" t="s">
        <v>28</v>
      </c>
      <c r="E114" s="40" t="s">
        <v>28</v>
      </c>
      <c r="F114" s="39" t="s">
        <v>1</v>
      </c>
      <c r="G114" s="67"/>
      <c r="H114" s="67"/>
      <c r="I114" s="67"/>
      <c r="J114" s="67"/>
      <c r="K114" s="67"/>
      <c r="L114" s="67"/>
      <c r="M114" s="23" t="s">
        <v>33</v>
      </c>
      <c r="N114" s="67"/>
      <c r="O114" s="67"/>
      <c r="P114" s="67"/>
      <c r="Q114" s="67"/>
      <c r="R114" s="67"/>
      <c r="S114" s="23" t="s">
        <v>33</v>
      </c>
      <c r="T114" s="67"/>
      <c r="U114" s="67"/>
      <c r="V114" s="67"/>
      <c r="W114" s="67"/>
      <c r="X114" s="70" t="str">
        <f>IF(Table1[[#This Row],[1]]="","","X")</f>
        <v/>
      </c>
      <c r="Y114" s="70" t="str">
        <f>IF(AND(Table1[[#This Row],[2]]="",Table1[[#This Row],[3]]="",Table1[[#This Row],[5]]="",Table1[[#This Row],[16]]=""),"","X")</f>
        <v/>
      </c>
      <c r="Z114" s="70" t="str">
        <f>IF(AND(Table1[[#This Row],[4]]="",Table1[[#This Row],[6]]="",Table1[[#This Row],[7]]="",Table1[[#This Row],[8]]="",Table1[[#This Row],[9]]="",Table1[[#This Row],[10]]="",Table1[[#This Row],[11]]="",Table1[[#This Row],[12]]="",Table1[[#This Row],[13]]="",Table1[[#This Row],[15]]="",Table1[[#This Row],[17]]=""),"","X")</f>
        <v>X</v>
      </c>
      <c r="AA114" s="70" t="str">
        <f>IF(Table1[[#This Row],[14]]="","","X")</f>
        <v/>
      </c>
    </row>
    <row r="115" spans="1:27" ht="51.75" x14ac:dyDescent="0.25">
      <c r="A115" s="68" t="s">
        <v>59</v>
      </c>
      <c r="B115" s="39" t="s">
        <v>291</v>
      </c>
      <c r="C115" s="40" t="s">
        <v>293</v>
      </c>
      <c r="D115" s="40" t="s">
        <v>28</v>
      </c>
      <c r="E115" s="40" t="s">
        <v>28</v>
      </c>
      <c r="F115" s="39" t="s">
        <v>1</v>
      </c>
      <c r="G115" s="67"/>
      <c r="H115" s="67"/>
      <c r="I115" s="67"/>
      <c r="J115" s="67"/>
      <c r="K115" s="67"/>
      <c r="L115" s="67"/>
      <c r="M115" s="23" t="s">
        <v>33</v>
      </c>
      <c r="N115" s="67"/>
      <c r="O115" s="67"/>
      <c r="P115" s="67"/>
      <c r="Q115" s="67"/>
      <c r="R115" s="67"/>
      <c r="S115" s="23" t="s">
        <v>33</v>
      </c>
      <c r="T115" s="67"/>
      <c r="U115" s="67"/>
      <c r="V115" s="67"/>
      <c r="W115" s="67"/>
      <c r="X115" s="70" t="str">
        <f>IF(Table1[[#This Row],[1]]="","","X")</f>
        <v/>
      </c>
      <c r="Y115" s="70" t="str">
        <f>IF(AND(Table1[[#This Row],[2]]="",Table1[[#This Row],[3]]="",Table1[[#This Row],[5]]="",Table1[[#This Row],[16]]=""),"","X")</f>
        <v/>
      </c>
      <c r="Z115" s="70" t="str">
        <f>IF(AND(Table1[[#This Row],[4]]="",Table1[[#This Row],[6]]="",Table1[[#This Row],[7]]="",Table1[[#This Row],[8]]="",Table1[[#This Row],[9]]="",Table1[[#This Row],[10]]="",Table1[[#This Row],[11]]="",Table1[[#This Row],[12]]="",Table1[[#This Row],[13]]="",Table1[[#This Row],[15]]="",Table1[[#This Row],[17]]=""),"","X")</f>
        <v>X</v>
      </c>
      <c r="AA115" s="70" t="str">
        <f>IF(Table1[[#This Row],[14]]="","","X")</f>
        <v/>
      </c>
    </row>
    <row r="116" spans="1:27" ht="39" x14ac:dyDescent="0.25">
      <c r="A116" s="68" t="s">
        <v>5</v>
      </c>
      <c r="B116" s="39" t="s">
        <v>294</v>
      </c>
      <c r="C116" s="40" t="s">
        <v>295</v>
      </c>
      <c r="D116" s="40" t="s">
        <v>28</v>
      </c>
      <c r="E116" s="40" t="s">
        <v>28</v>
      </c>
      <c r="F116" s="39" t="s">
        <v>1</v>
      </c>
      <c r="G116" s="67"/>
      <c r="H116" s="67"/>
      <c r="I116" s="67"/>
      <c r="J116" s="67"/>
      <c r="K116" s="67"/>
      <c r="L116" s="67"/>
      <c r="M116" s="23" t="s">
        <v>33</v>
      </c>
      <c r="N116" s="67"/>
      <c r="O116" s="67"/>
      <c r="P116" s="67"/>
      <c r="Q116" s="67"/>
      <c r="R116" s="67"/>
      <c r="S116" s="23" t="s">
        <v>33</v>
      </c>
      <c r="T116" s="67"/>
      <c r="U116" s="67"/>
      <c r="V116" s="67"/>
      <c r="W116" s="67"/>
      <c r="X116" s="70" t="str">
        <f>IF(Table1[[#This Row],[1]]="","","X")</f>
        <v/>
      </c>
      <c r="Y116" s="70" t="str">
        <f>IF(AND(Table1[[#This Row],[2]]="",Table1[[#This Row],[3]]="",Table1[[#This Row],[5]]="",Table1[[#This Row],[16]]=""),"","X")</f>
        <v/>
      </c>
      <c r="Z116" s="70" t="str">
        <f>IF(AND(Table1[[#This Row],[4]]="",Table1[[#This Row],[6]]="",Table1[[#This Row],[7]]="",Table1[[#This Row],[8]]="",Table1[[#This Row],[9]]="",Table1[[#This Row],[10]]="",Table1[[#This Row],[11]]="",Table1[[#This Row],[12]]="",Table1[[#This Row],[13]]="",Table1[[#This Row],[15]]="",Table1[[#This Row],[17]]=""),"","X")</f>
        <v>X</v>
      </c>
      <c r="AA116" s="70" t="str">
        <f>IF(Table1[[#This Row],[14]]="","","X")</f>
        <v/>
      </c>
    </row>
    <row r="117" spans="1:27" ht="39" x14ac:dyDescent="0.25">
      <c r="A117" s="68" t="s">
        <v>9</v>
      </c>
      <c r="B117" s="39" t="s">
        <v>296</v>
      </c>
      <c r="C117" s="40" t="s">
        <v>297</v>
      </c>
      <c r="D117" s="40" t="s">
        <v>91</v>
      </c>
      <c r="E117" s="40" t="s">
        <v>76</v>
      </c>
      <c r="F117" s="39" t="s">
        <v>1</v>
      </c>
      <c r="G117" s="67"/>
      <c r="H117" s="67"/>
      <c r="I117" s="67"/>
      <c r="J117" s="67"/>
      <c r="K117" s="67"/>
      <c r="L117" s="67"/>
      <c r="M117" s="23" t="s">
        <v>33</v>
      </c>
      <c r="N117" s="67"/>
      <c r="O117" s="67"/>
      <c r="P117" s="23" t="s">
        <v>33</v>
      </c>
      <c r="Q117" s="67"/>
      <c r="R117" s="67"/>
      <c r="S117" s="67"/>
      <c r="T117" s="67"/>
      <c r="U117" s="67"/>
      <c r="V117" s="67"/>
      <c r="W117" s="67"/>
      <c r="X117" s="70" t="str">
        <f>IF(Table1[[#This Row],[1]]="","","X")</f>
        <v/>
      </c>
      <c r="Y117" s="70" t="str">
        <f>IF(AND(Table1[[#This Row],[2]]="",Table1[[#This Row],[3]]="",Table1[[#This Row],[5]]="",Table1[[#This Row],[16]]=""),"","X")</f>
        <v/>
      </c>
      <c r="Z117" s="70" t="str">
        <f>IF(AND(Table1[[#This Row],[4]]="",Table1[[#This Row],[6]]="",Table1[[#This Row],[7]]="",Table1[[#This Row],[8]]="",Table1[[#This Row],[9]]="",Table1[[#This Row],[10]]="",Table1[[#This Row],[11]]="",Table1[[#This Row],[12]]="",Table1[[#This Row],[13]]="",Table1[[#This Row],[15]]="",Table1[[#This Row],[17]]=""),"","X")</f>
        <v>X</v>
      </c>
      <c r="AA117" s="70" t="str">
        <f>IF(Table1[[#This Row],[14]]="","","X")</f>
        <v/>
      </c>
    </row>
  </sheetData>
  <mergeCells count="3">
    <mergeCell ref="A1:C1"/>
    <mergeCell ref="X20:AA20"/>
    <mergeCell ref="G20:W20"/>
  </mergeCells>
  <pageMargins left="0.25" right="0.25" top="0.75" bottom="0.75" header="0.3" footer="0.3"/>
  <pageSetup scale="68" fitToHeight="0" orientation="landscape" r:id="rId1"/>
  <headerFooter>
    <oddHeader>&amp;CMapping of TAC Goals to Revision Requests</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RowHeight="15" x14ac:dyDescent="0.25"/>
  <sheetData>
    <row r="1" spans="1:1" x14ac:dyDescent="0.25">
      <c r="A1" s="38" t="s">
        <v>0</v>
      </c>
    </row>
    <row r="2" spans="1:1" x14ac:dyDescent="0.25">
      <c r="A2" t="s">
        <v>36</v>
      </c>
    </row>
    <row r="3" spans="1:1" x14ac:dyDescent="0.25">
      <c r="A3"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tabSelected="1" topLeftCell="A20" zoomScaleNormal="100" workbookViewId="0">
      <selection activeCell="A20" sqref="A20"/>
    </sheetView>
  </sheetViews>
  <sheetFormatPr defaultRowHeight="15" x14ac:dyDescent="0.25"/>
  <cols>
    <col min="1" max="1" width="19.42578125" customWidth="1"/>
    <col min="2" max="4" width="10.7109375" customWidth="1"/>
    <col min="5" max="5" width="11.140625" customWidth="1"/>
    <col min="6" max="19" width="10.7109375" customWidth="1"/>
    <col min="20" max="22" width="12.140625" bestFit="1" customWidth="1"/>
    <col min="23" max="23" width="11.28515625" bestFit="1" customWidth="1"/>
  </cols>
  <sheetData>
    <row r="1" spans="1:19" ht="18" customHeight="1" x14ac:dyDescent="0.25">
      <c r="A1" s="82" t="s">
        <v>110</v>
      </c>
      <c r="B1" s="82"/>
      <c r="C1" s="82"/>
      <c r="D1" s="4"/>
      <c r="E1" s="4"/>
      <c r="F1" s="4"/>
      <c r="G1" s="4"/>
      <c r="H1" s="4"/>
      <c r="I1" s="4"/>
      <c r="J1" s="4"/>
      <c r="K1" s="4"/>
      <c r="L1" s="4"/>
      <c r="M1" s="4"/>
      <c r="N1" s="4"/>
      <c r="O1" s="4"/>
      <c r="P1" s="4"/>
      <c r="Q1" s="4"/>
    </row>
    <row r="2" spans="1:19" s="71" customFormat="1" ht="15" customHeight="1" x14ac:dyDescent="0.25">
      <c r="A2" s="86" t="s">
        <v>111</v>
      </c>
      <c r="B2" s="86"/>
      <c r="C2" s="86"/>
      <c r="D2" s="86"/>
      <c r="E2" s="86"/>
      <c r="F2" s="86"/>
      <c r="G2" s="86"/>
      <c r="H2" s="86"/>
      <c r="I2" s="86"/>
      <c r="J2" s="86"/>
      <c r="K2" s="86"/>
      <c r="L2" s="86"/>
      <c r="M2" s="86"/>
      <c r="N2" s="18"/>
      <c r="O2" s="18"/>
      <c r="P2" s="18"/>
      <c r="Q2" s="66"/>
      <c r="R2" s="66"/>
      <c r="S2" s="66"/>
    </row>
    <row r="3" spans="1:19" s="71" customFormat="1" ht="30" customHeight="1" x14ac:dyDescent="0.25">
      <c r="A3" s="86" t="s">
        <v>112</v>
      </c>
      <c r="B3" s="86"/>
      <c r="C3" s="86"/>
      <c r="D3" s="86"/>
      <c r="E3" s="86"/>
      <c r="F3" s="86"/>
      <c r="G3" s="86"/>
      <c r="H3" s="86"/>
      <c r="I3" s="86"/>
      <c r="J3" s="86"/>
      <c r="K3" s="86"/>
      <c r="L3" s="86"/>
      <c r="M3" s="86"/>
      <c r="N3" s="18"/>
      <c r="O3" s="18"/>
      <c r="P3" s="18"/>
      <c r="Q3" s="66"/>
    </row>
    <row r="4" spans="1:19" s="71" customFormat="1" ht="44.25" customHeight="1" x14ac:dyDescent="0.25">
      <c r="A4" s="86" t="s">
        <v>113</v>
      </c>
      <c r="B4" s="86"/>
      <c r="C4" s="86"/>
      <c r="D4" s="86"/>
      <c r="E4" s="86"/>
      <c r="F4" s="86"/>
      <c r="G4" s="86"/>
      <c r="H4" s="86"/>
      <c r="I4" s="86"/>
      <c r="J4" s="86"/>
      <c r="K4" s="86"/>
      <c r="L4" s="86"/>
      <c r="M4" s="86"/>
      <c r="N4" s="18"/>
      <c r="O4" s="18"/>
      <c r="P4" s="18"/>
      <c r="Q4" s="66"/>
    </row>
    <row r="5" spans="1:19" s="71" customFormat="1" ht="44.25" customHeight="1" x14ac:dyDescent="0.25">
      <c r="A5" s="86" t="s">
        <v>114</v>
      </c>
      <c r="B5" s="86"/>
      <c r="C5" s="86"/>
      <c r="D5" s="86"/>
      <c r="E5" s="86"/>
      <c r="F5" s="86"/>
      <c r="G5" s="86"/>
      <c r="H5" s="86"/>
      <c r="I5" s="86"/>
      <c r="J5" s="86"/>
      <c r="K5" s="86"/>
      <c r="L5" s="86"/>
      <c r="M5" s="86"/>
      <c r="N5" s="18"/>
      <c r="O5" s="18"/>
      <c r="P5" s="18"/>
      <c r="Q5" s="66"/>
    </row>
    <row r="6" spans="1:19" s="71" customFormat="1" ht="15" customHeight="1" x14ac:dyDescent="0.25">
      <c r="A6" s="86" t="s">
        <v>115</v>
      </c>
      <c r="B6" s="86"/>
      <c r="C6" s="86"/>
      <c r="D6" s="86"/>
      <c r="E6" s="86"/>
      <c r="F6" s="86"/>
      <c r="G6" s="86"/>
      <c r="H6" s="86"/>
      <c r="I6" s="86"/>
      <c r="J6" s="86"/>
      <c r="K6" s="86"/>
      <c r="L6" s="86"/>
      <c r="M6" s="86"/>
      <c r="N6" s="18"/>
      <c r="O6" s="18"/>
      <c r="P6" s="18"/>
      <c r="Q6" s="66"/>
    </row>
    <row r="7" spans="1:19" s="71" customFormat="1" ht="15" customHeight="1" x14ac:dyDescent="0.25">
      <c r="A7" s="86" t="s">
        <v>116</v>
      </c>
      <c r="B7" s="86"/>
      <c r="C7" s="86"/>
      <c r="D7" s="86"/>
      <c r="E7" s="86"/>
      <c r="F7" s="86"/>
      <c r="G7" s="86"/>
      <c r="H7" s="86"/>
      <c r="I7" s="86"/>
      <c r="J7" s="86"/>
      <c r="K7" s="86"/>
      <c r="L7" s="86"/>
      <c r="M7" s="86"/>
      <c r="N7" s="18"/>
      <c r="O7" s="18"/>
      <c r="P7" s="18"/>
      <c r="Q7" s="66"/>
    </row>
    <row r="8" spans="1:19" s="71" customFormat="1" ht="15" customHeight="1" x14ac:dyDescent="0.25">
      <c r="A8" s="86" t="s">
        <v>117</v>
      </c>
      <c r="B8" s="86"/>
      <c r="C8" s="86"/>
      <c r="D8" s="86"/>
      <c r="E8" s="86"/>
      <c r="F8" s="86"/>
      <c r="G8" s="86"/>
      <c r="H8" s="86"/>
      <c r="I8" s="86"/>
      <c r="J8" s="86"/>
      <c r="K8" s="86"/>
      <c r="L8" s="86"/>
      <c r="M8" s="86"/>
      <c r="N8" s="18"/>
      <c r="O8" s="18"/>
      <c r="P8" s="18"/>
      <c r="Q8" s="66"/>
    </row>
    <row r="9" spans="1:19" s="71" customFormat="1" ht="15" customHeight="1" x14ac:dyDescent="0.25">
      <c r="A9" s="86" t="s">
        <v>118</v>
      </c>
      <c r="B9" s="86"/>
      <c r="C9" s="86"/>
      <c r="D9" s="86"/>
      <c r="E9" s="86"/>
      <c r="F9" s="86"/>
      <c r="G9" s="86"/>
      <c r="H9" s="86"/>
      <c r="I9" s="86"/>
      <c r="J9" s="86"/>
      <c r="K9" s="86"/>
      <c r="L9" s="86"/>
      <c r="M9" s="86"/>
      <c r="N9" s="18"/>
      <c r="O9" s="18"/>
      <c r="P9" s="18"/>
      <c r="Q9" s="66"/>
      <c r="R9" s="66"/>
      <c r="S9" s="66"/>
    </row>
    <row r="10" spans="1:19" s="71" customFormat="1" ht="15" customHeight="1" x14ac:dyDescent="0.25">
      <c r="A10" s="86" t="s">
        <v>119</v>
      </c>
      <c r="B10" s="86"/>
      <c r="C10" s="86"/>
      <c r="D10" s="86"/>
      <c r="E10" s="86"/>
      <c r="F10" s="86"/>
      <c r="G10" s="86"/>
      <c r="H10" s="86"/>
      <c r="I10" s="86"/>
      <c r="J10" s="86"/>
      <c r="K10" s="86"/>
      <c r="L10" s="86"/>
      <c r="M10" s="86"/>
      <c r="N10" s="18"/>
      <c r="O10" s="18"/>
      <c r="P10" s="18"/>
      <c r="Q10" s="66"/>
      <c r="R10" s="66"/>
      <c r="S10" s="66"/>
    </row>
    <row r="11" spans="1:19" s="71" customFormat="1" x14ac:dyDescent="0.25">
      <c r="A11" s="86" t="s">
        <v>120</v>
      </c>
      <c r="B11" s="86"/>
      <c r="C11" s="86"/>
      <c r="D11" s="86"/>
      <c r="E11" s="86"/>
      <c r="F11" s="86"/>
      <c r="G11" s="86"/>
      <c r="H11" s="86"/>
      <c r="I11" s="86"/>
      <c r="J11" s="86"/>
      <c r="K11" s="86"/>
      <c r="L11" s="86"/>
      <c r="M11" s="86"/>
      <c r="N11" s="18"/>
      <c r="O11" s="18"/>
      <c r="P11" s="18"/>
      <c r="Q11" s="66"/>
      <c r="R11" s="66"/>
      <c r="S11" s="66"/>
    </row>
    <row r="12" spans="1:19" s="71" customFormat="1" ht="27" customHeight="1" x14ac:dyDescent="0.25">
      <c r="A12" s="86" t="s">
        <v>121</v>
      </c>
      <c r="B12" s="86"/>
      <c r="C12" s="86"/>
      <c r="D12" s="86"/>
      <c r="E12" s="86"/>
      <c r="F12" s="86"/>
      <c r="G12" s="86"/>
      <c r="H12" s="86"/>
      <c r="I12" s="86"/>
      <c r="J12" s="86"/>
      <c r="K12" s="86"/>
      <c r="L12" s="86"/>
      <c r="M12" s="86"/>
      <c r="N12" s="18"/>
      <c r="O12" s="18"/>
      <c r="P12" s="18"/>
      <c r="Q12" s="66"/>
      <c r="R12" s="66"/>
      <c r="S12" s="66"/>
    </row>
    <row r="13" spans="1:19" s="71" customFormat="1" ht="15" customHeight="1" x14ac:dyDescent="0.25">
      <c r="A13" s="86" t="s">
        <v>122</v>
      </c>
      <c r="B13" s="86"/>
      <c r="C13" s="86"/>
      <c r="D13" s="86"/>
      <c r="E13" s="86"/>
      <c r="F13" s="86"/>
      <c r="G13" s="86"/>
      <c r="H13" s="86"/>
      <c r="I13" s="86"/>
      <c r="J13" s="86"/>
      <c r="K13" s="86"/>
      <c r="L13" s="86"/>
      <c r="M13" s="86"/>
      <c r="N13" s="18"/>
      <c r="O13" s="18"/>
      <c r="P13" s="18"/>
      <c r="Q13" s="66"/>
      <c r="R13" s="66"/>
      <c r="S13" s="66"/>
    </row>
    <row r="14" spans="1:19" s="71" customFormat="1" ht="15" customHeight="1" x14ac:dyDescent="0.25">
      <c r="A14" s="86" t="s">
        <v>123</v>
      </c>
      <c r="B14" s="86"/>
      <c r="C14" s="86"/>
      <c r="D14" s="86"/>
      <c r="E14" s="86"/>
      <c r="F14" s="86"/>
      <c r="G14" s="86"/>
      <c r="H14" s="86"/>
      <c r="I14" s="86"/>
      <c r="J14" s="86"/>
      <c r="K14" s="86"/>
      <c r="L14" s="86"/>
      <c r="M14" s="86"/>
      <c r="N14" s="18"/>
      <c r="O14" s="18"/>
      <c r="P14" s="18"/>
      <c r="Q14" s="66"/>
      <c r="R14" s="66"/>
      <c r="S14" s="66"/>
    </row>
    <row r="15" spans="1:19" s="71" customFormat="1" ht="15" customHeight="1" x14ac:dyDescent="0.25">
      <c r="A15" s="86" t="s">
        <v>124</v>
      </c>
      <c r="B15" s="86"/>
      <c r="C15" s="86"/>
      <c r="D15" s="86"/>
      <c r="E15" s="86"/>
      <c r="F15" s="86"/>
      <c r="G15" s="86"/>
      <c r="H15" s="86"/>
      <c r="I15" s="86"/>
      <c r="J15" s="86"/>
      <c r="K15" s="86"/>
      <c r="L15" s="86"/>
      <c r="M15" s="86"/>
      <c r="N15" s="18"/>
      <c r="O15" s="18"/>
      <c r="P15" s="18"/>
      <c r="Q15" s="66"/>
      <c r="R15" s="66"/>
      <c r="S15" s="66"/>
    </row>
    <row r="16" spans="1:19" s="71" customFormat="1" ht="28.5" customHeight="1" x14ac:dyDescent="0.25">
      <c r="A16" s="86" t="s">
        <v>125</v>
      </c>
      <c r="B16" s="86"/>
      <c r="C16" s="86"/>
      <c r="D16" s="86"/>
      <c r="E16" s="86"/>
      <c r="F16" s="86"/>
      <c r="G16" s="86"/>
      <c r="H16" s="86"/>
      <c r="I16" s="86"/>
      <c r="J16" s="86"/>
      <c r="K16" s="86"/>
      <c r="L16" s="86"/>
      <c r="M16" s="86"/>
      <c r="N16" s="18"/>
      <c r="O16" s="18"/>
      <c r="P16" s="18"/>
      <c r="Q16" s="66"/>
      <c r="R16" s="66"/>
      <c r="S16" s="66"/>
    </row>
    <row r="17" spans="1:19" s="71" customFormat="1" ht="29.25" customHeight="1" x14ac:dyDescent="0.25">
      <c r="A17" s="86" t="s">
        <v>126</v>
      </c>
      <c r="B17" s="86"/>
      <c r="C17" s="86"/>
      <c r="D17" s="86"/>
      <c r="E17" s="86"/>
      <c r="F17" s="86"/>
      <c r="G17" s="86"/>
      <c r="H17" s="86"/>
      <c r="I17" s="86"/>
      <c r="J17" s="86"/>
      <c r="K17" s="86"/>
      <c r="L17" s="86"/>
      <c r="M17" s="86"/>
      <c r="N17" s="18"/>
      <c r="O17" s="18"/>
      <c r="P17" s="18"/>
      <c r="Q17" s="66"/>
      <c r="R17" s="66"/>
      <c r="S17" s="66"/>
    </row>
    <row r="18" spans="1:19" s="71" customFormat="1" x14ac:dyDescent="0.25">
      <c r="A18" s="86" t="s">
        <v>127</v>
      </c>
      <c r="B18" s="86"/>
      <c r="C18" s="86"/>
      <c r="D18" s="86"/>
      <c r="E18" s="86"/>
      <c r="F18" s="86"/>
      <c r="G18" s="86"/>
      <c r="H18" s="86"/>
      <c r="I18" s="86"/>
      <c r="J18" s="86"/>
      <c r="K18" s="86"/>
      <c r="L18" s="86"/>
      <c r="M18" s="86"/>
      <c r="N18" s="18"/>
      <c r="O18" s="18"/>
      <c r="P18" s="18"/>
      <c r="Q18" s="66"/>
      <c r="R18" s="66"/>
      <c r="S18" s="66"/>
    </row>
    <row r="19" spans="1:19" ht="5.25" customHeight="1" x14ac:dyDescent="0.25">
      <c r="A19" s="9"/>
      <c r="B19" s="9"/>
      <c r="C19" s="9"/>
      <c r="D19" s="9"/>
      <c r="E19" s="9"/>
      <c r="F19" s="9"/>
      <c r="G19" s="9"/>
      <c r="H19" s="9"/>
      <c r="I19" s="9"/>
      <c r="J19" s="9"/>
      <c r="K19" s="9"/>
      <c r="L19" s="9"/>
      <c r="M19" s="9"/>
      <c r="N19" s="9"/>
      <c r="O19" s="9"/>
      <c r="P19" s="9"/>
      <c r="Q19" s="9"/>
    </row>
    <row r="20" spans="1:19" ht="23.25" x14ac:dyDescent="0.35">
      <c r="A20" s="8" t="s">
        <v>25</v>
      </c>
    </row>
    <row r="21" spans="1:19" ht="12.75" customHeight="1" x14ac:dyDescent="0.25"/>
    <row r="22" spans="1:19" x14ac:dyDescent="0.25">
      <c r="A22" s="11" t="s">
        <v>0</v>
      </c>
      <c r="B22" s="16" t="s">
        <v>12</v>
      </c>
    </row>
    <row r="23" spans="1:19" ht="7.5" customHeight="1" x14ac:dyDescent="0.25"/>
    <row r="24" spans="1:19" hidden="1" x14ac:dyDescent="0.25">
      <c r="A24" s="12"/>
      <c r="B24" s="13" t="s">
        <v>26</v>
      </c>
      <c r="C24" s="14"/>
      <c r="D24" s="14"/>
      <c r="E24" s="14"/>
      <c r="F24" s="14"/>
      <c r="G24" s="14"/>
      <c r="H24" s="14"/>
      <c r="I24" s="14"/>
      <c r="J24" s="14"/>
      <c r="K24" s="14"/>
      <c r="L24" s="14"/>
      <c r="M24" s="14"/>
      <c r="N24" s="14"/>
      <c r="O24" s="14"/>
      <c r="P24" s="14"/>
      <c r="Q24" s="14"/>
      <c r="R24" s="15"/>
    </row>
    <row r="25" spans="1:19" x14ac:dyDescent="0.25">
      <c r="A25" s="11" t="s">
        <v>3</v>
      </c>
      <c r="B25" s="19" t="s">
        <v>11</v>
      </c>
      <c r="C25" s="19" t="s">
        <v>13</v>
      </c>
      <c r="D25" s="19" t="s">
        <v>14</v>
      </c>
      <c r="E25" s="19" t="s">
        <v>15</v>
      </c>
      <c r="F25" s="19" t="s">
        <v>16</v>
      </c>
      <c r="G25" s="19" t="s">
        <v>17</v>
      </c>
      <c r="H25" s="19" t="s">
        <v>18</v>
      </c>
      <c r="I25" s="19" t="s">
        <v>19</v>
      </c>
      <c r="J25" s="19" t="s">
        <v>20</v>
      </c>
      <c r="K25" s="19" t="s">
        <v>21</v>
      </c>
      <c r="L25" s="19" t="s">
        <v>22</v>
      </c>
      <c r="M25" s="19" t="s">
        <v>23</v>
      </c>
      <c r="N25" s="19" t="s">
        <v>24</v>
      </c>
      <c r="O25" s="50" t="s">
        <v>34</v>
      </c>
      <c r="P25" s="50" t="s">
        <v>57</v>
      </c>
      <c r="Q25" s="50" t="s">
        <v>62</v>
      </c>
      <c r="R25" s="50" t="s">
        <v>63</v>
      </c>
    </row>
    <row r="26" spans="1:19" x14ac:dyDescent="0.25">
      <c r="A26" s="53" t="s">
        <v>6</v>
      </c>
      <c r="B26" s="72"/>
      <c r="C26" s="79"/>
      <c r="D26" s="79">
        <v>3</v>
      </c>
      <c r="E26" s="46">
        <v>1</v>
      </c>
      <c r="F26" s="79"/>
      <c r="G26" s="46"/>
      <c r="H26" s="46">
        <v>4</v>
      </c>
      <c r="I26" s="46"/>
      <c r="J26" s="46"/>
      <c r="K26" s="46"/>
      <c r="L26" s="46"/>
      <c r="M26" s="46"/>
      <c r="N26" s="46"/>
      <c r="O26" s="49"/>
      <c r="P26" s="46"/>
      <c r="Q26" s="44"/>
      <c r="R26" s="46"/>
    </row>
    <row r="27" spans="1:19" x14ac:dyDescent="0.25">
      <c r="A27" s="53" t="s">
        <v>5</v>
      </c>
      <c r="B27" s="72">
        <v>9</v>
      </c>
      <c r="C27" s="79">
        <v>10</v>
      </c>
      <c r="D27" s="79">
        <v>17</v>
      </c>
      <c r="E27" s="46">
        <v>1</v>
      </c>
      <c r="F27" s="79">
        <v>7</v>
      </c>
      <c r="G27" s="46">
        <v>3</v>
      </c>
      <c r="H27" s="46">
        <v>32</v>
      </c>
      <c r="I27" s="46">
        <v>1</v>
      </c>
      <c r="J27" s="46"/>
      <c r="K27" s="46">
        <v>2</v>
      </c>
      <c r="L27" s="46"/>
      <c r="M27" s="46">
        <v>10</v>
      </c>
      <c r="N27" s="46">
        <v>6</v>
      </c>
      <c r="O27" s="49">
        <v>4</v>
      </c>
      <c r="P27" s="46">
        <v>3</v>
      </c>
      <c r="Q27" s="44"/>
      <c r="R27" s="46"/>
    </row>
    <row r="28" spans="1:19" x14ac:dyDescent="0.25">
      <c r="A28" s="53" t="s">
        <v>8</v>
      </c>
      <c r="B28" s="72"/>
      <c r="C28" s="79"/>
      <c r="D28" s="79">
        <v>4</v>
      </c>
      <c r="E28" s="46">
        <v>1</v>
      </c>
      <c r="F28" s="79">
        <v>5</v>
      </c>
      <c r="G28" s="46"/>
      <c r="H28" s="46">
        <v>4</v>
      </c>
      <c r="I28" s="46"/>
      <c r="J28" s="46"/>
      <c r="K28" s="46"/>
      <c r="L28" s="46"/>
      <c r="M28" s="46"/>
      <c r="N28" s="46"/>
      <c r="O28" s="49"/>
      <c r="P28" s="46"/>
      <c r="Q28" s="44"/>
      <c r="R28" s="46"/>
    </row>
    <row r="29" spans="1:19" x14ac:dyDescent="0.25">
      <c r="A29" s="53" t="s">
        <v>7</v>
      </c>
      <c r="B29" s="72"/>
      <c r="C29" s="79"/>
      <c r="D29" s="79"/>
      <c r="E29" s="46"/>
      <c r="F29" s="79"/>
      <c r="G29" s="46"/>
      <c r="H29" s="46">
        <v>2</v>
      </c>
      <c r="I29" s="46"/>
      <c r="J29" s="46"/>
      <c r="K29" s="46">
        <v>3</v>
      </c>
      <c r="L29" s="46"/>
      <c r="M29" s="46"/>
      <c r="N29" s="46"/>
      <c r="O29" s="49"/>
      <c r="P29" s="46"/>
      <c r="Q29" s="44"/>
      <c r="R29" s="46"/>
    </row>
    <row r="30" spans="1:19" x14ac:dyDescent="0.25">
      <c r="A30" s="53" t="s">
        <v>9</v>
      </c>
      <c r="B30" s="72"/>
      <c r="C30" s="79"/>
      <c r="D30" s="79"/>
      <c r="E30" s="46"/>
      <c r="F30" s="79"/>
      <c r="G30" s="46"/>
      <c r="H30" s="46">
        <v>8</v>
      </c>
      <c r="I30" s="46"/>
      <c r="J30" s="46"/>
      <c r="K30" s="46">
        <v>2</v>
      </c>
      <c r="L30" s="46"/>
      <c r="M30" s="46"/>
      <c r="N30" s="46"/>
      <c r="O30" s="49">
        <v>2</v>
      </c>
      <c r="P30" s="46"/>
      <c r="Q30" s="44"/>
      <c r="R30" s="46"/>
    </row>
    <row r="31" spans="1:19" x14ac:dyDescent="0.25">
      <c r="A31" s="53" t="s">
        <v>35</v>
      </c>
      <c r="B31" s="72"/>
      <c r="C31" s="79"/>
      <c r="D31" s="79">
        <v>1</v>
      </c>
      <c r="E31" s="46"/>
      <c r="F31" s="79"/>
      <c r="G31" s="46">
        <v>5</v>
      </c>
      <c r="H31" s="46"/>
      <c r="I31" s="46"/>
      <c r="J31" s="46"/>
      <c r="K31" s="46"/>
      <c r="L31" s="46"/>
      <c r="M31" s="46"/>
      <c r="N31" s="46"/>
      <c r="O31" s="49"/>
      <c r="P31" s="46"/>
      <c r="Q31" s="44"/>
      <c r="R31" s="46"/>
    </row>
    <row r="32" spans="1:19" x14ac:dyDescent="0.25">
      <c r="A32" s="53" t="s">
        <v>38</v>
      </c>
      <c r="B32" s="72"/>
      <c r="C32" s="79"/>
      <c r="D32" s="79"/>
      <c r="E32" s="46"/>
      <c r="F32" s="79">
        <v>1</v>
      </c>
      <c r="G32" s="46"/>
      <c r="H32" s="46">
        <v>1</v>
      </c>
      <c r="I32" s="46"/>
      <c r="J32" s="46"/>
      <c r="K32" s="46"/>
      <c r="L32" s="46"/>
      <c r="M32" s="46"/>
      <c r="N32" s="46"/>
      <c r="O32" s="49"/>
      <c r="P32" s="46"/>
      <c r="Q32" s="44"/>
      <c r="R32" s="46"/>
    </row>
    <row r="33" spans="1:19" x14ac:dyDescent="0.25">
      <c r="A33" s="53" t="s">
        <v>39</v>
      </c>
      <c r="B33" s="72"/>
      <c r="C33" s="79"/>
      <c r="D33" s="79"/>
      <c r="E33" s="46"/>
      <c r="F33" s="79"/>
      <c r="G33" s="46"/>
      <c r="H33" s="46">
        <v>1</v>
      </c>
      <c r="I33" s="46"/>
      <c r="J33" s="46"/>
      <c r="K33" s="46"/>
      <c r="L33" s="46"/>
      <c r="M33" s="46"/>
      <c r="N33" s="46"/>
      <c r="O33" s="49"/>
      <c r="P33" s="46"/>
      <c r="Q33" s="44"/>
      <c r="R33" s="46"/>
    </row>
    <row r="34" spans="1:19" x14ac:dyDescent="0.25">
      <c r="A34" s="54" t="s">
        <v>59</v>
      </c>
      <c r="B34" s="72">
        <v>4</v>
      </c>
      <c r="C34" s="79">
        <v>2</v>
      </c>
      <c r="D34" s="79">
        <v>5</v>
      </c>
      <c r="E34" s="46"/>
      <c r="F34" s="79">
        <v>1</v>
      </c>
      <c r="G34" s="46"/>
      <c r="H34" s="46">
        <v>4</v>
      </c>
      <c r="I34" s="46">
        <v>1</v>
      </c>
      <c r="J34" s="46"/>
      <c r="K34" s="46"/>
      <c r="L34" s="46"/>
      <c r="M34" s="46">
        <v>1</v>
      </c>
      <c r="N34" s="46">
        <v>2</v>
      </c>
      <c r="O34" s="49"/>
      <c r="P34" s="46"/>
      <c r="Q34" s="44"/>
      <c r="R34" s="46">
        <v>1</v>
      </c>
    </row>
    <row r="35" spans="1:19" s="17" customFormat="1" x14ac:dyDescent="0.25">
      <c r="A35" s="51" t="s">
        <v>10</v>
      </c>
      <c r="B35" s="52">
        <v>13</v>
      </c>
      <c r="C35" s="52">
        <v>12</v>
      </c>
      <c r="D35" s="52">
        <v>30</v>
      </c>
      <c r="E35" s="52">
        <v>3</v>
      </c>
      <c r="F35" s="52">
        <v>14</v>
      </c>
      <c r="G35" s="52">
        <v>8</v>
      </c>
      <c r="H35" s="52">
        <v>56</v>
      </c>
      <c r="I35" s="52">
        <v>2</v>
      </c>
      <c r="J35" s="52"/>
      <c r="K35" s="52">
        <v>7</v>
      </c>
      <c r="L35" s="52"/>
      <c r="M35" s="52">
        <v>11</v>
      </c>
      <c r="N35" s="52">
        <v>8</v>
      </c>
      <c r="O35" s="52">
        <v>6</v>
      </c>
      <c r="P35" s="52">
        <v>3</v>
      </c>
      <c r="Q35" s="52"/>
      <c r="R35" s="52">
        <v>1</v>
      </c>
      <c r="S35"/>
    </row>
    <row r="36" spans="1:19" s="17" customFormat="1" x14ac:dyDescent="0.25">
      <c r="A36"/>
      <c r="B36"/>
      <c r="C36"/>
      <c r="D36"/>
      <c r="E36"/>
      <c r="F36"/>
      <c r="G36"/>
      <c r="H36"/>
      <c r="I36"/>
      <c r="J36"/>
      <c r="K36"/>
      <c r="L36"/>
      <c r="M36"/>
      <c r="N36"/>
      <c r="O36"/>
      <c r="P36"/>
      <c r="Q36"/>
      <c r="R36"/>
      <c r="S36"/>
    </row>
    <row r="37" spans="1:19" s="17" customFormat="1" ht="5.25" customHeight="1" x14ac:dyDescent="0.25">
      <c r="A37"/>
      <c r="B37"/>
      <c r="C37"/>
      <c r="D37"/>
      <c r="E37"/>
      <c r="F37"/>
      <c r="G37"/>
      <c r="H37"/>
      <c r="I37"/>
      <c r="J37"/>
      <c r="K37"/>
      <c r="L37"/>
      <c r="M37"/>
      <c r="N37"/>
      <c r="O37"/>
      <c r="P37"/>
      <c r="Q37"/>
      <c r="R37"/>
      <c r="S37"/>
    </row>
    <row r="38" spans="1:19" ht="23.25" x14ac:dyDescent="0.35">
      <c r="A38" s="8" t="s">
        <v>31</v>
      </c>
    </row>
    <row r="39" spans="1:19" x14ac:dyDescent="0.25">
      <c r="C39" s="17"/>
      <c r="D39" s="17"/>
      <c r="E39" s="17"/>
      <c r="F39" s="17"/>
      <c r="G39" s="17"/>
      <c r="H39" s="17"/>
      <c r="I39" s="17"/>
      <c r="J39" s="17"/>
      <c r="K39" s="17"/>
      <c r="L39" s="17"/>
      <c r="M39" s="17"/>
      <c r="N39" s="17"/>
    </row>
    <row r="40" spans="1:19" x14ac:dyDescent="0.25">
      <c r="A40" s="42" t="s">
        <v>0</v>
      </c>
      <c r="B40" s="43" t="s">
        <v>12</v>
      </c>
      <c r="C40" s="17"/>
      <c r="D40" s="17"/>
      <c r="E40" s="17"/>
      <c r="F40" s="17"/>
      <c r="G40" s="17"/>
      <c r="H40" s="17"/>
      <c r="I40" s="17"/>
      <c r="J40" s="17"/>
      <c r="K40" s="17"/>
      <c r="L40" s="17"/>
      <c r="M40" s="17"/>
      <c r="N40" s="17"/>
    </row>
    <row r="41" spans="1:19" ht="6" customHeight="1" x14ac:dyDescent="0.25">
      <c r="A41" s="17"/>
      <c r="B41" s="17"/>
      <c r="C41" s="17"/>
      <c r="D41" s="17"/>
      <c r="E41" s="17"/>
      <c r="F41" s="17"/>
      <c r="G41" s="17"/>
      <c r="H41" s="17"/>
      <c r="I41" s="17"/>
      <c r="J41" s="17"/>
      <c r="K41" s="17"/>
      <c r="L41" s="17"/>
      <c r="M41" s="17"/>
      <c r="N41" s="17"/>
    </row>
    <row r="42" spans="1:19" hidden="1" x14ac:dyDescent="0.25">
      <c r="A42" s="19"/>
      <c r="B42" s="42" t="s">
        <v>26</v>
      </c>
      <c r="C42" s="19"/>
      <c r="D42" s="19"/>
      <c r="E42" s="19"/>
      <c r="F42" s="19"/>
      <c r="G42" s="19"/>
      <c r="H42" s="19"/>
      <c r="I42" s="19"/>
      <c r="J42" s="19"/>
      <c r="K42" s="19"/>
      <c r="L42" s="19"/>
      <c r="M42" s="19"/>
      <c r="N42" s="19"/>
      <c r="O42" s="19"/>
      <c r="P42" s="19"/>
      <c r="Q42" s="19"/>
      <c r="R42" s="19"/>
    </row>
    <row r="43" spans="1:19" x14ac:dyDescent="0.25">
      <c r="A43" s="42" t="s">
        <v>29</v>
      </c>
      <c r="B43" s="19" t="s">
        <v>11</v>
      </c>
      <c r="C43" s="19" t="s">
        <v>13</v>
      </c>
      <c r="D43" s="19" t="s">
        <v>14</v>
      </c>
      <c r="E43" s="19" t="s">
        <v>15</v>
      </c>
      <c r="F43" s="19" t="s">
        <v>16</v>
      </c>
      <c r="G43" s="19" t="s">
        <v>17</v>
      </c>
      <c r="H43" s="19" t="s">
        <v>18</v>
      </c>
      <c r="I43" s="19" t="s">
        <v>19</v>
      </c>
      <c r="J43" s="19" t="s">
        <v>20</v>
      </c>
      <c r="K43" s="19" t="s">
        <v>21</v>
      </c>
      <c r="L43" s="19" t="s">
        <v>22</v>
      </c>
      <c r="M43" s="19" t="s">
        <v>23</v>
      </c>
      <c r="N43" s="19" t="s">
        <v>24</v>
      </c>
      <c r="O43" s="19" t="s">
        <v>34</v>
      </c>
      <c r="P43" s="19" t="s">
        <v>57</v>
      </c>
      <c r="Q43" s="19" t="s">
        <v>62</v>
      </c>
      <c r="R43" s="19" t="s">
        <v>63</v>
      </c>
    </row>
    <row r="44" spans="1:19" x14ac:dyDescent="0.25">
      <c r="A44" s="19" t="s">
        <v>28</v>
      </c>
      <c r="B44" s="45">
        <v>13</v>
      </c>
      <c r="C44" s="79">
        <v>12</v>
      </c>
      <c r="D44" s="79">
        <v>25</v>
      </c>
      <c r="E44" s="46">
        <v>2</v>
      </c>
      <c r="F44" s="79">
        <v>12</v>
      </c>
      <c r="G44" s="46">
        <v>6</v>
      </c>
      <c r="H44" s="46">
        <v>39</v>
      </c>
      <c r="I44" s="46">
        <v>2</v>
      </c>
      <c r="J44" s="46"/>
      <c r="K44" s="46"/>
      <c r="L44" s="46"/>
      <c r="M44" s="46">
        <v>10</v>
      </c>
      <c r="N44" s="46">
        <v>8</v>
      </c>
      <c r="O44" s="49">
        <v>4</v>
      </c>
      <c r="P44" s="46">
        <v>2</v>
      </c>
      <c r="Q44" s="44"/>
      <c r="R44" s="46"/>
    </row>
    <row r="45" spans="1:19" x14ac:dyDescent="0.25">
      <c r="A45" s="19" t="s">
        <v>30</v>
      </c>
      <c r="B45" s="45"/>
      <c r="C45" s="79"/>
      <c r="D45" s="79">
        <v>4</v>
      </c>
      <c r="E45" s="46">
        <v>1</v>
      </c>
      <c r="F45" s="79">
        <v>2</v>
      </c>
      <c r="G45" s="46">
        <v>2</v>
      </c>
      <c r="H45" s="46">
        <v>11</v>
      </c>
      <c r="I45" s="46"/>
      <c r="J45" s="46"/>
      <c r="K45" s="46">
        <v>1</v>
      </c>
      <c r="L45" s="46"/>
      <c r="M45" s="46">
        <v>1</v>
      </c>
      <c r="N45" s="46"/>
      <c r="O45" s="49">
        <v>2</v>
      </c>
      <c r="P45" s="46">
        <v>1</v>
      </c>
      <c r="Q45" s="44"/>
      <c r="R45" s="46">
        <v>1</v>
      </c>
    </row>
    <row r="46" spans="1:19" ht="30" x14ac:dyDescent="0.25">
      <c r="A46" s="63" t="s">
        <v>76</v>
      </c>
      <c r="B46" s="45"/>
      <c r="C46" s="79"/>
      <c r="D46" s="79"/>
      <c r="E46" s="46"/>
      <c r="F46" s="79"/>
      <c r="G46" s="46"/>
      <c r="H46" s="46">
        <v>5</v>
      </c>
      <c r="I46" s="46"/>
      <c r="J46" s="46"/>
      <c r="K46" s="46">
        <v>6</v>
      </c>
      <c r="L46" s="46"/>
      <c r="M46" s="46"/>
      <c r="N46" s="46"/>
      <c r="O46" s="49"/>
      <c r="P46" s="46"/>
      <c r="Q46" s="44"/>
      <c r="R46" s="46"/>
    </row>
    <row r="47" spans="1:19" x14ac:dyDescent="0.25">
      <c r="A47" s="19" t="s">
        <v>79</v>
      </c>
      <c r="B47" s="45"/>
      <c r="C47" s="79"/>
      <c r="D47" s="79">
        <v>1</v>
      </c>
      <c r="E47" s="46"/>
      <c r="F47" s="79"/>
      <c r="G47" s="46"/>
      <c r="H47" s="46">
        <v>1</v>
      </c>
      <c r="I47" s="46"/>
      <c r="J47" s="46"/>
      <c r="K47" s="46"/>
      <c r="L47" s="46"/>
      <c r="M47" s="46"/>
      <c r="N47" s="46"/>
      <c r="O47" s="49"/>
      <c r="P47" s="46"/>
      <c r="Q47" s="44"/>
      <c r="R47" s="46"/>
    </row>
    <row r="48" spans="1:19" x14ac:dyDescent="0.25">
      <c r="A48" s="19" t="s">
        <v>10</v>
      </c>
      <c r="B48" s="20">
        <v>13</v>
      </c>
      <c r="C48" s="20">
        <v>12</v>
      </c>
      <c r="D48" s="20">
        <v>30</v>
      </c>
      <c r="E48" s="20">
        <v>3</v>
      </c>
      <c r="F48" s="20">
        <v>14</v>
      </c>
      <c r="G48" s="21">
        <v>8</v>
      </c>
      <c r="H48" s="20">
        <v>56</v>
      </c>
      <c r="I48" s="20">
        <v>2</v>
      </c>
      <c r="J48" s="20"/>
      <c r="K48" s="20">
        <v>7</v>
      </c>
      <c r="L48" s="20"/>
      <c r="M48" s="20">
        <v>11</v>
      </c>
      <c r="N48" s="20">
        <v>8</v>
      </c>
      <c r="O48" s="20">
        <v>6</v>
      </c>
      <c r="P48" s="20">
        <v>3</v>
      </c>
      <c r="Q48" s="52"/>
      <c r="R48" s="20">
        <v>1</v>
      </c>
    </row>
    <row r="49" spans="1:18" s="17" customFormat="1" ht="6.75" customHeight="1" x14ac:dyDescent="0.25">
      <c r="A49" s="77"/>
      <c r="B49" s="78"/>
      <c r="C49" s="78"/>
      <c r="D49" s="78"/>
      <c r="E49" s="78"/>
      <c r="F49" s="78"/>
      <c r="G49" s="80"/>
      <c r="H49" s="78"/>
      <c r="I49" s="78"/>
      <c r="J49" s="78"/>
      <c r="K49" s="78"/>
      <c r="L49" s="78"/>
      <c r="M49" s="78"/>
      <c r="N49" s="78"/>
      <c r="O49" s="78"/>
      <c r="P49" s="78"/>
      <c r="Q49" s="81"/>
      <c r="R49" s="78"/>
    </row>
    <row r="50" spans="1:18" ht="15.75" x14ac:dyDescent="0.25">
      <c r="A50" s="26"/>
      <c r="B50" s="26" t="s">
        <v>0</v>
      </c>
    </row>
    <row r="51" spans="1:18" ht="31.5" x14ac:dyDescent="0.25">
      <c r="A51" s="55" t="s">
        <v>69</v>
      </c>
      <c r="B51" s="41" t="s">
        <v>36</v>
      </c>
    </row>
    <row r="52" spans="1:18" ht="47.25" x14ac:dyDescent="0.25">
      <c r="A52" s="35" t="s">
        <v>73</v>
      </c>
      <c r="B52" s="34">
        <f>B70/SUM($B$70:$E$70)</f>
        <v>0.14772727272727273</v>
      </c>
    </row>
    <row r="53" spans="1:18" ht="31.5" x14ac:dyDescent="0.25">
      <c r="A53" s="36" t="s">
        <v>70</v>
      </c>
      <c r="B53" s="34">
        <f>C70/SUM($B$70:$E$70)</f>
        <v>0.29545454545454547</v>
      </c>
    </row>
    <row r="54" spans="1:18" ht="47.25" x14ac:dyDescent="0.25">
      <c r="A54" s="47" t="s">
        <v>71</v>
      </c>
      <c r="B54" s="34">
        <f>D70/SUM($B$70:$E$70)</f>
        <v>0.52272727272727271</v>
      </c>
    </row>
    <row r="55" spans="1:18" ht="47.25" x14ac:dyDescent="0.25">
      <c r="A55" s="37" t="s">
        <v>72</v>
      </c>
      <c r="B55" s="34">
        <f>E70/SUM($B$70:$E$70)</f>
        <v>3.4090909090909088E-2</v>
      </c>
    </row>
    <row r="57" spans="1:18" ht="15.75" x14ac:dyDescent="0.25">
      <c r="A57" s="26"/>
      <c r="B57" s="87" t="s">
        <v>54</v>
      </c>
      <c r="C57" s="88"/>
      <c r="D57" s="88"/>
      <c r="E57" s="88"/>
    </row>
    <row r="58" spans="1:18" ht="51" x14ac:dyDescent="0.25">
      <c r="A58" s="27" t="s">
        <v>3</v>
      </c>
      <c r="B58" s="56" t="s">
        <v>73</v>
      </c>
      <c r="C58" s="57" t="s">
        <v>70</v>
      </c>
      <c r="D58" s="58" t="s">
        <v>71</v>
      </c>
      <c r="E58" s="59" t="s">
        <v>72</v>
      </c>
    </row>
    <row r="59" spans="1:18" ht="15.75" x14ac:dyDescent="0.25">
      <c r="A59" s="28" t="s">
        <v>6</v>
      </c>
      <c r="B59" s="29">
        <f>COUNTIFS(Table1[[#All],[Request Type]],Summary!$A59,Table1[[#All],[Status]],Summary!$B$51,Table1[[#All],[Optimize use of ERCOT, Inc.’s resources]],"X")</f>
        <v>0</v>
      </c>
      <c r="C59" s="30">
        <f>COUNTIFS(Table1[[#All],[Request Type]],Summary!$A59,Table1[[#All],[Status]],Summary!$B$51,Table1[[#All],[Enhance operating capabilities]],"X")</f>
        <v>0</v>
      </c>
      <c r="D59" s="48">
        <f>COUNTIFS(Table1[[#All],[Request Type]],Summary!$A59,Table1[[#All],[Status]],Summary!$B$51,Table1[[#All],[Advance competitive solutions]],"X")</f>
        <v>3</v>
      </c>
      <c r="E59" s="31">
        <f>COUNTIFS(Table1[[#All],[Request Type]],Summary!$A59,Table1[[#All],[Status]],Summary!$B$51,Table1[[#All],[Improve information exchange]],"X")</f>
        <v>0</v>
      </c>
    </row>
    <row r="60" spans="1:18" ht="15.75" x14ac:dyDescent="0.25">
      <c r="A60" s="28" t="s">
        <v>5</v>
      </c>
      <c r="B60" s="29">
        <f>COUNTIFS(Table1[[#All],[Request Type]],Summary!$A60,Table1[[#All],[Status]],Summary!$B$51,Table1[[#All],[Optimize use of ERCOT, Inc.’s resources]],"X")</f>
        <v>9</v>
      </c>
      <c r="C60" s="30">
        <f>COUNTIFS(Table1[[#All],[Request Type]],Summary!$A60,Table1[[#All],[Status]],Summary!$B$51,Table1[[#All],[Enhance operating capabilities]],"X")</f>
        <v>14</v>
      </c>
      <c r="D60" s="48">
        <f>COUNTIFS(Table1[[#All],[Request Type]],Summary!$A60,Table1[[#All],[Status]],Summary!$B$51,Table1[[#All],[Advance competitive solutions]],"X")</f>
        <v>25</v>
      </c>
      <c r="E60" s="31">
        <f>COUNTIFS(Table1[[#All],[Request Type]],Summary!$A60,Table1[[#All],[Status]],Summary!$B$51,Table1[[#All],[Improve information exchange]],"X")</f>
        <v>2</v>
      </c>
    </row>
    <row r="61" spans="1:18" ht="15.75" x14ac:dyDescent="0.25">
      <c r="A61" s="28" t="s">
        <v>8</v>
      </c>
      <c r="B61" s="29">
        <f>COUNTIFS(Table1[[#All],[Request Type]],Summary!$A61,Table1[[#All],[Status]],Summary!$B$51,Table1[[#All],[Optimize use of ERCOT, Inc.’s resources]],"X")</f>
        <v>0</v>
      </c>
      <c r="C61" s="30">
        <f>COUNTIFS(Table1[[#All],[Request Type]],Summary!$A61,Table1[[#All],[Status]],Summary!$B$51,Table1[[#All],[Enhance operating capabilities]],"X")</f>
        <v>6</v>
      </c>
      <c r="D61" s="48">
        <f>COUNTIFS(Table1[[#All],[Request Type]],Summary!$A61,Table1[[#All],[Status]],Summary!$B$51,Table1[[#All],[Advance competitive solutions]],"X")</f>
        <v>5</v>
      </c>
      <c r="E61" s="31">
        <f>COUNTIFS(Table1[[#All],[Request Type]],Summary!$A61,Table1[[#All],[Status]],Summary!$B$51,Table1[[#All],[Improve information exchange]],"X")</f>
        <v>0</v>
      </c>
    </row>
    <row r="62" spans="1:18" ht="15.75" x14ac:dyDescent="0.25">
      <c r="A62" s="28" t="s">
        <v>7</v>
      </c>
      <c r="B62" s="29">
        <f>COUNTIFS(Table1[[#All],[Request Type]],Summary!$A62,Table1[[#All],[Status]],Summary!$B$51,Table1[[#All],[Optimize use of ERCOT, Inc.’s resources]],"X")</f>
        <v>0</v>
      </c>
      <c r="C62" s="30">
        <f>COUNTIFS(Table1[[#All],[Request Type]],Summary!$A62,Table1[[#All],[Status]],Summary!$B$51,Table1[[#All],[Enhance operating capabilities]],"X")</f>
        <v>0</v>
      </c>
      <c r="D62" s="48">
        <f>COUNTIFS(Table1[[#All],[Request Type]],Summary!$A62,Table1[[#All],[Status]],Summary!$B$51,Table1[[#All],[Advance competitive solutions]],"X")</f>
        <v>3</v>
      </c>
      <c r="E62" s="31">
        <f>COUNTIFS(Table1[[#All],[Request Type]],Summary!$A62,Table1[[#All],[Status]],Summary!$B$51,Table1[[#All],[Improve information exchange]],"X")</f>
        <v>0</v>
      </c>
    </row>
    <row r="63" spans="1:18" ht="15.75" x14ac:dyDescent="0.25">
      <c r="A63" s="28" t="s">
        <v>9</v>
      </c>
      <c r="B63" s="29">
        <f>COUNTIFS(Table1[[#All],[Request Type]],Summary!$A63,Table1[[#All],[Status]],Summary!$B$51,Table1[[#All],[Optimize use of ERCOT, Inc.’s resources]],"X")</f>
        <v>0</v>
      </c>
      <c r="C63" s="30">
        <f>COUNTIFS(Table1[[#All],[Request Type]],Summary!$A63,Table1[[#All],[Status]],Summary!$B$51,Table1[[#All],[Enhance operating capabilities]],"X")</f>
        <v>0</v>
      </c>
      <c r="D63" s="48">
        <f>COUNTIFS(Table1[[#All],[Request Type]],Summary!$A63,Table1[[#All],[Status]],Summary!$B$51,Table1[[#All],[Advance competitive solutions]],"X")</f>
        <v>5</v>
      </c>
      <c r="E63" s="31">
        <f>COUNTIFS(Table1[[#All],[Request Type]],Summary!$A63,Table1[[#All],[Status]],Summary!$B$51,Table1[[#All],[Improve information exchange]],"X")</f>
        <v>1</v>
      </c>
    </row>
    <row r="64" spans="1:18" ht="15.75" x14ac:dyDescent="0.25">
      <c r="A64" s="28" t="s">
        <v>32</v>
      </c>
      <c r="B64" s="29">
        <f>COUNTIFS(Table1[[#All],[Request Type]],Summary!$A64,Table1[[#All],[Status]],Summary!$B$51,Table1[[#All],[Optimize use of ERCOT, Inc.’s resources]],"X")</f>
        <v>0</v>
      </c>
      <c r="C64" s="30">
        <f>COUNTIFS(Table1[[#All],[Request Type]],Summary!$A64,Table1[[#All],[Status]],Summary!$B$51,Table1[[#All],[Enhance operating capabilities]],"X")</f>
        <v>0</v>
      </c>
      <c r="D64" s="48">
        <f>COUNTIFS(Table1[[#All],[Request Type]],Summary!$A64,Table1[[#All],[Status]],Summary!$B$51,Table1[[#All],[Advance competitive solutions]],"X")</f>
        <v>0</v>
      </c>
      <c r="E64" s="31">
        <f>COUNTIFS(Table1[[#All],[Request Type]],Summary!$A64,Table1[[#All],[Status]],Summary!$B$51,Table1[[#All],[Improve information exchange]],"X")</f>
        <v>0</v>
      </c>
    </row>
    <row r="65" spans="1:6" ht="15.75" x14ac:dyDescent="0.25">
      <c r="A65" s="28" t="s">
        <v>35</v>
      </c>
      <c r="B65" s="29">
        <f>COUNTIFS(Table1[[#All],[Request Type]],Summary!$A65,Table1[[#All],[Status]],Summary!$B$51,Table1[[#All],[Optimize use of ERCOT, Inc.’s resources]],"X")</f>
        <v>0</v>
      </c>
      <c r="C65" s="30">
        <f>COUNTIFS(Table1[[#All],[Request Type]],Summary!$A65,Table1[[#All],[Status]],Summary!$B$51,Table1[[#All],[Enhance operating capabilities]],"X")</f>
        <v>1</v>
      </c>
      <c r="D65" s="48">
        <f>COUNTIFS(Table1[[#All],[Request Type]],Summary!$A65,Table1[[#All],[Status]],Summary!$B$51,Table1[[#All],[Advance competitive solutions]],"X")</f>
        <v>1</v>
      </c>
      <c r="E65" s="31">
        <f>COUNTIFS(Table1[[#All],[Request Type]],Summary!$A65,Table1[[#All],[Status]],Summary!$B$51,Table1[[#All],[Improve information exchange]],"X")</f>
        <v>0</v>
      </c>
    </row>
    <row r="66" spans="1:6" ht="15.75" x14ac:dyDescent="0.25">
      <c r="A66" s="28" t="s">
        <v>37</v>
      </c>
      <c r="B66" s="29">
        <f>COUNTIFS(Table1[[#All],[Request Type]],Summary!$A66,Table1[[#All],[Status]],Summary!$B$51,Table1[[#All],[Optimize use of ERCOT, Inc.’s resources]],"X")</f>
        <v>0</v>
      </c>
      <c r="C66" s="30">
        <f>COUNTIFS(Table1[[#All],[Request Type]],Summary!$A66,Table1[[#All],[Status]],Summary!$B$51,Table1[[#All],[Enhance operating capabilities]],"X")</f>
        <v>0</v>
      </c>
      <c r="D66" s="48">
        <f>COUNTIFS(Table1[[#All],[Request Type]],Summary!$A66,Table1[[#All],[Status]],Summary!$B$51,Table1[[#All],[Advance competitive solutions]],"X")</f>
        <v>0</v>
      </c>
      <c r="E66" s="31">
        <f>COUNTIFS(Table1[[#All],[Request Type]],Summary!$A66,Table1[[#All],[Status]],Summary!$B$51,Table1[[#All],[Improve information exchange]],"X")</f>
        <v>0</v>
      </c>
    </row>
    <row r="67" spans="1:6" ht="15.75" x14ac:dyDescent="0.25">
      <c r="A67" s="28" t="s">
        <v>38</v>
      </c>
      <c r="B67" s="29">
        <f>COUNTIFS(Table1[[#All],[Request Type]],Summary!$A67,Table1[[#All],[Status]],Summary!$B$51,Table1[[#All],[Optimize use of ERCOT, Inc.’s resources]],"X")</f>
        <v>0</v>
      </c>
      <c r="C67" s="30">
        <f>COUNTIFS(Table1[[#All],[Request Type]],Summary!$A67,Table1[[#All],[Status]],Summary!$B$51,Table1[[#All],[Enhance operating capabilities]],"X")</f>
        <v>0</v>
      </c>
      <c r="D67" s="48">
        <f>COUNTIFS(Table1[[#All],[Request Type]],Summary!$A67,Table1[[#All],[Status]],Summary!$B$51,Table1[[#All],[Advance competitive solutions]],"X")</f>
        <v>0</v>
      </c>
      <c r="E67" s="31">
        <f>COUNTIFS(Table1[[#All],[Request Type]],Summary!$A67,Table1[[#All],[Status]],Summary!$B$51,Table1[[#All],[Improve information exchange]],"X")</f>
        <v>0</v>
      </c>
    </row>
    <row r="68" spans="1:6" s="17" customFormat="1" ht="15.75" x14ac:dyDescent="0.25">
      <c r="A68" s="28" t="s">
        <v>59</v>
      </c>
      <c r="B68" s="29">
        <f>COUNTIFS(Table1[[#All],[Request Type]],Summary!$A68,Table1[[#All],[Status]],Summary!$B$51,Table1[[#All],[Optimize use of ERCOT, Inc.’s resources]],"X")</f>
        <v>4</v>
      </c>
      <c r="C68" s="30">
        <f>COUNTIFS(Table1[[#All],[Request Type]],Summary!$A68,Table1[[#All],[Status]],Summary!$B$51,Table1[[#All],[Enhance operating capabilities]],"X")</f>
        <v>5</v>
      </c>
      <c r="D68" s="48">
        <f>COUNTIFS(Table1[[#All],[Request Type]],Summary!$A68,Table1[[#All],[Status]],Summary!$B$51,Table1[[#All],[Advance competitive solutions]],"X")</f>
        <v>3</v>
      </c>
      <c r="E68" s="31">
        <f>COUNTIFS(Table1[[#All],[Request Type]],Summary!$A68,Table1[[#All],[Status]],Summary!$B$51,Table1[[#All],[Improve information exchange]],"X")</f>
        <v>0</v>
      </c>
    </row>
    <row r="69" spans="1:6" ht="15.75" x14ac:dyDescent="0.25">
      <c r="A69" s="28" t="s">
        <v>39</v>
      </c>
      <c r="B69" s="29">
        <f>COUNTIFS(Table1[[#All],[Request Type]],Summary!$A69,Table1[[#All],[Status]],Summary!$B$51,Table1[[#All],[Optimize use of ERCOT, Inc.’s resources]],"X")</f>
        <v>0</v>
      </c>
      <c r="C69" s="30">
        <f>COUNTIFS(Table1[[#All],[Request Type]],Summary!$A69,Table1[[#All],[Status]],Summary!$B$51,Table1[[#All],[Enhance operating capabilities]],"X")</f>
        <v>0</v>
      </c>
      <c r="D69" s="48">
        <f>COUNTIFS(Table1[[#All],[Request Type]],Summary!$A69,Table1[[#All],[Status]],Summary!$B$51,Table1[[#All],[Advance competitive solutions]],"X")</f>
        <v>1</v>
      </c>
      <c r="E69" s="31">
        <f>COUNTIFS(Table1[[#All],[Request Type]],Summary!$A69,Table1[[#All],[Status]],Summary!$B$51,Table1[[#All],[Improve information exchange]],"X")</f>
        <v>0</v>
      </c>
    </row>
    <row r="70" spans="1:6" ht="15.75" x14ac:dyDescent="0.25">
      <c r="A70" s="32" t="s">
        <v>55</v>
      </c>
      <c r="B70" s="33">
        <f>SUM(B59:B69)</f>
        <v>13</v>
      </c>
      <c r="C70" s="33">
        <f t="shared" ref="C70:E70" si="0">SUM(C59:C69)</f>
        <v>26</v>
      </c>
      <c r="D70" s="33">
        <f t="shared" si="0"/>
        <v>46</v>
      </c>
      <c r="E70" s="33">
        <f t="shared" si="0"/>
        <v>3</v>
      </c>
      <c r="F70" s="25"/>
    </row>
  </sheetData>
  <mergeCells count="19">
    <mergeCell ref="B57:E57"/>
    <mergeCell ref="A15:M15"/>
    <mergeCell ref="A16:M16"/>
    <mergeCell ref="A17:M17"/>
    <mergeCell ref="A18:M18"/>
    <mergeCell ref="A11:M11"/>
    <mergeCell ref="A12:M12"/>
    <mergeCell ref="A13:M13"/>
    <mergeCell ref="A14:M14"/>
    <mergeCell ref="A1:C1"/>
    <mergeCell ref="A2:M2"/>
    <mergeCell ref="A3:M3"/>
    <mergeCell ref="A4:M4"/>
    <mergeCell ref="A5:M5"/>
    <mergeCell ref="A6:M6"/>
    <mergeCell ref="A7:M7"/>
    <mergeCell ref="A8:M8"/>
    <mergeCell ref="A9:M9"/>
    <mergeCell ref="A10:M10"/>
  </mergeCells>
  <dataValidations count="1">
    <dataValidation type="list" allowBlank="1" showInputMessage="1" showErrorMessage="1" sqref="B51" xr:uid="{00000000-0002-0000-0200-000000000000}">
      <formula1>Status</formula1>
    </dataValidation>
  </dataValidations>
  <pageMargins left="0.25" right="0.25" top="0.75" bottom="0.75" header="0.3" footer="0.3"/>
  <pageSetup scale="70" fitToHeight="2" orientation="landscape" r:id="rId3"/>
  <rowBreaks count="1" manualBreakCount="1">
    <brk id="4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Goal vs Request Matrix</vt:lpstr>
      <vt:lpstr>LookUps</vt:lpstr>
      <vt:lpstr>Summary</vt:lpstr>
      <vt:lpstr>Summary!Print_Area</vt:lpstr>
      <vt:lpstr>'Goal vs Request Matrix'!Print_Titles</vt:lpstr>
      <vt:lpstr>Status</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Boren</dc:creator>
  <cp:lastModifiedBy>ERCOT</cp:lastModifiedBy>
  <cp:lastPrinted>2017-07-25T20:03:15Z</cp:lastPrinted>
  <dcterms:created xsi:type="dcterms:W3CDTF">2014-07-15T12:43:28Z</dcterms:created>
  <dcterms:modified xsi:type="dcterms:W3CDTF">2022-09-20T15:40:25Z</dcterms:modified>
</cp:coreProperties>
</file>