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'Vote'!$E$22:$I$30</definedName>
    <definedName name="clearIndGenVote">'Vote'!$G$22:$I$30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'Vote'!$E$49:$I$53</definedName>
    <definedName name="clearMuniVote">'Vote'!$G$49:$I$53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<sst xmlns="http://schemas.openxmlformats.org/spreadsheetml/2006/main" count="123" uniqueCount="87">
  <si>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</si>
  <si>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</si>
  <si>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</si>
  <si>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</si>
  <si>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</si>
  <si>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</si>
  <si>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</si>
  <si>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</si>
  <si>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</si>
  <si>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</si>
  <si>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</si>
  <si>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</si>
  <si>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</si>
  <si>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</si>
  <si>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</si>
  <si>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</si>
  <si>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</si>
  <si>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</si>
  <si>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</si>
  <si>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</si>
  <si>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</si>
  <si>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</si>
  <si>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</si>
  <si>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</si>
  <si>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</si>
  <si>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</si>
  <si>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</si>
  <si>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</si>
  <si>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</si>
  <si>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</si>
  <si>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</si>
  <si>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</si>
  <si>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</si>
  <si>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</si>
  <si>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</si>
  <si>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</si>
  <si>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</si>
  <si>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</si>
  <si>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Lucas Turner</t>
  </si>
  <si>
    <t>Ian Haley</t>
  </si>
  <si>
    <t>Bill Barnes</t>
  </si>
  <si>
    <t>David Mindham</t>
  </si>
  <si>
    <t>Diana Coleman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</si>
  <si>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</si>
  <si>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</si>
  <si>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</si>
  <si>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</si>
  <si>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</si>
  <si>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</si>
  <si>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</si>
  <si>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</si>
  <si>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</si>
  <si>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</si>
  <si>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</si>
  <si>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</si>
  <si>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</si>
  <si>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</si>
  <si>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</si>
  <si>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</si>
  <si>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Andy Nguyen</t>
  </si>
  <si>
    <t>Lower Colorado River Authority (LCRA)</t>
  </si>
  <si>
    <t>Broad Reach Power</t>
  </si>
  <si>
    <t>Key Capture Energy</t>
  </si>
  <si>
    <t>Jupiter Power</t>
  </si>
  <si>
    <t>Calpine</t>
  </si>
  <si>
    <t xml:space="preserve">Enel North America </t>
  </si>
  <si>
    <t>ENGIE</t>
  </si>
  <si>
    <t>Bob Wittmeyer</t>
  </si>
  <si>
    <t>Danny Musher</t>
  </si>
  <si>
    <t>Caitlin Smith</t>
  </si>
  <si>
    <t>Bryan Sams</t>
  </si>
  <si>
    <t>Michael Jewell</t>
  </si>
  <si>
    <t>Bob Helton</t>
  </si>
  <si>
    <t>CenterPoint Energy (CNP)</t>
  </si>
  <si>
    <t>Jim Lee</t>
  </si>
  <si>
    <t>Austin Energy</t>
  </si>
  <si>
    <t>GEUS</t>
  </si>
  <si>
    <t>Need &gt;50% to Pass</t>
  </si>
  <si>
    <t>Lauri White</t>
  </si>
  <si>
    <t>Murali Sithuraj</t>
  </si>
  <si>
    <t>Ashley Cotton</t>
  </si>
  <si>
    <t>EDF Trading North America (EDF Trading)</t>
  </si>
  <si>
    <t>Kevin Bunch</t>
  </si>
  <si>
    <t>Motion Carries</t>
  </si>
  <si>
    <t>PRS Motion:  To table NPRR1145 and refer the issue to WMS</t>
  </si>
  <si>
    <t>Prepared by:  Cory Phillips</t>
  </si>
  <si>
    <t xml:space="preserve">Date:  August 11, 2022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</si>
</sst>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4</xdr:row>
      <xdr:rowOff>57150</xdr:rowOff>
    </xdr:from>
    <xdr:to>
      <xdr:col>4</xdr:col>
      <xdr:colOff>1314450</xdr:colOff>
      <xdr:row>5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096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28575</xdr:rowOff>
    </xdr:from>
    <xdr:to>
      <xdr:col>4</xdr:col>
      <xdr:colOff>1400175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005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57150</xdr:rowOff>
    </xdr:from>
    <xdr:to>
      <xdr:col>4</xdr:col>
      <xdr:colOff>161925</xdr:colOff>
      <xdr:row>5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096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84</v>
      </c>
      <c r="C3" s="69"/>
      <c r="D3" s="69"/>
      <c r="E3" s="6"/>
      <c r="F3" s="56" t="s">
        <v>21</v>
      </c>
      <c r="G3" s="65" t="s">
        <v>83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86</v>
      </c>
      <c r="C5" s="15"/>
      <c r="D5" s="7"/>
      <c r="E5" s="6"/>
      <c r="F5" s="58" t="s">
        <v>19</v>
      </c>
      <c r="G5" s="59">
        <f>IF((G57+H57)=0,"",G57)</f>
        <v>7</v>
      </c>
      <c r="H5" s="59">
        <f>IF((G57+H57)=0,"",H57)</f>
        <v>0</v>
      </c>
      <c r="I5" s="60">
        <f>I57</f>
        <v>0</v>
      </c>
    </row>
    <row r="6" spans="2:9" ht="22.5" customHeight="1">
      <c r="B6" s="6" t="s">
        <v>85</v>
      </c>
      <c r="C6" s="14"/>
      <c r="D6" s="15"/>
      <c r="E6" s="16"/>
      <c r="F6" s="62" t="s">
        <v>77</v>
      </c>
      <c r="G6" s="61">
        <f>G58</f>
        <v>1</v>
      </c>
      <c r="H6" s="61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49</v>
      </c>
      <c r="C11" s="34"/>
      <c r="D11" s="37" t="s">
        <v>18</v>
      </c>
      <c r="E11" s="24" t="s">
        <v>35</v>
      </c>
      <c r="F11" s="33" t="s">
        <v>14</v>
      </c>
      <c r="G11" s="51">
        <v>0.5</v>
      </c>
      <c r="H11" s="33"/>
      <c r="I11" s="20"/>
    </row>
    <row r="12" spans="2:9" ht="11.25">
      <c r="B12" s="32" t="s">
        <v>48</v>
      </c>
      <c r="C12" s="34"/>
      <c r="D12" s="37" t="s">
        <v>16</v>
      </c>
      <c r="E12" s="24" t="s">
        <v>47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46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50</v>
      </c>
      <c r="C16" s="23"/>
      <c r="D16" s="23"/>
      <c r="E16" s="24" t="s">
        <v>43</v>
      </c>
      <c r="F16" s="25" t="s">
        <v>14</v>
      </c>
      <c r="G16" s="50">
        <v>0.3333333333333333</v>
      </c>
      <c r="H16" s="26"/>
      <c r="I16" s="20"/>
    </row>
    <row r="17" spans="2:9" s="22" customFormat="1" ht="11.25">
      <c r="B17" s="23" t="s">
        <v>60</v>
      </c>
      <c r="C17" s="23"/>
      <c r="D17" s="23"/>
      <c r="E17" s="24" t="s">
        <v>59</v>
      </c>
      <c r="F17" s="64" t="s">
        <v>14</v>
      </c>
      <c r="G17" s="50">
        <v>0.3333333333333333</v>
      </c>
      <c r="H17" s="26"/>
      <c r="I17" s="20"/>
    </row>
    <row r="18" spans="2:9" s="22" customFormat="1" ht="11.25">
      <c r="B18" s="23" t="s">
        <v>51</v>
      </c>
      <c r="C18" s="23"/>
      <c r="D18" s="23"/>
      <c r="E18" s="24" t="s">
        <v>38</v>
      </c>
      <c r="F18" s="25" t="s">
        <v>14</v>
      </c>
      <c r="G18" s="50">
        <v>0.3333333333333333</v>
      </c>
      <c r="H18" s="50"/>
      <c r="I18" s="20"/>
    </row>
    <row r="19" spans="2:9" s="22" customFormat="1" ht="6.75" customHeight="1">
      <c r="B19" s="27"/>
      <c r="C19" s="27"/>
      <c r="D19" s="27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8">
        <f>COUNTA(F15:F19)</f>
        <v>3</v>
      </c>
      <c r="G20" s="29">
        <f>SUM(G15:G19)</f>
        <v>1</v>
      </c>
      <c r="H20" s="30">
        <f>SUM(H15:H19)</f>
        <v>0</v>
      </c>
      <c r="I20" s="28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21"/>
      <c r="H21" s="21"/>
      <c r="I21" s="20"/>
    </row>
    <row r="22" spans="2:9" ht="11.25">
      <c r="B22" s="32" t="s">
        <v>52</v>
      </c>
      <c r="C22" s="32"/>
      <c r="D22" s="32"/>
      <c r="E22" s="52" t="s">
        <v>39</v>
      </c>
      <c r="F22" s="25" t="s">
        <v>14</v>
      </c>
      <c r="G22" s="51">
        <v>0.125</v>
      </c>
      <c r="H22" s="33"/>
      <c r="I22" s="20"/>
    </row>
    <row r="23" spans="2:9" ht="11.25">
      <c r="B23" s="32" t="s">
        <v>61</v>
      </c>
      <c r="C23" s="32"/>
      <c r="D23" s="32"/>
      <c r="E23" s="52" t="s">
        <v>67</v>
      </c>
      <c r="F23" s="64" t="s">
        <v>14</v>
      </c>
      <c r="G23" s="51">
        <v>0.125</v>
      </c>
      <c r="H23" s="33"/>
      <c r="I23" s="20"/>
    </row>
    <row r="24" spans="2:9" ht="11.25">
      <c r="B24" s="32" t="s">
        <v>62</v>
      </c>
      <c r="C24" s="32"/>
      <c r="D24" s="32"/>
      <c r="E24" s="52" t="s">
        <v>68</v>
      </c>
      <c r="F24" s="64" t="s">
        <v>14</v>
      </c>
      <c r="G24" s="51">
        <v>0.125</v>
      </c>
      <c r="H24" s="33"/>
      <c r="I24" s="20"/>
    </row>
    <row r="25" spans="2:9" ht="11.25">
      <c r="B25" s="32" t="s">
        <v>63</v>
      </c>
      <c r="C25" s="32"/>
      <c r="D25" s="32"/>
      <c r="E25" s="52" t="s">
        <v>69</v>
      </c>
      <c r="F25" s="64" t="s">
        <v>14</v>
      </c>
      <c r="G25" s="51">
        <v>0.125</v>
      </c>
      <c r="H25" s="33"/>
      <c r="I25" s="20"/>
    </row>
    <row r="26" spans="2:9" ht="11.25">
      <c r="B26" s="32" t="s">
        <v>64</v>
      </c>
      <c r="C26" s="32"/>
      <c r="D26" s="32"/>
      <c r="E26" s="52" t="s">
        <v>70</v>
      </c>
      <c r="F26" s="64" t="s">
        <v>14</v>
      </c>
      <c r="G26" s="51">
        <v>0.125</v>
      </c>
      <c r="H26" s="33"/>
      <c r="I26" s="20"/>
    </row>
    <row r="27" spans="2:9" ht="11.25">
      <c r="B27" s="32" t="s">
        <v>65</v>
      </c>
      <c r="C27" s="32"/>
      <c r="D27" s="32"/>
      <c r="E27" s="52" t="s">
        <v>71</v>
      </c>
      <c r="F27" s="64" t="s">
        <v>14</v>
      </c>
      <c r="G27" s="51">
        <v>0.125</v>
      </c>
      <c r="H27" s="33"/>
      <c r="I27" s="20"/>
    </row>
    <row r="28" spans="2:9" ht="11.25">
      <c r="B28" s="32" t="s">
        <v>66</v>
      </c>
      <c r="C28" s="32"/>
      <c r="D28" s="32"/>
      <c r="E28" s="52" t="s">
        <v>72</v>
      </c>
      <c r="F28" s="64" t="s">
        <v>14</v>
      </c>
      <c r="G28" s="51">
        <v>0.125</v>
      </c>
      <c r="H28" s="33"/>
      <c r="I28" s="20"/>
    </row>
    <row r="29" spans="2:9" ht="11.25">
      <c r="B29" s="32" t="s">
        <v>53</v>
      </c>
      <c r="C29" s="32"/>
      <c r="D29" s="32"/>
      <c r="E29" s="52" t="s">
        <v>41</v>
      </c>
      <c r="F29" s="25" t="s">
        <v>14</v>
      </c>
      <c r="G29" s="51">
        <v>0.125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8">
        <f>COUNTA(F21:F30)</f>
        <v>8</v>
      </c>
      <c r="G31" s="29">
        <f>SUM(G21:G30)</f>
        <v>1</v>
      </c>
      <c r="H31" s="30">
        <f>SUM(H21:H30)</f>
        <v>0</v>
      </c>
      <c r="I31" s="28">
        <f>COUNTA(I21:I30)</f>
        <v>0</v>
      </c>
    </row>
    <row r="32" spans="2:9" ht="11.2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11.25">
      <c r="B33" s="32" t="s">
        <v>54</v>
      </c>
      <c r="C33" s="32"/>
      <c r="D33" s="32"/>
      <c r="E33" s="52" t="s">
        <v>34</v>
      </c>
      <c r="F33" s="25" t="s">
        <v>14</v>
      </c>
      <c r="G33" s="51">
        <v>0.5</v>
      </c>
      <c r="H33" s="51"/>
      <c r="I33" s="20"/>
    </row>
    <row r="34" spans="2:9" ht="11.25">
      <c r="B34" s="32" t="s">
        <v>81</v>
      </c>
      <c r="C34" s="32"/>
      <c r="D34" s="32"/>
      <c r="E34" s="52" t="s">
        <v>82</v>
      </c>
      <c r="F34" s="64" t="s">
        <v>14</v>
      </c>
      <c r="G34" s="51">
        <v>0.5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55</v>
      </c>
      <c r="C38" s="32"/>
      <c r="D38" s="32"/>
      <c r="E38" s="52" t="s">
        <v>40</v>
      </c>
      <c r="F38" s="25" t="s">
        <v>14</v>
      </c>
      <c r="G38" s="51">
        <v>1</v>
      </c>
      <c r="H38" s="33"/>
      <c r="I38" s="20"/>
    </row>
    <row r="39" spans="2:9" ht="11.25">
      <c r="B39" s="32" t="s">
        <v>44</v>
      </c>
      <c r="C39" s="32"/>
      <c r="D39" s="32"/>
      <c r="E39" s="52" t="s">
        <v>45</v>
      </c>
      <c r="F39" s="25"/>
      <c r="G39" s="51"/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1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56</v>
      </c>
      <c r="C43" s="32"/>
      <c r="D43" s="32"/>
      <c r="E43" s="52" t="s">
        <v>36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73</v>
      </c>
      <c r="C44" s="32"/>
      <c r="D44" s="32"/>
      <c r="E44" s="52" t="s">
        <v>74</v>
      </c>
      <c r="F44" s="64" t="s">
        <v>14</v>
      </c>
      <c r="G44" s="51">
        <v>0.3333333333333333</v>
      </c>
      <c r="H44" s="51"/>
      <c r="I44" s="20"/>
    </row>
    <row r="45" spans="2:9" ht="11.25">
      <c r="B45" s="32" t="s">
        <v>57</v>
      </c>
      <c r="C45" s="32"/>
      <c r="D45" s="32"/>
      <c r="E45" s="52" t="s">
        <v>78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58</v>
      </c>
      <c r="C49" s="32"/>
      <c r="D49" s="32"/>
      <c r="E49" s="52" t="s">
        <v>37</v>
      </c>
      <c r="F49" s="25" t="s">
        <v>14</v>
      </c>
      <c r="G49" s="51">
        <v>0.25</v>
      </c>
      <c r="H49" s="51"/>
      <c r="I49" s="20"/>
    </row>
    <row r="50" spans="2:9" ht="11.25">
      <c r="B50" s="32" t="s">
        <v>75</v>
      </c>
      <c r="C50" s="32"/>
      <c r="D50" s="32"/>
      <c r="E50" s="52" t="s">
        <v>79</v>
      </c>
      <c r="F50" s="25" t="s">
        <v>14</v>
      </c>
      <c r="G50" s="51">
        <v>0.25</v>
      </c>
      <c r="H50" s="51"/>
      <c r="I50" s="20"/>
    </row>
    <row r="51" spans="2:9" ht="11.25">
      <c r="B51" s="32" t="s">
        <v>76</v>
      </c>
      <c r="C51" s="32"/>
      <c r="D51" s="32"/>
      <c r="E51" s="52" t="s">
        <v>80</v>
      </c>
      <c r="F51" s="25" t="s">
        <v>14</v>
      </c>
      <c r="G51" s="51">
        <v>0.25</v>
      </c>
      <c r="H51" s="51"/>
      <c r="I51" s="20"/>
    </row>
    <row r="52" spans="2:9" ht="11.25">
      <c r="B52" s="32" t="s">
        <v>33</v>
      </c>
      <c r="C52" s="32"/>
      <c r="D52" s="32"/>
      <c r="E52" s="52" t="s">
        <v>42</v>
      </c>
      <c r="F52" s="25" t="s">
        <v>14</v>
      </c>
      <c r="G52" s="51">
        <v>0.25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8">
        <f>COUNTA(F48:F53)</f>
        <v>4</v>
      </c>
      <c r="G54" s="29">
        <f>SUM(G48:G53)</f>
        <v>1</v>
      </c>
      <c r="H54" s="30">
        <f>SUM(H48:H53)</f>
        <v>0</v>
      </c>
      <c r="I54" s="28">
        <f>COUNTA(I48:I53)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19</v>
      </c>
      <c r="F57" s="28">
        <f>F14+F20+F54+F47+F31+F41+F36</f>
        <v>23</v>
      </c>
      <c r="G57" s="43">
        <f>G14+G20+G54+G47+G31+G41+G36</f>
        <v>7</v>
      </c>
      <c r="H57" s="43">
        <f>H14+H20+H54+H47+H31+H41+H36</f>
        <v>0</v>
      </c>
      <c r="I57" s="28">
        <f>I14+I20+I54+I47+I31+I41+I36</f>
        <v>0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1</v>
      </c>
      <c r="H58" s="45">
        <f>IF((G57+H57)=0,"",H57/(G57+H57))</f>
        <v>0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24</v>
      </c>
    </row>
    <row r="62" ht="12" hidden="1" thickTop="1">
      <c r="B62" s="48" t="s">
        <v>17</v>
      </c>
    </row>
    <row r="63" ht="11.25" hidden="1">
      <c r="B63" s="48" t="s">
        <v>16</v>
      </c>
    </row>
    <row r="64" ht="11.25" hidden="1">
      <c r="B64" s="49" t="s">
        <v>18</v>
      </c>
    </row>
    <row r="65" ht="11.25" hidden="1"/>
    <row r="66" ht="12" hidden="1" thickBot="1">
      <c r="B66" s="47" t="s">
        <v>25</v>
      </c>
    </row>
    <row r="67" ht="12" hidden="1" thickTop="1">
      <c r="B67" s="48" t="s">
        <v>22</v>
      </c>
    </row>
    <row r="68" ht="11.25" hidden="1">
      <c r="B68" s="63" t="s">
        <v>23</v>
      </c>
    </row>
    <row r="69" ht="11.25" hidden="1"/>
    <row r="70" ht="12" hidden="1" thickBot="1">
      <c r="B70" s="47" t="s">
        <v>26</v>
      </c>
    </row>
    <row r="71" ht="12" hidden="1" thickTop="1">
      <c r="B71" s="48" t="s">
        <v>20</v>
      </c>
    </row>
    <row r="72" ht="11.25" hidden="1">
      <c r="B72" s="49"/>
    </row>
    <row r="73" ht="11.25" hidden="1"/>
    <row r="74" ht="12" hidden="1" thickBot="1">
      <c r="B74" s="47" t="s">
        <v>27</v>
      </c>
    </row>
    <row r="75" ht="12" hidden="1" thickTop="1">
      <c r="B75" s="48" t="s">
        <v>14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14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2:I32 F30:I30 F19:I19 F21:I21 F37:I37 F35:I35 F46:I46 I48 I10 F13:I13 F15:I15">
      <formula1>#REF!</formula1>
    </dataValidation>
    <dataValidation type="list" showInputMessage="1" showErrorMessage="1" sqref="F33:F34 F43:F45 F38:F40 F22:F29 F16:F18 F49:F52">
      <formula1>$B$75:$B$76</formula1>
    </dataValidation>
    <dataValidation type="list" showInputMessage="1" showErrorMessage="1" sqref="I33:I34 I43:I45 I38:I40 I11:I12 I22:I29 I16:I18 I49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2022-08-16T22:58:43Z</dcterms:modified>
  <cp:category/>
  <cp:version/>
  <cp:contentType/>
  <cp:contentStatus/>
</cp:coreProperties>
</file>