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'Vote'!$E$34:$I$37</definedName>
    <definedName name="clearIndREPVote">'Vote'!$G$34:$I$37</definedName>
    <definedName name="clearIOU">'Vote'!$E$40:$I$43</definedName>
    <definedName name="clearIOUVote">'Vote'!$G$40:$I$43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'Vote'!$G$33:$I$38</definedName>
    <definedName name="IOU">'Vote'!$G$39:$I$44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<sst xmlns="http://schemas.openxmlformats.org/spreadsheetml/2006/main" count="112" uniqueCount="79">
  <si>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</si>
  <si>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</si>
  <si>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</si>
  <si>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</si>
  <si>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</si>
  <si>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</si>
  <si>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</si>
  <si>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</si>
  <si>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</si>
  <si>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</si>
  <si>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</si>
  <si>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</si>
  <si>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</si>
  <si>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</si>
  <si>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</si>
  <si>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</si>
  <si>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</si>
  <si>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</si>
  <si>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</si>
  <si>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</si>
  <si>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</si>
  <si>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</si>
  <si>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</si>
  <si>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</si>
  <si>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</si>
  <si>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</si>
  <si>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</si>
  <si>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</si>
  <si>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</si>
  <si>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</si>
  <si>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</si>
  <si>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</si>
  <si>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</si>
  <si>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</si>
  <si>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</si>
  <si>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</si>
  <si>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</si>
  <si>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</si>
  <si>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</si>
  <si>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</si>
  <si>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</si>
  <si>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</si>
  <si>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</si>
  <si>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</si>
  <si>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</si>
  <si>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</si>
  <si>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</si>
  <si>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</si>
  <si>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</si>
  <si>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</si>
  <si>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</si>
  <si>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</si>
  <si>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</si>
  <si>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</si>
  <si>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</si>
  <si>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</si>
  <si>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</si>
  <si>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</si>
  <si>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</si>
  <si>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</si>
  <si>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</si>
  <si>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</si>
  <si>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</si>
  <si>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20220722</t>
  </si>
  <si>
    <t>Lower Colorado River Authority (LCRA)</t>
  </si>
  <si>
    <t>Emily Jolly</t>
  </si>
  <si>
    <t>Gexa Energy</t>
  </si>
  <si>
    <t>John Ritch</t>
  </si>
  <si>
    <t xml:space="preserve">Enel Green Power </t>
  </si>
  <si>
    <t>Ann Coultas</t>
  </si>
  <si>
    <t>Nucor</t>
  </si>
  <si>
    <t>Mark Smith</t>
  </si>
  <si>
    <t>CentePoint Energy (CNP)</t>
  </si>
  <si>
    <t>Perrin Wall</t>
  </si>
  <si>
    <t>GEUS</t>
  </si>
  <si>
    <t>Ashely Cotton</t>
  </si>
  <si>
    <t>PRS Motion:  To grant NPRR1142 Urgent status; to recommend approval of NPRR1142 as submitted; and to forward to TAC NPRR1142 and the 7/14/22 Impact Analysis with a recommended effective date of August 26, 2022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</si>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</sst>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="265" zoomScaleNormal="265" zoomScalePageLayoutView="0" workbookViewId="0" topLeftCell="A1">
      <pane ySplit="8" topLeftCell="A3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76</v>
      </c>
      <c r="C3" s="65"/>
      <c r="D3" s="65"/>
      <c r="E3" s="6"/>
      <c r="F3" s="56" t="s">
        <v>21</v>
      </c>
      <c r="G3" s="66" t="s">
        <v>78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7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IF((G53+H53)=0,"",G53)</f>
        <v>6.5</v>
      </c>
      <c r="H5" s="59">
        <f>IF((G53+H53)=0,"",H53)</f>
        <v>0.5</v>
      </c>
      <c r="I5" s="60">
        <f>I53</f>
        <v>0</v>
      </c>
    </row>
    <row r="6" spans="2:9" ht="22.5" customHeight="1">
      <c r="B6" s="6" t="s">
        <v>46</v>
      </c>
      <c r="C6" s="14"/>
      <c r="D6" s="15"/>
      <c r="E6" s="16"/>
      <c r="F6" s="62" t="s">
        <v>77</v>
      </c>
      <c r="G6" s="61">
        <f>G54</f>
        <v>0.9285714285714286</v>
      </c>
      <c r="H6" s="61">
        <f>H54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 t="s">
        <v>14</v>
      </c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53</v>
      </c>
      <c r="C11" s="34"/>
      <c r="D11" s="37" t="s">
        <v>18</v>
      </c>
      <c r="E11" s="24" t="s">
        <v>37</v>
      </c>
      <c r="F11" s="33" t="s">
        <v>14</v>
      </c>
      <c r="G11" s="51">
        <v>0.25</v>
      </c>
      <c r="H11" s="33"/>
      <c r="I11" s="20"/>
    </row>
    <row r="12" spans="2:9" ht="10.5">
      <c r="B12" s="32" t="s">
        <v>70</v>
      </c>
      <c r="C12" s="34"/>
      <c r="D12" s="37" t="s">
        <v>18</v>
      </c>
      <c r="E12" s="24" t="s">
        <v>71</v>
      </c>
      <c r="F12" s="33" t="s">
        <v>14</v>
      </c>
      <c r="G12" s="51">
        <v>0.25</v>
      </c>
      <c r="H12" s="33"/>
      <c r="I12" s="20"/>
    </row>
    <row r="13" spans="2:9" ht="10.5">
      <c r="B13" s="32" t="s">
        <v>52</v>
      </c>
      <c r="C13" s="34"/>
      <c r="D13" s="37" t="s">
        <v>16</v>
      </c>
      <c r="E13" s="24" t="s">
        <v>51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0.5">
      <c r="B16" s="6" t="s">
        <v>50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54</v>
      </c>
      <c r="C17" s="23"/>
      <c r="D17" s="23"/>
      <c r="E17" s="24" t="s">
        <v>47</v>
      </c>
      <c r="F17" s="25" t="s">
        <v>14</v>
      </c>
      <c r="G17" s="50">
        <v>0.3333333333333333</v>
      </c>
      <c r="H17" s="26"/>
      <c r="I17" s="20"/>
    </row>
    <row r="18" spans="2:9" s="22" customFormat="1" ht="9.7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9.75">
      <c r="B19" s="23" t="s">
        <v>55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0.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0.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9.75">
      <c r="B23" s="32" t="s">
        <v>56</v>
      </c>
      <c r="C23" s="32"/>
      <c r="D23" s="32"/>
      <c r="E23" s="52" t="s">
        <v>42</v>
      </c>
      <c r="F23" s="25" t="s">
        <v>14</v>
      </c>
      <c r="G23" s="51">
        <v>0.5</v>
      </c>
      <c r="H23" s="33"/>
      <c r="I23" s="20"/>
    </row>
    <row r="24" spans="2:9" ht="9.75">
      <c r="B24" s="32" t="s">
        <v>68</v>
      </c>
      <c r="C24" s="32"/>
      <c r="D24" s="32"/>
      <c r="E24" s="52" t="s">
        <v>69</v>
      </c>
      <c r="F24" s="25"/>
      <c r="G24" s="51"/>
      <c r="H24" s="33"/>
      <c r="I24" s="20"/>
    </row>
    <row r="25" spans="2:9" ht="9.75">
      <c r="B25" s="32" t="s">
        <v>57</v>
      </c>
      <c r="C25" s="32"/>
      <c r="D25" s="32"/>
      <c r="E25" s="52" t="s">
        <v>44</v>
      </c>
      <c r="F25" s="25" t="s">
        <v>14</v>
      </c>
      <c r="G25" s="51">
        <v>0.5</v>
      </c>
      <c r="H25" s="51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0.5">
      <c r="B27" s="14"/>
      <c r="C27" s="14"/>
      <c r="D27" s="14"/>
      <c r="E27" s="1" t="s">
        <v>19</v>
      </c>
      <c r="F27" s="28">
        <f>COUNTA(F22:F26)</f>
        <v>2</v>
      </c>
      <c r="G27" s="29">
        <f>SUM(G22:G26)</f>
        <v>1</v>
      </c>
      <c r="H27" s="30">
        <f>SUM(H22:H26)</f>
        <v>0</v>
      </c>
      <c r="I27" s="28">
        <f>COUNTA(I22:I26)</f>
        <v>0</v>
      </c>
    </row>
    <row r="28" spans="2:9" ht="10.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9.75">
      <c r="B29" s="32" t="s">
        <v>58</v>
      </c>
      <c r="C29" s="32"/>
      <c r="D29" s="32"/>
      <c r="E29" s="52" t="s">
        <v>36</v>
      </c>
      <c r="F29" s="25" t="s">
        <v>14</v>
      </c>
      <c r="G29" s="51">
        <v>0.5</v>
      </c>
      <c r="H29" s="51"/>
      <c r="I29" s="20"/>
    </row>
    <row r="30" spans="2:9" ht="9.75">
      <c r="B30" s="32" t="s">
        <v>34</v>
      </c>
      <c r="C30" s="32"/>
      <c r="D30" s="32"/>
      <c r="E30" s="52" t="s">
        <v>35</v>
      </c>
      <c r="F30" s="25" t="s">
        <v>14</v>
      </c>
      <c r="G30" s="51"/>
      <c r="H30" s="51">
        <v>0.5</v>
      </c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0.5">
      <c r="B32" s="14"/>
      <c r="C32" s="14"/>
      <c r="D32" s="14"/>
      <c r="E32" s="1" t="s">
        <v>19</v>
      </c>
      <c r="F32" s="28">
        <f>COUNTA(F28:F31)</f>
        <v>2</v>
      </c>
      <c r="G32" s="29">
        <f>SUM(G28:G31)</f>
        <v>0.5</v>
      </c>
      <c r="H32" s="30">
        <f>SUM(H28:H31)</f>
        <v>0.5</v>
      </c>
      <c r="I32" s="28">
        <f>COUNTA(I28:I31)</f>
        <v>0</v>
      </c>
    </row>
    <row r="33" spans="2:9" ht="10.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9.75">
      <c r="B34" s="32" t="s">
        <v>59</v>
      </c>
      <c r="C34" s="32"/>
      <c r="D34" s="32"/>
      <c r="E34" s="52" t="s">
        <v>43</v>
      </c>
      <c r="F34" s="25" t="s">
        <v>14</v>
      </c>
      <c r="G34" s="51">
        <v>0.5</v>
      </c>
      <c r="H34" s="33"/>
      <c r="I34" s="20"/>
    </row>
    <row r="35" spans="2:9" ht="9.75">
      <c r="B35" s="32" t="s">
        <v>66</v>
      </c>
      <c r="C35" s="32"/>
      <c r="D35" s="32"/>
      <c r="E35" s="52" t="s">
        <v>67</v>
      </c>
      <c r="F35" s="25"/>
      <c r="G35" s="51"/>
      <c r="H35" s="33"/>
      <c r="I35" s="20"/>
    </row>
    <row r="36" spans="2:9" ht="9.75">
      <c r="B36" s="32" t="s">
        <v>48</v>
      </c>
      <c r="C36" s="32"/>
      <c r="D36" s="32"/>
      <c r="E36" s="52" t="s">
        <v>49</v>
      </c>
      <c r="F36" s="25" t="s">
        <v>14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0.5">
      <c r="B38" s="16"/>
      <c r="C38" s="14"/>
      <c r="D38" s="14"/>
      <c r="E38" s="1" t="s">
        <v>19</v>
      </c>
      <c r="F38" s="28">
        <f>COUNTA(F33:F36)</f>
        <v>2</v>
      </c>
      <c r="G38" s="29">
        <f>SUM(G33:G36)</f>
        <v>1</v>
      </c>
      <c r="H38" s="30">
        <f>SUM(H33:H36)</f>
        <v>0</v>
      </c>
      <c r="I38" s="28">
        <f>COUNTA(I33:I36)</f>
        <v>0</v>
      </c>
    </row>
    <row r="39" spans="2:9" ht="10.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2" t="s">
        <v>60</v>
      </c>
      <c r="C40" s="32"/>
      <c r="D40" s="32"/>
      <c r="E40" s="52" t="s">
        <v>38</v>
      </c>
      <c r="F40" s="25" t="s">
        <v>14</v>
      </c>
      <c r="G40" s="51">
        <v>0.3333333333333333</v>
      </c>
      <c r="H40" s="51"/>
      <c r="I40" s="20"/>
    </row>
    <row r="41" spans="2:9" ht="9.75">
      <c r="B41" s="32" t="s">
        <v>72</v>
      </c>
      <c r="C41" s="32"/>
      <c r="D41" s="32"/>
      <c r="E41" s="52" t="s">
        <v>73</v>
      </c>
      <c r="F41" s="25" t="s">
        <v>14</v>
      </c>
      <c r="G41" s="51">
        <v>0.3333333333333333</v>
      </c>
      <c r="H41" s="51"/>
      <c r="I41" s="20"/>
    </row>
    <row r="42" spans="2:9" ht="9.75">
      <c r="B42" s="32" t="s">
        <v>61</v>
      </c>
      <c r="C42" s="32"/>
      <c r="D42" s="32"/>
      <c r="E42" s="52" t="s">
        <v>40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0.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0.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9.75">
      <c r="B46" s="32" t="s">
        <v>62</v>
      </c>
      <c r="C46" s="32"/>
      <c r="D46" s="32"/>
      <c r="E46" s="52" t="s">
        <v>39</v>
      </c>
      <c r="F46" s="25" t="s">
        <v>14</v>
      </c>
      <c r="G46" s="51">
        <v>0.3333333333333333</v>
      </c>
      <c r="H46" s="51"/>
      <c r="I46" s="20"/>
    </row>
    <row r="47" spans="2:9" ht="9.75">
      <c r="B47" s="32" t="s">
        <v>74</v>
      </c>
      <c r="C47" s="32"/>
      <c r="D47" s="32"/>
      <c r="E47" s="52" t="s">
        <v>75</v>
      </c>
      <c r="F47" s="25" t="s">
        <v>14</v>
      </c>
      <c r="G47" s="51">
        <v>0.3333333333333333</v>
      </c>
      <c r="H47" s="51"/>
      <c r="I47" s="20"/>
    </row>
    <row r="48" spans="2:9" ht="9.75">
      <c r="B48" s="32" t="s">
        <v>33</v>
      </c>
      <c r="C48" s="32"/>
      <c r="D48" s="32"/>
      <c r="E48" s="52" t="s">
        <v>45</v>
      </c>
      <c r="F48" s="25" t="s">
        <v>14</v>
      </c>
      <c r="G48" s="51">
        <v>0.3333333333333333</v>
      </c>
      <c r="H48" s="51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0.5">
      <c r="B50" s="14"/>
      <c r="C50" s="14"/>
      <c r="D50" s="14"/>
      <c r="E50" s="1" t="s">
        <v>19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0.5">
      <c r="B51" s="6" t="s">
        <v>8</v>
      </c>
      <c r="C51" s="14"/>
      <c r="D51" s="14"/>
      <c r="E51" s="38"/>
      <c r="F51" s="8"/>
      <c r="G51" s="39"/>
      <c r="H51" s="40"/>
      <c r="I51" s="11"/>
    </row>
    <row r="52" spans="2:9" ht="10.5">
      <c r="B52" s="16"/>
      <c r="C52" s="14"/>
      <c r="D52" s="14"/>
      <c r="E52" s="16"/>
      <c r="F52" s="8"/>
      <c r="G52" s="41"/>
      <c r="H52" s="41"/>
      <c r="I52" s="42" t="s">
        <v>7</v>
      </c>
    </row>
    <row r="53" spans="2:9" ht="10.5" thickBot="1">
      <c r="B53" s="16"/>
      <c r="C53" s="6"/>
      <c r="D53" s="6"/>
      <c r="E53" s="1" t="s">
        <v>19</v>
      </c>
      <c r="F53" s="28">
        <f>F15+F21+F50+F44+F27+F38+F32</f>
        <v>18</v>
      </c>
      <c r="G53" s="43">
        <f>G15+G21+G50+G44+G27+G38+G32</f>
        <v>6.5</v>
      </c>
      <c r="H53" s="43">
        <f>H15+H21+H50+H44+H27+H38+H32</f>
        <v>0.5</v>
      </c>
      <c r="I53" s="28">
        <f>I15+I21+I50+I44+I27+I38+I32</f>
        <v>0</v>
      </c>
    </row>
    <row r="54" spans="2:9" ht="11.25" thickBot="1" thickTop="1">
      <c r="B54" s="44"/>
      <c r="C54" s="16"/>
      <c r="D54" s="16"/>
      <c r="E54" s="16"/>
      <c r="F54" s="1" t="s">
        <v>5</v>
      </c>
      <c r="G54" s="45">
        <f>IF((G53+H53)=0,"",G53/(G53+H53))</f>
        <v>0.9285714285714286</v>
      </c>
      <c r="H54" s="45">
        <f>IF((G53+H53)=0,"",H53/(G53+H53))</f>
        <v>0.07142857142857142</v>
      </c>
      <c r="I54" s="19"/>
    </row>
    <row r="55" spans="2:9" ht="10.5" thickTop="1">
      <c r="B55" s="44"/>
      <c r="C55" s="16"/>
      <c r="D55" s="16"/>
      <c r="E55" s="16"/>
      <c r="F55" s="8"/>
      <c r="G55" s="8"/>
      <c r="H55" s="8"/>
      <c r="I55" s="11"/>
    </row>
    <row r="57" ht="10.5" hidden="1" thickBot="1">
      <c r="B57" s="47" t="s">
        <v>24</v>
      </c>
    </row>
    <row r="58" ht="10.5" hidden="1" thickTop="1">
      <c r="B58" s="48" t="s">
        <v>17</v>
      </c>
    </row>
    <row r="59" ht="9.75" hidden="1">
      <c r="B59" s="48" t="s">
        <v>16</v>
      </c>
    </row>
    <row r="60" ht="9.75" hidden="1">
      <c r="B60" s="49" t="s">
        <v>18</v>
      </c>
    </row>
    <row r="61" ht="9.75" hidden="1"/>
    <row r="62" ht="10.5" hidden="1" thickBot="1">
      <c r="B62" s="47" t="s">
        <v>25</v>
      </c>
    </row>
    <row r="63" ht="10.5" hidden="1" thickTop="1">
      <c r="B63" s="48" t="s">
        <v>22</v>
      </c>
    </row>
    <row r="64" ht="9.75" hidden="1">
      <c r="B64" s="63" t="s">
        <v>23</v>
      </c>
    </row>
    <row r="65" ht="9.75" hidden="1"/>
    <row r="66" ht="10.5" hidden="1" thickBot="1">
      <c r="B66" s="47" t="s">
        <v>26</v>
      </c>
    </row>
    <row r="67" ht="10.5" hidden="1" thickTop="1">
      <c r="B67" s="48" t="s">
        <v>20</v>
      </c>
    </row>
    <row r="68" ht="9.75" hidden="1">
      <c r="B68" s="49"/>
    </row>
    <row r="69" ht="9.75" hidden="1"/>
    <row r="70" ht="10.5" hidden="1" thickBot="1">
      <c r="B70" s="47" t="s">
        <v>27</v>
      </c>
    </row>
    <row r="71" ht="10.5" hidden="1" thickTop="1">
      <c r="B71" s="48" t="s">
        <v>14</v>
      </c>
    </row>
    <row r="72" ht="9.75" hidden="1">
      <c r="B72" s="49"/>
    </row>
    <row r="73" ht="9.75" hidden="1"/>
    <row r="74" ht="10.5" hidden="1" thickBot="1">
      <c r="B74" s="47" t="s">
        <v>28</v>
      </c>
    </row>
    <row r="75" ht="10.5" hidden="1" thickTop="1">
      <c r="B75" s="48" t="s">
        <v>14</v>
      </c>
    </row>
    <row r="76" ht="9.75" hidden="1">
      <c r="B76" s="49"/>
    </row>
    <row r="77" ht="9.75" hidden="1"/>
    <row r="78" ht="10.5" hidden="1" thickBot="1">
      <c r="B78" s="47" t="s">
        <v>29</v>
      </c>
    </row>
    <row r="79" ht="10.5" hidden="1" thickTop="1">
      <c r="B79" s="48">
        <v>1</v>
      </c>
    </row>
    <row r="80" ht="9.75" hidden="1">
      <c r="B8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8:I28 F26:I26 F20:I20 F22:I22 F33:I33 F31:I31 F43:I43 I45 I10 F14:I14 F16:I16">
      <formula1>#REF!</formula1>
    </dataValidation>
    <dataValidation type="list" showInputMessage="1" showErrorMessage="1" sqref="F29:F30 F46:F48 F17:F19 F23:F25 F34:F37 F40:F42">
      <formula1>$B$71:$B$72</formula1>
    </dataValidation>
    <dataValidation type="list" showInputMessage="1" showErrorMessage="1" sqref="I29:I30 I46:I48 I17:I19 I23:I25 I11:I13 I34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072222</cp:lastModifiedBy>
  <cp:lastPrinted>2001-05-29T14:33:52Z</cp:lastPrinted>
  <dcterms:created xsi:type="dcterms:W3CDTF">2000-03-13T15:50:20Z</dcterms:created>
  <dcterms:modified xsi:type="dcterms:W3CDTF">2022-07-22T15:28:22Z</dcterms:modified>
  <cp:category/>
  <cp:version/>
  <cp:contentType/>
  <cp:contentStatus/>
</cp:coreProperties>
</file>