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50" windowHeight="6990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'Vote'!$E$22:$I$27</definedName>
    <definedName name="clearIndGenVote">'Vote'!$G$22:$I$27</definedName>
    <definedName name="clearIndREP">'Vote'!$E$35:$I$37</definedName>
    <definedName name="clearIndREPVote">'Vote'!$G$35:$I$37</definedName>
    <definedName name="clearIOU">'Vote'!$E$40:$I$43</definedName>
    <definedName name="clearIOUVote">'Vote'!$G$40:$I$43</definedName>
    <definedName name="clearMarketers">'Vote'!$E$30:$I$32</definedName>
    <definedName name="clearMarketersVote">'Vote'!$G$30:$I$32</definedName>
    <definedName name="clearMuni">'Vote'!$E$46:$I$50</definedName>
    <definedName name="clearMuniVote">'Vote'!$G$46:$I$50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'Vote'!$F$44</definedName>
    <definedName name="countIOUAbstain">'Vote'!$I$44</definedName>
    <definedName name="countMarketers">'Vote'!$F$33</definedName>
    <definedName name="countMarketersAbstain">'Vote'!$I$33</definedName>
    <definedName name="countMuni">'Vote'!$F$51</definedName>
    <definedName name="countMuniAbstain">'Vote'!$I$51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'Vote'!$G$21:$I$28</definedName>
    <definedName name="IndREP">'Vote'!$G$34:$I$38</definedName>
    <definedName name="IOU">'Vote'!$G$39:$I$44</definedName>
    <definedName name="Marketers">'Vote'!$G$29:$I$33</definedName>
    <definedName name="MotionStatus">'Vote'!$G$3</definedName>
    <definedName name="muni">'Vote'!$G$45:$I$51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'Vote'!$G$15:$H$54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<sst xmlns="http://schemas.openxmlformats.org/spreadsheetml/2006/main" count="116" uniqueCount="81">
  <si>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</si>
  <si>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</si>
  <si>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</si>
  <si>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</si>
  <si>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</si>
  <si>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</si>
  <si>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</si>
  <si>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</si>
  <si>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</si>
  <si>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</si>
  <si>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</si>
  <si>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</si>
  <si>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</si>
  <si>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</si>
  <si>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</si>
  <si>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</si>
  <si>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</si>
  <si>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</si>
  <si>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</si>
  <si>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</si>
  <si>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</si>
  <si>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</si>
  <si>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</si>
  <si>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</si>
  <si>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</si>
  <si>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</si>
  <si>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</si>
  <si>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</si>
  <si>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</si>
  <si>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</si>
  <si>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</si>
  <si>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</si>
  <si>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</si>
  <si>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</si>
  <si>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</si>
  <si>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</si>
  <si>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</si>
  <si>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</si>
  <si>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</si>
  <si>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</si>
  <si>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</si>
  <si>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</si>
  <si>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</si>
  <si>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</si>
  <si>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</si>
  <si>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</si>
  <si>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</si>
  <si>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</si>
  <si>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</si>
  <si>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</si>
  <si>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</si>
  <si>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</si>
  <si>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</si>
  <si>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</si>
  <si>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</si>
  <si>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</si>
  <si>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</si>
  <si>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</si>
  <si>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</si>
  <si>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</si>
  <si>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</si>
  <si>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</si>
  <si>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May 11, 2022</t>
  </si>
  <si>
    <t>Lower Colorado River Authority</t>
  </si>
  <si>
    <t>Andy Nguyen</t>
  </si>
  <si>
    <t>Broad Reach Power</t>
  </si>
  <si>
    <t>Enel Green Power</t>
  </si>
  <si>
    <t>Bob Wittmeyer</t>
  </si>
  <si>
    <t>Ann Coultas</t>
  </si>
  <si>
    <t>CenterPoint Energy</t>
  </si>
  <si>
    <t>Perrin Wall</t>
  </si>
  <si>
    <t>Austn Energy</t>
  </si>
  <si>
    <t>GEUS</t>
  </si>
  <si>
    <t>Murali Sithuraj</t>
  </si>
  <si>
    <t>Ashley Cotton</t>
  </si>
  <si>
    <t>Tesla</t>
  </si>
  <si>
    <t>Need &gt;50% to Pass</t>
  </si>
  <si>
    <t>Keyur Javiya</t>
  </si>
  <si>
    <t>PRS Motion:  To grant NPRR1130 Urgent status; to recommend approval of NPRR1130 as amended by the 5/6/22 ERCOT comments as revised by PRS; and to forward to TAC NPRR1130 and the 4/22/22 Impact Analysis</t>
  </si>
  <si>
    <t>Motion Carries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</si>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</sst>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1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78</v>
      </c>
      <c r="C3" s="68"/>
      <c r="D3" s="68"/>
      <c r="E3" s="6"/>
      <c r="F3" s="56" t="s">
        <v>21</v>
      </c>
      <c r="G3" s="64" t="s">
        <v>79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IF((G54+H54)=0,"",G54)</f>
        <v>7</v>
      </c>
      <c r="H5" s="59">
        <f>IF((G54+H54)=0,"",H54)</f>
        <v>0</v>
      </c>
      <c r="I5" s="60">
        <f>I54</f>
        <v>2</v>
      </c>
    </row>
    <row r="6" spans="2:9" ht="22.5" customHeight="1">
      <c r="B6" s="6" t="s">
        <v>80</v>
      </c>
      <c r="C6" s="14"/>
      <c r="D6" s="15"/>
      <c r="E6" s="16"/>
      <c r="F6" s="62" t="s">
        <v>76</v>
      </c>
      <c r="G6" s="61">
        <f>G55</f>
        <v>1</v>
      </c>
      <c r="H6" s="61">
        <f>H55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51" t="s">
        <v>14</v>
      </c>
      <c r="G11" s="51">
        <v>0.5</v>
      </c>
      <c r="H11" s="33"/>
      <c r="I11" s="20"/>
    </row>
    <row r="12" spans="2:9" ht="11.25">
      <c r="B12" s="32" t="s">
        <v>61</v>
      </c>
      <c r="C12" s="34"/>
      <c r="D12" s="37" t="s">
        <v>16</v>
      </c>
      <c r="E12" s="24" t="s">
        <v>60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59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55</v>
      </c>
      <c r="C16" s="23"/>
      <c r="D16" s="23"/>
      <c r="E16" s="24" t="s">
        <v>56</v>
      </c>
      <c r="F16" s="25" t="s">
        <v>14</v>
      </c>
      <c r="G16" s="50">
        <v>0.3333333333333333</v>
      </c>
      <c r="H16" s="26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48</v>
      </c>
      <c r="C18" s="23"/>
      <c r="D18" s="23"/>
      <c r="E18" s="24" t="s">
        <v>49</v>
      </c>
      <c r="F18" s="25" t="s">
        <v>14</v>
      </c>
      <c r="G18" s="50">
        <v>0.3333333333333333</v>
      </c>
      <c r="H18" s="50"/>
      <c r="I18" s="20"/>
    </row>
    <row r="19" spans="2:9" s="22" customFormat="1" ht="6.75" customHeight="1">
      <c r="B19" s="27"/>
      <c r="C19" s="27"/>
      <c r="D19" s="27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8">
        <f>COUNTA(F15:F19)</f>
        <v>3</v>
      </c>
      <c r="G20" s="29">
        <f>SUM(G15:G19)</f>
        <v>1</v>
      </c>
      <c r="H20" s="30">
        <f>SUM(H15:H19)</f>
        <v>0</v>
      </c>
      <c r="I20" s="28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21"/>
      <c r="H21" s="21"/>
      <c r="I21" s="20"/>
    </row>
    <row r="22" spans="2:9" ht="11.25">
      <c r="B22" s="32" t="s">
        <v>42</v>
      </c>
      <c r="C22" s="32"/>
      <c r="D22" s="32"/>
      <c r="E22" s="52" t="s">
        <v>50</v>
      </c>
      <c r="F22" s="25" t="s">
        <v>14</v>
      </c>
      <c r="G22" s="51"/>
      <c r="H22" s="33"/>
      <c r="I22" s="20" t="s">
        <v>20</v>
      </c>
    </row>
    <row r="23" spans="2:9" ht="11.25">
      <c r="B23" s="32" t="s">
        <v>65</v>
      </c>
      <c r="C23" s="32"/>
      <c r="D23" s="32"/>
      <c r="E23" s="52" t="s">
        <v>67</v>
      </c>
      <c r="F23" s="25" t="s">
        <v>14</v>
      </c>
      <c r="G23" s="51">
        <v>0.3333333333333333</v>
      </c>
      <c r="H23" s="33"/>
      <c r="I23" s="20"/>
    </row>
    <row r="24" spans="2:9" ht="11.25">
      <c r="B24" s="32" t="s">
        <v>66</v>
      </c>
      <c r="C24" s="32"/>
      <c r="D24" s="32"/>
      <c r="E24" s="52" t="s">
        <v>68</v>
      </c>
      <c r="F24" s="25" t="s">
        <v>14</v>
      </c>
      <c r="G24" s="51"/>
      <c r="H24" s="33"/>
      <c r="I24" s="20" t="s">
        <v>20</v>
      </c>
    </row>
    <row r="25" spans="2:9" ht="11.25">
      <c r="B25" s="32" t="s">
        <v>75</v>
      </c>
      <c r="C25" s="32"/>
      <c r="D25" s="32"/>
      <c r="E25" s="52" t="s">
        <v>77</v>
      </c>
      <c r="F25" s="25" t="s">
        <v>14</v>
      </c>
      <c r="G25" s="51">
        <v>0.3333333333333333</v>
      </c>
      <c r="H25" s="33"/>
      <c r="I25" s="20"/>
    </row>
    <row r="26" spans="2:9" ht="11.25">
      <c r="B26" s="32" t="s">
        <v>53</v>
      </c>
      <c r="C26" s="32"/>
      <c r="D26" s="32"/>
      <c r="E26" s="52" t="s">
        <v>52</v>
      </c>
      <c r="F26" s="25" t="s">
        <v>14</v>
      </c>
      <c r="G26" s="51">
        <v>0.3333333333333333</v>
      </c>
      <c r="H26" s="51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19</v>
      </c>
      <c r="F28" s="28">
        <f>COUNTA(F21:F27)</f>
        <v>5</v>
      </c>
      <c r="G28" s="29">
        <f>SUM(G21:G27)</f>
        <v>1</v>
      </c>
      <c r="H28" s="30">
        <f>SUM(H21:H27)</f>
        <v>0</v>
      </c>
      <c r="I28" s="28">
        <f>COUNTA(I21:I27)</f>
        <v>2</v>
      </c>
    </row>
    <row r="29" spans="2:9" ht="11.2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11.25">
      <c r="B30" s="32" t="s">
        <v>34</v>
      </c>
      <c r="C30" s="32"/>
      <c r="D30" s="32"/>
      <c r="E30" s="52" t="s">
        <v>38</v>
      </c>
      <c r="F30" s="25" t="s">
        <v>14</v>
      </c>
      <c r="G30" s="51">
        <v>0.5</v>
      </c>
      <c r="H30" s="51"/>
      <c r="I30" s="20"/>
    </row>
    <row r="31" spans="2:9" ht="11.25">
      <c r="B31" s="32" t="s">
        <v>36</v>
      </c>
      <c r="C31" s="32"/>
      <c r="D31" s="32"/>
      <c r="E31" s="52" t="s">
        <v>37</v>
      </c>
      <c r="F31" s="25" t="s">
        <v>14</v>
      </c>
      <c r="G31" s="51">
        <v>0.5</v>
      </c>
      <c r="H31" s="33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8">
        <f>COUNTA(F29:F32)</f>
        <v>2</v>
      </c>
      <c r="G33" s="29">
        <f>SUM(G29:G32)</f>
        <v>1</v>
      </c>
      <c r="H33" s="30">
        <f>SUM(H29:H32)</f>
        <v>0</v>
      </c>
      <c r="I33" s="28">
        <f>COUNTA(I29:I32)</f>
        <v>0</v>
      </c>
    </row>
    <row r="34" spans="2:9" ht="11.2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11.25">
      <c r="B35" s="32" t="s">
        <v>39</v>
      </c>
      <c r="C35" s="32"/>
      <c r="D35" s="32"/>
      <c r="E35" s="52" t="s">
        <v>51</v>
      </c>
      <c r="F35" s="25" t="s">
        <v>14</v>
      </c>
      <c r="G35" s="51">
        <v>1</v>
      </c>
      <c r="H35" s="33"/>
      <c r="I35" s="20"/>
    </row>
    <row r="36" spans="2:9" ht="11.25">
      <c r="B36" s="32" t="s">
        <v>57</v>
      </c>
      <c r="C36" s="32"/>
      <c r="D36" s="32"/>
      <c r="E36" s="52" t="s">
        <v>58</v>
      </c>
      <c r="F36" s="25"/>
      <c r="G36" s="51"/>
      <c r="H36" s="33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6"/>
      <c r="C38" s="14"/>
      <c r="D38" s="14"/>
      <c r="E38" s="1" t="s">
        <v>19</v>
      </c>
      <c r="F38" s="28">
        <f>COUNTA(F34:F36)</f>
        <v>1</v>
      </c>
      <c r="G38" s="29">
        <f>SUM(G34:G36)</f>
        <v>1</v>
      </c>
      <c r="H38" s="30">
        <f>SUM(H34:H36)</f>
        <v>0</v>
      </c>
      <c r="I38" s="28">
        <f>COUNTA(I34:I36)</f>
        <v>0</v>
      </c>
    </row>
    <row r="39" spans="2:9" ht="11.2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11.25">
      <c r="B40" s="32" t="s">
        <v>43</v>
      </c>
      <c r="C40" s="32"/>
      <c r="D40" s="32"/>
      <c r="E40" s="52" t="s">
        <v>44</v>
      </c>
      <c r="F40" s="25" t="s">
        <v>14</v>
      </c>
      <c r="G40" s="51">
        <v>0.3333333333333333</v>
      </c>
      <c r="H40" s="51"/>
      <c r="I40" s="20"/>
    </row>
    <row r="41" spans="2:9" ht="11.25">
      <c r="B41" s="32" t="s">
        <v>69</v>
      </c>
      <c r="C41" s="32"/>
      <c r="D41" s="32"/>
      <c r="E41" s="52" t="s">
        <v>70</v>
      </c>
      <c r="F41" s="25" t="s">
        <v>14</v>
      </c>
      <c r="G41" s="51">
        <v>0.3333333333333333</v>
      </c>
      <c r="H41" s="51"/>
      <c r="I41" s="20"/>
    </row>
    <row r="42" spans="2:9" ht="11.25">
      <c r="B42" s="32" t="s">
        <v>46</v>
      </c>
      <c r="C42" s="32"/>
      <c r="D42" s="32"/>
      <c r="E42" s="52" t="s">
        <v>47</v>
      </c>
      <c r="F42" s="25" t="s">
        <v>14</v>
      </c>
      <c r="G42" s="51">
        <v>0.3333333333333333</v>
      </c>
      <c r="H42" s="51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19</v>
      </c>
      <c r="F44" s="28">
        <f>COUNTA(F39:F43)</f>
        <v>3</v>
      </c>
      <c r="G44" s="29">
        <f>SUM(G39:G43)</f>
        <v>1</v>
      </c>
      <c r="H44" s="30">
        <f>SUM(H39:H43)</f>
        <v>0</v>
      </c>
      <c r="I44" s="28">
        <f>COUNTA(I39:I43)</f>
        <v>0</v>
      </c>
    </row>
    <row r="45" spans="2:9" ht="11.25">
      <c r="B45" s="6" t="s">
        <v>10</v>
      </c>
      <c r="C45" s="6"/>
      <c r="D45" s="6"/>
      <c r="E45" s="6"/>
      <c r="F45" s="6"/>
      <c r="G45" s="31"/>
      <c r="H45" s="31"/>
      <c r="I45" s="20"/>
    </row>
    <row r="46" spans="2:9" ht="11.25">
      <c r="B46" s="32" t="s">
        <v>40</v>
      </c>
      <c r="C46" s="32"/>
      <c r="D46" s="32"/>
      <c r="E46" s="52" t="s">
        <v>45</v>
      </c>
      <c r="F46" s="25" t="s">
        <v>14</v>
      </c>
      <c r="G46" s="51">
        <v>0.25</v>
      </c>
      <c r="H46" s="51"/>
      <c r="I46" s="20"/>
    </row>
    <row r="47" spans="2:9" ht="11.25">
      <c r="B47" s="32" t="s">
        <v>71</v>
      </c>
      <c r="C47" s="32"/>
      <c r="D47" s="32"/>
      <c r="E47" s="52" t="s">
        <v>73</v>
      </c>
      <c r="F47" s="25" t="s">
        <v>14</v>
      </c>
      <c r="G47" s="51">
        <v>0.25</v>
      </c>
      <c r="H47" s="51"/>
      <c r="I47" s="20"/>
    </row>
    <row r="48" spans="2:9" ht="11.25">
      <c r="B48" s="32" t="s">
        <v>72</v>
      </c>
      <c r="C48" s="32"/>
      <c r="D48" s="32"/>
      <c r="E48" s="52" t="s">
        <v>74</v>
      </c>
      <c r="F48" s="25" t="s">
        <v>14</v>
      </c>
      <c r="G48" s="51">
        <v>0.25</v>
      </c>
      <c r="H48" s="51"/>
      <c r="I48" s="20"/>
    </row>
    <row r="49" spans="2:9" ht="11.25">
      <c r="B49" s="32" t="s">
        <v>35</v>
      </c>
      <c r="C49" s="32"/>
      <c r="D49" s="32"/>
      <c r="E49" s="52" t="s">
        <v>54</v>
      </c>
      <c r="F49" s="25" t="s">
        <v>14</v>
      </c>
      <c r="G49" s="51">
        <v>0.25</v>
      </c>
      <c r="H49" s="51"/>
      <c r="I49" s="20"/>
    </row>
    <row r="50" spans="2:9" ht="7.5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COUNTA(F45:F50)</f>
        <v>4</v>
      </c>
      <c r="G51" s="29">
        <f>SUM(G45:G50)</f>
        <v>1</v>
      </c>
      <c r="H51" s="30">
        <f>SUM(H45:H50)</f>
        <v>0</v>
      </c>
      <c r="I51" s="28">
        <f>COUNTA(I45:I50)</f>
        <v>0</v>
      </c>
    </row>
    <row r="52" spans="2:9" ht="11.25">
      <c r="B52" s="6" t="s">
        <v>8</v>
      </c>
      <c r="C52" s="14"/>
      <c r="D52" s="14"/>
      <c r="E52" s="38"/>
      <c r="F52" s="8"/>
      <c r="G52" s="39"/>
      <c r="H52" s="40"/>
      <c r="I52" s="11"/>
    </row>
    <row r="53" spans="2:9" ht="11.25">
      <c r="B53" s="16"/>
      <c r="C53" s="14"/>
      <c r="D53" s="14"/>
      <c r="E53" s="16"/>
      <c r="F53" s="8"/>
      <c r="G53" s="41"/>
      <c r="H53" s="41"/>
      <c r="I53" s="42" t="s">
        <v>7</v>
      </c>
    </row>
    <row r="54" spans="2:9" ht="12" thickBot="1">
      <c r="B54" s="16"/>
      <c r="C54" s="6"/>
      <c r="D54" s="6"/>
      <c r="E54" s="1" t="s">
        <v>19</v>
      </c>
      <c r="F54" s="28">
        <f>F14+F20+F51+F44+F28+F38+F33</f>
        <v>20</v>
      </c>
      <c r="G54" s="43">
        <f>G14+G20+G51+G44+G28+G38+G33</f>
        <v>7</v>
      </c>
      <c r="H54" s="43">
        <f>H14+H20+H51+H44+H28+H38+H33</f>
        <v>0</v>
      </c>
      <c r="I54" s="28">
        <f>I14+I20+I51+I44+I28+I38+I33</f>
        <v>2</v>
      </c>
    </row>
    <row r="55" spans="2:9" ht="12.75" thickBot="1" thickTop="1">
      <c r="B55" s="44"/>
      <c r="C55" s="16"/>
      <c r="D55" s="16"/>
      <c r="E55" s="16"/>
      <c r="F55" s="1" t="s">
        <v>5</v>
      </c>
      <c r="G55" s="45">
        <f>IF((G54+H54)=0,"",G54/(G54+H54))</f>
        <v>1</v>
      </c>
      <c r="H55" s="45">
        <f>IF((G54+H54)=0,"",H54/(G54+H54))</f>
        <v>0</v>
      </c>
      <c r="I55" s="19"/>
    </row>
    <row r="56" spans="2:9" ht="12" thickTop="1">
      <c r="B56" s="44"/>
      <c r="C56" s="16"/>
      <c r="D56" s="16"/>
      <c r="E56" s="16"/>
      <c r="F56" s="8"/>
      <c r="G56" s="8"/>
      <c r="H56" s="8"/>
      <c r="I56" s="11"/>
    </row>
    <row r="58" ht="12" hidden="1" thickBot="1">
      <c r="B58" s="47" t="s">
        <v>24</v>
      </c>
    </row>
    <row r="59" ht="12" hidden="1" thickTop="1">
      <c r="B59" s="48" t="s">
        <v>17</v>
      </c>
    </row>
    <row r="60" ht="11.25" hidden="1">
      <c r="B60" s="48" t="s">
        <v>16</v>
      </c>
    </row>
    <row r="61" ht="11.25" hidden="1">
      <c r="B61" s="49" t="s">
        <v>18</v>
      </c>
    </row>
    <row r="62" ht="11.25" hidden="1"/>
    <row r="63" ht="12" hidden="1" thickBot="1">
      <c r="B63" s="47" t="s">
        <v>25</v>
      </c>
    </row>
    <row r="64" ht="12" hidden="1" thickTop="1">
      <c r="B64" s="48" t="s">
        <v>22</v>
      </c>
    </row>
    <row r="65" ht="11.25" hidden="1">
      <c r="B65" s="63" t="s">
        <v>23</v>
      </c>
    </row>
    <row r="66" ht="11.25" hidden="1"/>
    <row r="67" ht="12" hidden="1" thickBot="1">
      <c r="B67" s="47" t="s">
        <v>26</v>
      </c>
    </row>
    <row r="68" ht="12" hidden="1" thickTop="1">
      <c r="B68" s="48" t="s">
        <v>20</v>
      </c>
    </row>
    <row r="69" ht="11.25" hidden="1">
      <c r="B69" s="49"/>
    </row>
    <row r="70" ht="11.25" hidden="1"/>
    <row r="71" ht="12" hidden="1" thickBot="1">
      <c r="B71" s="47" t="s">
        <v>27</v>
      </c>
    </row>
    <row r="72" ht="12" hidden="1" thickTop="1">
      <c r="B72" s="48" t="s">
        <v>14</v>
      </c>
    </row>
    <row r="73" ht="11.25" hidden="1">
      <c r="B73" s="49"/>
    </row>
    <row r="74" ht="11.25" hidden="1"/>
    <row r="75" ht="12" hidden="1" thickBot="1">
      <c r="B75" s="47" t="s">
        <v>28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29</v>
      </c>
    </row>
    <row r="80" ht="12" hidden="1" thickTop="1">
      <c r="B80" s="48">
        <v>1</v>
      </c>
    </row>
    <row r="81" ht="11.25" hidden="1">
      <c r="B81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0:I50 F39:I39 F29:I29 F27:I27 F19:I19 F21:I21 F34:I34 F32:I32 F43:I43 I45 I10 F13:I13 F15:I15">
      <formula1>#REF!</formula1>
    </dataValidation>
    <dataValidation type="list" showInputMessage="1" showErrorMessage="1" sqref="F30:F31 F40:F42 F35:F37 F22:F26 F16:F18 F46:F49">
      <formula1>$B$72:$B$73</formula1>
    </dataValidation>
    <dataValidation type="list" showInputMessage="1" showErrorMessage="1" sqref="I30:I31 I40:I42 I35:I37 I11:I12 I22:I26 I16:I18 I46:I49">
      <formula1>$B$68:$B$69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2">
      <formula1>$B$59:$B$61</formula1>
    </dataValidation>
    <dataValidation type="list" allowBlank="1" showInputMessage="1" showErrorMessage="1" sqref="F11:F12">
      <formula1>$B$72:$B$73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2022-05-16T21:33:17Z</dcterms:modified>
  <cp:category/>
  <cp:version/>
  <cp:contentType/>
  <cp:contentStatus/>
</cp:coreProperties>
</file>