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1500" windowWidth="20730" windowHeight="10950" activeTab="0"/>
  </bookViews>
  <sheets>
    <sheet name="Vote" sheetId="1" r:id="rId1"/>
    <sheet name="Ballot Details" sheetId="2" r:id="rId2"/>
  </sheets>
  <definedNames>
    <definedName name="clearCoop">'Vote'!$E$16:$I$18</definedName>
    <definedName name="clearCoopVote">'Vote'!$G$16:$I$18</definedName>
    <definedName name="clearIndGen">'Vote'!$E$21:$I$24</definedName>
    <definedName name="clearIndGenVote">'Vote'!$G$21:$I$24</definedName>
    <definedName name="clearIndREP">'Vote'!$E$32:$I$36</definedName>
    <definedName name="clearIndREPVote">'Vote'!$G$32:$I$36</definedName>
    <definedName name="clearIOU">'Vote'!$E$39:$I$43</definedName>
    <definedName name="clearIOUVote">'Vote'!$G$39:$I$43</definedName>
    <definedName name="clearMarketers">'Vote'!$E$27:$I$29</definedName>
    <definedName name="clearMarketersVote">'Vote'!$G$27:$I$29</definedName>
    <definedName name="clearMuni">'Vote'!$E$46:$I$50</definedName>
    <definedName name="clearMuniVote">'Vote'!$G$46:$I$50</definedName>
    <definedName name="clearResidential">'Vote'!$E$11:$I$13</definedName>
    <definedName name="clearResidentialVote">'Vote'!$G$11:$I$13</definedName>
    <definedName name="Coop">'Vote'!$G$15:$I$19</definedName>
    <definedName name="countCoop">'Vote'!$F$19</definedName>
    <definedName name="countCoopAbstain">'Vote'!$I$19</definedName>
    <definedName name="countIndGen">'Vote'!$F$25</definedName>
    <definedName name="countIndGenAbstain">'Vote'!$I$25</definedName>
    <definedName name="countIndREP">'Vote'!$F$37</definedName>
    <definedName name="countIndREPAbstain">'Vote'!$I$37</definedName>
    <definedName name="countIOU">'Vote'!$F$44</definedName>
    <definedName name="countIOUAbstain">'Vote'!$I$44</definedName>
    <definedName name="countMarketers">'Vote'!$F$30</definedName>
    <definedName name="countMarketersAbstain">'Vote'!$I$30</definedName>
    <definedName name="countMuni">'Vote'!$F$51</definedName>
    <definedName name="countMuniAbstain">'Vote'!$I$51</definedName>
    <definedName name="countRes">'Vote'!$F$14</definedName>
    <definedName name="countResAbstain">'Vote'!$I$14</definedName>
    <definedName name="Divide_Cons_Votes">'Vote'!$D$10</definedName>
    <definedName name="FailReason">'Vote'!$G$4</definedName>
    <definedName name="IndGen">'Vote'!$G$20:$I$25</definedName>
    <definedName name="IndREP">'Vote'!$G$31:$I$37</definedName>
    <definedName name="IOU">'Vote'!$G$38:$I$44</definedName>
    <definedName name="Marketers">'Vote'!$G$26:$I$30</definedName>
    <definedName name="MotionStatus">'Vote'!$G$3</definedName>
    <definedName name="Muni">'Vote'!$G$45:$I$51</definedName>
    <definedName name="MuniSubSeg">'Vote'!$H1</definedName>
    <definedName name="Output_Area">'Vote'!$G$3:$H$4</definedName>
    <definedName name="PercentageVote">'Vote'!$F$6</definedName>
    <definedName name="_xlnm.Print_Area" localSheetId="0">'Vote'!$A$1:$J$58</definedName>
    <definedName name="Residential">'Vote'!$G$10:$I$14</definedName>
    <definedName name="SegmentOrTAC">'Vote'!$F$5</definedName>
    <definedName name="SegmentVoteNo">'Vote'!$H$5</definedName>
    <definedName name="SegmentVoteYes">'Vote'!$G$5</definedName>
    <definedName name="Total_Cons_Votes">'Vote'!$F$10</definedName>
    <definedName name="TotalMembers">'Vote'!$F$54</definedName>
    <definedName name="VoteNumberFormat">'Vote'!$G$15:$H$54</definedName>
    <definedName name="VotingStructure">'Vote'!$F$4</definedName>
  </definedNames>
  <calcPr fullCalcOnLoad="1"/>
</workbook>
</file>

<file path=xl/sharedStrings.xml><?xml version="1.0" encoding="utf-8"?>
<sst xmlns="http://schemas.openxmlformats.org/spreadsheetml/2006/main" count="116" uniqueCount="84">
  <si>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</si>
  <si>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</si>
  <si>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</si>
  <si>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</si>
  <si>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</si>
  <si>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</si>
  <si>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</si>
  <si>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</si>
  <si>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</si>
  <si>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</si>
  <si>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</si>
  <si>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</si>
  <si>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</si>
  <si>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</si>
  <si>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</si>
  <si>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</si>
  <si>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</si>
  <si>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</si>
  <si>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</si>
  <si>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</si>
  <si>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</si>
  <si>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</si>
  <si>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</si>
  <si>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</si>
  <si>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</si>
  <si>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</si>
  <si>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</si>
  <si>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Present values</t>
  </si>
  <si>
    <t>Divide Subsegment</t>
  </si>
  <si>
    <t>Consumer Votes</t>
  </si>
  <si>
    <t>Independent Generator</t>
  </si>
  <si>
    <t>Total Abstentions</t>
  </si>
  <si>
    <t>CenterPoint Energy</t>
  </si>
  <si>
    <t>CPS Energy</t>
  </si>
  <si>
    <t>Version 2.2</t>
  </si>
  <si>
    <t>AEP Service Corporation</t>
  </si>
  <si>
    <t>Tenaska Power Services</t>
  </si>
  <si>
    <t>Bryan Texas Utilities</t>
  </si>
  <si>
    <t>TNMP</t>
  </si>
  <si>
    <t>OPUC</t>
  </si>
  <si>
    <t>Nueces Electric Cooperative</t>
  </si>
  <si>
    <t>Frank Wilson</t>
  </si>
  <si>
    <t>Diana Rehfeldt</t>
  </si>
  <si>
    <t>Kathy Scott</t>
  </si>
  <si>
    <t>David Werley</t>
  </si>
  <si>
    <t>Wayne Callender</t>
  </si>
  <si>
    <t>Oncor Electric Delivery</t>
  </si>
  <si>
    <t>Debbie McKeever</t>
  </si>
  <si>
    <t xml:space="preserve"> </t>
  </si>
  <si>
    <t>Reliant Energy Retail Services</t>
  </si>
  <si>
    <t>Calpine Corporation</t>
  </si>
  <si>
    <t>Luminant Corporation</t>
  </si>
  <si>
    <t>John Schatz</t>
  </si>
  <si>
    <t>Kyle Patrick</t>
  </si>
  <si>
    <t>STEC</t>
  </si>
  <si>
    <t>Connie Hermes</t>
  </si>
  <si>
    <t>Angela Ghormley</t>
  </si>
  <si>
    <t>Chariot Energy</t>
  </si>
  <si>
    <t xml:space="preserve">Amir Khan </t>
  </si>
  <si>
    <t>Scott Smith</t>
  </si>
  <si>
    <t>Demand Control 2</t>
  </si>
  <si>
    <t>Chris Hendrix</t>
  </si>
  <si>
    <t>Prepared by:  Jordan Troublefield</t>
  </si>
  <si>
    <t>Cooperatives</t>
  </si>
  <si>
    <t>Abstention Values</t>
  </si>
  <si>
    <t>EDF Trading North America</t>
  </si>
  <si>
    <t xml:space="preserve">Mansoor Khanmohamed </t>
  </si>
  <si>
    <t xml:space="preserve">Brooke Camet </t>
  </si>
  <si>
    <t>OPEN</t>
  </si>
  <si>
    <t>Tesla</t>
  </si>
  <si>
    <t xml:space="preserve">Arushi Sharma Frank </t>
  </si>
  <si>
    <t xml:space="preserve">Rhythm Ops </t>
  </si>
  <si>
    <t>Jennifer Schmitt</t>
  </si>
  <si>
    <t>Austin Energy</t>
  </si>
  <si>
    <t>Kristin Abbott</t>
  </si>
  <si>
    <t>Denton Municipal Electric</t>
  </si>
  <si>
    <t>Bill Shepherd</t>
  </si>
  <si>
    <t xml:space="preserve">Jesse Macias </t>
  </si>
  <si>
    <t>Date:  April 5, 2022</t>
  </si>
  <si>
    <t>RMS Motion:  To approve the combined ballot as presented (detailed on the "Ballot Details" tab)</t>
  </si>
  <si>
    <t>March 1, 2022 RMS Meeting Minutes - to approve as submitted</t>
  </si>
  <si>
    <t>2022 RMS Goals - to approve as revised by RMS</t>
  </si>
  <si>
    <t>Motion Carries</t>
  </si>
  <si>
    <t>Need &gt;50% to Pass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</si>
</sst>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  <numFmt numFmtId="172" formatCode="[$€-2]\ #,##0.00_);[Red]\([$€-2]\ #,##0.00\)"/>
  </numFmts>
  <fonts count="42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2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1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3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1" fillId="33" borderId="0" xfId="0" applyFont="1" applyFill="1" applyAlignment="1">
      <alignment horizontal="right"/>
    </xf>
    <xf numFmtId="0" fontId="1" fillId="33" borderId="0" xfId="0" applyFont="1" applyFill="1" applyAlignment="1">
      <alignment horizontal="center" vertical="center" wrapText="1"/>
    </xf>
    <xf numFmtId="0" fontId="2" fillId="34" borderId="0" xfId="0" applyFont="1" applyFill="1" applyAlignment="1">
      <alignment/>
    </xf>
    <xf numFmtId="0" fontId="2" fillId="34" borderId="0" xfId="0" applyFont="1" applyFill="1" applyAlignment="1">
      <alignment horizontal="center"/>
    </xf>
    <xf numFmtId="164" fontId="2" fillId="34" borderId="0" xfId="0" applyNumberFormat="1" applyFont="1" applyFill="1" applyAlignment="1">
      <alignment horizontal="center"/>
    </xf>
    <xf numFmtId="0" fontId="1" fillId="33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33" borderId="0" xfId="0" applyFont="1" applyFill="1" applyAlignment="1">
      <alignment horizontal="center"/>
    </xf>
    <xf numFmtId="0" fontId="4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Continuous"/>
    </xf>
    <xf numFmtId="0" fontId="2" fillId="33" borderId="0" xfId="0" applyFont="1" applyFill="1" applyAlignment="1">
      <alignment horizontal="center"/>
    </xf>
    <xf numFmtId="0" fontId="1" fillId="34" borderId="0" xfId="0" applyFont="1" applyFill="1" applyAlignment="1">
      <alignment horizontal="center"/>
    </xf>
    <xf numFmtId="0" fontId="5" fillId="35" borderId="10" xfId="0" applyFont="1" applyFill="1" applyBorder="1" applyAlignment="1">
      <alignment horizontal="center" vertical="center"/>
    </xf>
    <xf numFmtId="0" fontId="2" fillId="33" borderId="0" xfId="0" applyFont="1" applyFill="1" applyAlignment="1">
      <alignment/>
    </xf>
    <xf numFmtId="14" fontId="2" fillId="33" borderId="0" xfId="0" applyNumberFormat="1" applyFont="1" applyFill="1" applyAlignment="1">
      <alignment horizontal="left"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167" fontId="2" fillId="33" borderId="0" xfId="0" applyNumberFormat="1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2" fillId="33" borderId="0" xfId="0" applyFont="1" applyFill="1" applyAlignment="1" applyProtection="1">
      <alignment horizontal="center"/>
      <protection locked="0"/>
    </xf>
    <xf numFmtId="0" fontId="2" fillId="34" borderId="0" xfId="0" applyFont="1" applyFill="1" applyAlignment="1" applyProtection="1">
      <alignment/>
      <protection locked="0"/>
    </xf>
    <xf numFmtId="0" fontId="2" fillId="36" borderId="0" xfId="0" applyFont="1" applyFill="1" applyAlignment="1" applyProtection="1">
      <alignment/>
      <protection locked="0"/>
    </xf>
    <xf numFmtId="0" fontId="2" fillId="37" borderId="0" xfId="0" applyFont="1" applyFill="1" applyAlignment="1">
      <alignment horizontal="center"/>
    </xf>
    <xf numFmtId="0" fontId="2" fillId="33" borderId="0" xfId="0" applyFont="1" applyFill="1" applyAlignment="1" applyProtection="1">
      <alignment/>
      <protection locked="0"/>
    </xf>
    <xf numFmtId="0" fontId="4" fillId="33" borderId="0" xfId="0" applyFont="1" applyFill="1" applyAlignment="1">
      <alignment horizontal="center"/>
    </xf>
    <xf numFmtId="0" fontId="2" fillId="36" borderId="0" xfId="0" applyFont="1" applyFill="1" applyAlignment="1">
      <alignment/>
    </xf>
    <xf numFmtId="0" fontId="1" fillId="36" borderId="0" xfId="0" applyFont="1" applyFill="1" applyAlignment="1">
      <alignment/>
    </xf>
    <xf numFmtId="0" fontId="2" fillId="36" borderId="11" xfId="0" applyFont="1" applyFill="1" applyBorder="1" applyAlignment="1">
      <alignment/>
    </xf>
    <xf numFmtId="0" fontId="2" fillId="33" borderId="0" xfId="0" applyFont="1" applyFill="1" applyAlignment="1">
      <alignment horizontal="right"/>
    </xf>
    <xf numFmtId="0" fontId="1" fillId="33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38" borderId="12" xfId="57" applyNumberFormat="1" applyFont="1" applyFill="1" applyBorder="1" applyAlignment="1">
      <alignment horizontal="center"/>
    </xf>
    <xf numFmtId="0" fontId="2" fillId="34" borderId="0" xfId="0" applyFont="1" applyFill="1" applyAlignment="1">
      <alignment horizontal="center"/>
    </xf>
    <xf numFmtId="0" fontId="1" fillId="34" borderId="13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34" borderId="15" xfId="0" applyFont="1" applyFill="1" applyBorder="1" applyAlignment="1">
      <alignment/>
    </xf>
    <xf numFmtId="165" fontId="2" fillId="33" borderId="0" xfId="0" applyNumberFormat="1" applyFont="1" applyFill="1" applyAlignment="1" applyProtection="1">
      <alignment horizontal="center"/>
      <protection locked="0"/>
    </xf>
    <xf numFmtId="165" fontId="4" fillId="39" borderId="16" xfId="0" applyNumberFormat="1" applyFont="1" applyFill="1" applyBorder="1" applyAlignment="1">
      <alignment horizontal="center"/>
    </xf>
    <xf numFmtId="165" fontId="4" fillId="39" borderId="17" xfId="0" applyNumberFormat="1" applyFont="1" applyFill="1" applyBorder="1" applyAlignment="1">
      <alignment horizontal="center"/>
    </xf>
    <xf numFmtId="165" fontId="1" fillId="33" borderId="0" xfId="0" applyNumberFormat="1" applyFont="1" applyFill="1" applyAlignment="1">
      <alignment/>
    </xf>
    <xf numFmtId="165" fontId="2" fillId="37" borderId="0" xfId="0" applyNumberFormat="1" applyFont="1" applyFill="1" applyAlignment="1">
      <alignment horizontal="center"/>
    </xf>
    <xf numFmtId="165" fontId="1" fillId="33" borderId="0" xfId="0" applyNumberFormat="1" applyFont="1" applyFill="1" applyBorder="1" applyAlignment="1">
      <alignment/>
    </xf>
    <xf numFmtId="165" fontId="2" fillId="33" borderId="0" xfId="0" applyNumberFormat="1" applyFont="1" applyFill="1" applyBorder="1" applyAlignment="1">
      <alignment horizontal="center"/>
    </xf>
    <xf numFmtId="165" fontId="1" fillId="33" borderId="0" xfId="0" applyNumberFormat="1" applyFont="1" applyFill="1" applyBorder="1" applyAlignment="1">
      <alignment horizontal="center"/>
    </xf>
    <xf numFmtId="165" fontId="6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center"/>
    </xf>
    <xf numFmtId="165" fontId="4" fillId="38" borderId="12" xfId="0" applyNumberFormat="1" applyFont="1" applyFill="1" applyBorder="1" applyAlignment="1">
      <alignment horizontal="center"/>
    </xf>
    <xf numFmtId="0" fontId="2" fillId="37" borderId="0" xfId="0" applyFont="1" applyFill="1" applyAlignment="1">
      <alignment/>
    </xf>
    <xf numFmtId="0" fontId="2" fillId="37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1" fillId="33" borderId="16" xfId="0" applyFont="1" applyFill="1" applyBorder="1" applyAlignment="1">
      <alignment vertical="center"/>
    </xf>
    <xf numFmtId="0" fontId="2" fillId="33" borderId="17" xfId="0" applyFont="1" applyFill="1" applyBorder="1" applyAlignment="1">
      <alignment horizontal="center" vertical="center"/>
    </xf>
    <xf numFmtId="165" fontId="2" fillId="37" borderId="0" xfId="0" applyNumberFormat="1" applyFont="1" applyFill="1" applyAlignment="1">
      <alignment horizontal="center"/>
    </xf>
    <xf numFmtId="165" fontId="2" fillId="37" borderId="0" xfId="0" applyNumberFormat="1" applyFont="1" applyFill="1" applyAlignment="1" applyProtection="1">
      <alignment horizontal="center"/>
      <protection locked="0"/>
    </xf>
    <xf numFmtId="165" fontId="4" fillId="40" borderId="10" xfId="57" applyNumberFormat="1" applyFont="1" applyFill="1" applyBorder="1" applyAlignment="1">
      <alignment horizontal="center" vertical="center"/>
    </xf>
    <xf numFmtId="1" fontId="4" fillId="40" borderId="10" xfId="57" applyNumberFormat="1" applyFont="1" applyFill="1" applyBorder="1" applyAlignment="1">
      <alignment horizontal="center" vertical="center"/>
    </xf>
    <xf numFmtId="167" fontId="4" fillId="16" borderId="10" xfId="57" applyNumberFormat="1" applyFont="1" applyFill="1" applyBorder="1" applyAlignment="1">
      <alignment horizontal="center" vertical="center"/>
    </xf>
    <xf numFmtId="0" fontId="3" fillId="35" borderId="18" xfId="0" applyFont="1" applyFill="1" applyBorder="1" applyAlignment="1">
      <alignment horizontal="center" vertical="center" wrapText="1"/>
    </xf>
    <xf numFmtId="0" fontId="2" fillId="16" borderId="10" xfId="0" applyFont="1" applyFill="1" applyBorder="1" applyAlignment="1">
      <alignment horizontal="center" vertical="center" wrapText="1"/>
    </xf>
    <xf numFmtId="0" fontId="1" fillId="40" borderId="10" xfId="0" applyFont="1" applyFill="1" applyBorder="1" applyAlignment="1">
      <alignment horizontal="center" vertical="center" wrapText="1"/>
    </xf>
    <xf numFmtId="0" fontId="1" fillId="34" borderId="18" xfId="0" applyFont="1" applyFill="1" applyBorder="1" applyAlignment="1">
      <alignment/>
    </xf>
    <xf numFmtId="0" fontId="2" fillId="34" borderId="18" xfId="0" applyFont="1" applyFill="1" applyBorder="1" applyAlignment="1">
      <alignment/>
    </xf>
    <xf numFmtId="0" fontId="2" fillId="37" borderId="0" xfId="0" applyFont="1" applyFill="1" applyAlignment="1" applyProtection="1">
      <alignment/>
      <protection locked="0"/>
    </xf>
    <xf numFmtId="0" fontId="2" fillId="34" borderId="0" xfId="0" applyFont="1" applyFill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2" fillId="0" borderId="17" xfId="0" applyFont="1" applyFill="1" applyBorder="1" applyAlignment="1">
      <alignment horizontal="centerContinuous" vertical="center"/>
    </xf>
    <xf numFmtId="0" fontId="1" fillId="0" borderId="16" xfId="0" applyFont="1" applyFill="1" applyBorder="1" applyAlignment="1">
      <alignment horizontal="centerContinuous" vertical="center" wrapText="1"/>
    </xf>
    <xf numFmtId="0" fontId="2" fillId="0" borderId="17" xfId="0" applyFont="1" applyFill="1" applyBorder="1" applyAlignment="1">
      <alignment horizontal="centerContinuous"/>
    </xf>
    <xf numFmtId="0" fontId="1" fillId="0" borderId="0" xfId="0" applyFont="1" applyAlignment="1">
      <alignment wrapText="1"/>
    </xf>
    <xf numFmtId="0" fontId="1" fillId="33" borderId="0" xfId="0" applyFont="1" applyFill="1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228600</xdr:colOff>
      <xdr:row>4</xdr:row>
      <xdr:rowOff>0</xdr:rowOff>
    </xdr:from>
    <xdr:to>
      <xdr:col>4</xdr:col>
      <xdr:colOff>1381125</xdr:colOff>
      <xdr:row>5</xdr:row>
      <xdr:rowOff>76200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14775" y="952500"/>
          <a:ext cx="1152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228600</xdr:colOff>
      <xdr:row>2</xdr:row>
      <xdr:rowOff>47625</xdr:rowOff>
    </xdr:from>
    <xdr:to>
      <xdr:col>4</xdr:col>
      <xdr:colOff>1419225</xdr:colOff>
      <xdr:row>3</xdr:row>
      <xdr:rowOff>209550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14775" y="419100"/>
          <a:ext cx="11906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19050</xdr:colOff>
      <xdr:row>4</xdr:row>
      <xdr:rowOff>9525</xdr:rowOff>
    </xdr:from>
    <xdr:to>
      <xdr:col>4</xdr:col>
      <xdr:colOff>161925</xdr:colOff>
      <xdr:row>5</xdr:row>
      <xdr:rowOff>76200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219450" y="962025"/>
          <a:ext cx="6286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81"/>
  <sheetViews>
    <sheetView showGridLines="0" tabSelected="1" zoomScale="139" zoomScaleNormal="139" zoomScalePageLayoutView="0" workbookViewId="0" topLeftCell="B1">
      <pane ySplit="8" topLeftCell="A9" activePane="bottomLeft" state="frozen"/>
      <selection pane="topLeft" activeCell="A1" sqref="A1"/>
      <selection pane="bottomLeft" activeCell="F6" sqref="F6"/>
    </sheetView>
  </sheetViews>
  <sheetFormatPr defaultColWidth="9.140625" defaultRowHeight="12.75"/>
  <cols>
    <col min="1" max="1" width="4.421875" style="3" customWidth="1"/>
    <col min="2" max="2" width="18.28125" style="3" customWidth="1"/>
    <col min="3" max="3" width="25.28125" style="3" customWidth="1"/>
    <col min="4" max="4" width="7.28125" style="3" customWidth="1"/>
    <col min="5" max="5" width="22.7109375" style="3" customWidth="1"/>
    <col min="6" max="6" width="10.421875" style="4" customWidth="1"/>
    <col min="7" max="7" width="12.28125" style="4" customWidth="1"/>
    <col min="8" max="8" width="11.57421875" style="4" customWidth="1"/>
    <col min="9" max="9" width="10.8515625" style="33" customWidth="1"/>
    <col min="10" max="10" width="4.421875" style="3" customWidth="1"/>
    <col min="11" max="16384" width="9.140625" style="3" customWidth="1"/>
  </cols>
  <sheetData>
    <row r="1" ht="11.25" customHeight="1">
      <c r="I1" s="5" t="s">
        <v>34</v>
      </c>
    </row>
    <row r="2" spans="2:9" ht="18" customHeight="1">
      <c r="B2" s="6"/>
      <c r="C2" s="69"/>
      <c r="D2" s="69"/>
      <c r="E2" s="6"/>
      <c r="F2" s="8"/>
      <c r="G2" s="9" t="s">
        <v>5</v>
      </c>
      <c r="H2" s="10"/>
      <c r="I2" s="11"/>
    </row>
    <row r="3" spans="1:9" ht="22.5" customHeight="1">
      <c r="A3" s="12"/>
      <c r="B3" s="70" t="s">
        <v>79</v>
      </c>
      <c r="C3" s="70"/>
      <c r="D3" s="70"/>
      <c r="E3" s="6"/>
      <c r="F3" s="58" t="s">
        <v>22</v>
      </c>
      <c r="G3" s="65" t="s">
        <v>82</v>
      </c>
      <c r="H3" s="66"/>
      <c r="I3" s="11"/>
    </row>
    <row r="4" spans="1:9" ht="23.25" customHeight="1">
      <c r="A4" s="12"/>
      <c r="B4" s="70"/>
      <c r="C4" s="70"/>
      <c r="D4" s="70"/>
      <c r="E4" s="6"/>
      <c r="F4" s="13" t="s">
        <v>23</v>
      </c>
      <c r="G4" s="67"/>
      <c r="H4" s="68"/>
      <c r="I4" s="2" t="s">
        <v>31</v>
      </c>
    </row>
    <row r="5" spans="1:9" ht="23.25" customHeight="1">
      <c r="A5" s="12"/>
      <c r="B5" s="6" t="s">
        <v>78</v>
      </c>
      <c r="C5" s="15"/>
      <c r="D5" s="7"/>
      <c r="E5" s="6"/>
      <c r="F5" s="60" t="s">
        <v>20</v>
      </c>
      <c r="G5" s="55">
        <f>IF((G54+H54)=0,"",G54)</f>
        <v>7.5</v>
      </c>
      <c r="H5" s="55">
        <f>IF((G54+H54)=0,"",H54)</f>
        <v>0</v>
      </c>
      <c r="I5" s="56">
        <f>I54</f>
        <v>0</v>
      </c>
    </row>
    <row r="6" spans="2:15" ht="22.5" customHeight="1">
      <c r="B6" s="6" t="s">
        <v>62</v>
      </c>
      <c r="C6" s="14"/>
      <c r="D6" s="15"/>
      <c r="E6" s="16"/>
      <c r="F6" s="59" t="s">
        <v>83</v>
      </c>
      <c r="G6" s="57">
        <f>G55</f>
        <v>1</v>
      </c>
      <c r="H6" s="57">
        <f>H55</f>
        <v>0</v>
      </c>
      <c r="I6" s="17"/>
      <c r="O6" s="64" t="s">
        <v>48</v>
      </c>
    </row>
    <row r="7" spans="2:9" ht="15.75" customHeight="1">
      <c r="B7" s="16"/>
      <c r="C7" s="16"/>
      <c r="D7" s="16"/>
      <c r="E7" s="16"/>
      <c r="F7" s="8"/>
      <c r="G7" s="18"/>
      <c r="H7" s="18"/>
      <c r="I7" s="17"/>
    </row>
    <row r="8" spans="2:9" ht="11.25">
      <c r="B8" s="6" t="s">
        <v>4</v>
      </c>
      <c r="C8" s="6"/>
      <c r="D8" s="6"/>
      <c r="E8" s="19" t="s">
        <v>3</v>
      </c>
      <c r="F8" s="19" t="s">
        <v>1</v>
      </c>
      <c r="G8" s="19" t="s">
        <v>12</v>
      </c>
      <c r="H8" s="19" t="s">
        <v>13</v>
      </c>
      <c r="I8" s="19" t="s">
        <v>6</v>
      </c>
    </row>
    <row r="9" spans="2:9" ht="9" customHeight="1">
      <c r="B9" s="14"/>
      <c r="C9" s="14"/>
      <c r="D9" s="14"/>
      <c r="E9" s="14"/>
      <c r="F9" s="8"/>
      <c r="G9" s="19"/>
      <c r="H9" s="8"/>
      <c r="I9" s="11"/>
    </row>
    <row r="10" spans="2:9" ht="13.5" customHeight="1">
      <c r="B10" s="6" t="s">
        <v>2</v>
      </c>
      <c r="C10" s="1" t="s">
        <v>15</v>
      </c>
      <c r="D10" s="50" t="s">
        <v>14</v>
      </c>
      <c r="E10" s="51" t="s">
        <v>16</v>
      </c>
      <c r="F10" s="52">
        <v>1.5</v>
      </c>
      <c r="G10" s="42"/>
      <c r="H10" s="43"/>
      <c r="I10" s="20"/>
    </row>
    <row r="11" spans="2:9" ht="11.25">
      <c r="B11" s="26" t="s">
        <v>39</v>
      </c>
      <c r="C11" s="27"/>
      <c r="D11" s="28" t="s">
        <v>17</v>
      </c>
      <c r="E11" s="48" t="s">
        <v>67</v>
      </c>
      <c r="F11" s="23" t="s">
        <v>14</v>
      </c>
      <c r="G11" s="53">
        <v>1.5</v>
      </c>
      <c r="H11" s="41"/>
      <c r="I11" s="20"/>
    </row>
    <row r="12" spans="2:9" ht="11.25">
      <c r="B12" s="26" t="s">
        <v>68</v>
      </c>
      <c r="C12" s="27"/>
      <c r="D12" s="28" t="s">
        <v>18</v>
      </c>
      <c r="E12" s="48" t="s">
        <v>48</v>
      </c>
      <c r="F12" s="23"/>
      <c r="G12" s="53"/>
      <c r="H12" s="53"/>
      <c r="I12" s="20"/>
    </row>
    <row r="13" spans="2:9" ht="6.75" customHeight="1">
      <c r="B13" s="14"/>
      <c r="C13" s="6"/>
      <c r="D13" s="6"/>
      <c r="E13" s="16"/>
      <c r="F13" s="20"/>
      <c r="G13" s="37"/>
      <c r="H13" s="37"/>
      <c r="I13" s="20"/>
    </row>
    <row r="14" spans="2:9" ht="11.25">
      <c r="B14" s="16"/>
      <c r="C14" s="14"/>
      <c r="D14" s="14"/>
      <c r="E14" s="1" t="s">
        <v>20</v>
      </c>
      <c r="F14" s="25">
        <f>COUNTA(F11:F13)</f>
        <v>1</v>
      </c>
      <c r="G14" s="38">
        <f>SUM(G10:G13)</f>
        <v>1.5</v>
      </c>
      <c r="H14" s="39">
        <f>SUM(H10:H13)</f>
        <v>0</v>
      </c>
      <c r="I14" s="25">
        <f>COUNTA(I10:I13)</f>
        <v>0</v>
      </c>
    </row>
    <row r="15" spans="2:9" ht="11.25">
      <c r="B15" s="6" t="s">
        <v>63</v>
      </c>
      <c r="C15" s="6"/>
      <c r="D15" s="6"/>
      <c r="E15" s="16"/>
      <c r="F15" s="20"/>
      <c r="G15" s="37"/>
      <c r="H15" s="37"/>
      <c r="I15" s="20"/>
    </row>
    <row r="16" spans="2:9" s="21" customFormat="1" ht="11.25">
      <c r="B16" s="22" t="s">
        <v>54</v>
      </c>
      <c r="C16" s="22"/>
      <c r="D16" s="22"/>
      <c r="E16" s="63" t="s">
        <v>55</v>
      </c>
      <c r="F16" s="49"/>
      <c r="G16" s="54"/>
      <c r="H16" s="54"/>
      <c r="I16" s="20"/>
    </row>
    <row r="17" spans="2:9" s="21" customFormat="1" ht="11.25">
      <c r="B17" s="22" t="s">
        <v>40</v>
      </c>
      <c r="C17" s="22"/>
      <c r="D17" s="22"/>
      <c r="E17" s="63" t="s">
        <v>41</v>
      </c>
      <c r="F17" s="49" t="s">
        <v>14</v>
      </c>
      <c r="G17" s="54">
        <v>1</v>
      </c>
      <c r="H17" s="54"/>
      <c r="I17" s="20"/>
    </row>
    <row r="18" spans="2:9" s="21" customFormat="1" ht="6.75" customHeight="1">
      <c r="B18" s="24"/>
      <c r="C18" s="24"/>
      <c r="D18" s="24"/>
      <c r="E18" s="16"/>
      <c r="F18" s="20"/>
      <c r="G18" s="37"/>
      <c r="H18" s="37"/>
      <c r="I18" s="20"/>
    </row>
    <row r="19" spans="2:9" ht="11.25">
      <c r="B19" s="14"/>
      <c r="C19" s="14"/>
      <c r="D19" s="14"/>
      <c r="E19" s="1" t="s">
        <v>20</v>
      </c>
      <c r="F19" s="25">
        <f>COUNTA(F15:F18)</f>
        <v>1</v>
      </c>
      <c r="G19" s="38">
        <f>SUM(G15:G18)</f>
        <v>1</v>
      </c>
      <c r="H19" s="39">
        <f>SUM(H15:H18)</f>
        <v>0</v>
      </c>
      <c r="I19" s="25">
        <f>COUNTA(I15:I18)</f>
        <v>0</v>
      </c>
    </row>
    <row r="20" spans="2:9" ht="11.25">
      <c r="B20" s="6" t="s">
        <v>30</v>
      </c>
      <c r="C20" s="6"/>
      <c r="D20" s="6"/>
      <c r="E20" s="16"/>
      <c r="F20" s="20"/>
      <c r="G20" s="37"/>
      <c r="H20" s="37"/>
      <c r="I20" s="20"/>
    </row>
    <row r="21" spans="2:9" ht="11.25">
      <c r="B21" s="26" t="s">
        <v>51</v>
      </c>
      <c r="C21" s="26"/>
      <c r="D21" s="26"/>
      <c r="E21" s="48" t="s">
        <v>52</v>
      </c>
      <c r="F21" s="49" t="s">
        <v>14</v>
      </c>
      <c r="G21" s="53">
        <v>0.5</v>
      </c>
      <c r="H21" s="53"/>
      <c r="I21" s="20"/>
    </row>
    <row r="22" spans="2:9" ht="11.25">
      <c r="B22" s="26" t="s">
        <v>50</v>
      </c>
      <c r="C22" s="26"/>
      <c r="D22" s="26"/>
      <c r="E22" s="48" t="s">
        <v>56</v>
      </c>
      <c r="F22" s="49" t="s">
        <v>14</v>
      </c>
      <c r="G22" s="53">
        <v>0.5</v>
      </c>
      <c r="H22" s="53"/>
      <c r="I22" s="20"/>
    </row>
    <row r="23" spans="2:9" ht="11.25">
      <c r="B23" s="26" t="s">
        <v>69</v>
      </c>
      <c r="C23" s="26"/>
      <c r="D23" s="26"/>
      <c r="E23" s="48" t="s">
        <v>70</v>
      </c>
      <c r="F23" s="49"/>
      <c r="G23" s="53"/>
      <c r="H23" s="53"/>
      <c r="I23" s="20"/>
    </row>
    <row r="24" spans="2:9" ht="8.25" customHeight="1">
      <c r="B24" s="14"/>
      <c r="C24" s="14"/>
      <c r="D24" s="14"/>
      <c r="E24" s="16"/>
      <c r="F24" s="20"/>
      <c r="G24" s="37"/>
      <c r="H24" s="37"/>
      <c r="I24" s="20"/>
    </row>
    <row r="25" spans="2:9" ht="11.25">
      <c r="B25" s="14"/>
      <c r="C25" s="14"/>
      <c r="D25" s="14"/>
      <c r="E25" s="1" t="s">
        <v>20</v>
      </c>
      <c r="F25" s="25">
        <f>COUNTA(F20:F24)</f>
        <v>2</v>
      </c>
      <c r="G25" s="38">
        <f>SUM(G20:G24)</f>
        <v>1</v>
      </c>
      <c r="H25" s="39">
        <f>SUM(H20:H24)</f>
        <v>0</v>
      </c>
      <c r="I25" s="25">
        <f>COUNTA(I20:I24)</f>
        <v>0</v>
      </c>
    </row>
    <row r="26" spans="2:9" ht="11.25">
      <c r="B26" s="6" t="s">
        <v>11</v>
      </c>
      <c r="C26" s="6"/>
      <c r="D26" s="6"/>
      <c r="E26" s="16"/>
      <c r="F26" s="20"/>
      <c r="G26" s="37"/>
      <c r="H26" s="37"/>
      <c r="I26" s="20"/>
    </row>
    <row r="27" spans="2:9" ht="11.25">
      <c r="B27" s="26" t="s">
        <v>36</v>
      </c>
      <c r="C27" s="26"/>
      <c r="D27" s="26"/>
      <c r="E27" s="48" t="s">
        <v>59</v>
      </c>
      <c r="F27" s="49" t="s">
        <v>14</v>
      </c>
      <c r="G27" s="53">
        <v>0.5</v>
      </c>
      <c r="H27" s="53"/>
      <c r="I27" s="20"/>
    </row>
    <row r="28" spans="2:9" ht="11.25">
      <c r="B28" s="26" t="s">
        <v>65</v>
      </c>
      <c r="C28" s="26"/>
      <c r="D28" s="26"/>
      <c r="E28" s="48" t="s">
        <v>66</v>
      </c>
      <c r="F28" s="49" t="s">
        <v>14</v>
      </c>
      <c r="G28" s="53">
        <v>0.5</v>
      </c>
      <c r="H28" s="53"/>
      <c r="I28" s="20"/>
    </row>
    <row r="29" spans="2:9" ht="7.5" customHeight="1">
      <c r="B29" s="14"/>
      <c r="C29" s="14"/>
      <c r="D29" s="14"/>
      <c r="E29" s="16"/>
      <c r="F29" s="20"/>
      <c r="G29" s="37"/>
      <c r="H29" s="37"/>
      <c r="I29" s="20"/>
    </row>
    <row r="30" spans="2:9" ht="11.25">
      <c r="B30" s="14"/>
      <c r="C30" s="14"/>
      <c r="D30" s="14"/>
      <c r="E30" s="1" t="s">
        <v>20</v>
      </c>
      <c r="F30" s="25">
        <f>COUNTA(F26:F29)</f>
        <v>2</v>
      </c>
      <c r="G30" s="38">
        <f>SUM(G26:G29)</f>
        <v>1</v>
      </c>
      <c r="H30" s="39">
        <f>SUM(H26:H29)</f>
        <v>0</v>
      </c>
      <c r="I30" s="25">
        <f>COUNTA(I26:I29)</f>
        <v>0</v>
      </c>
    </row>
    <row r="31" spans="2:9" ht="11.25">
      <c r="B31" s="6" t="s">
        <v>9</v>
      </c>
      <c r="C31" s="14"/>
      <c r="D31" s="14"/>
      <c r="E31" s="16"/>
      <c r="F31" s="20"/>
      <c r="G31" s="37"/>
      <c r="H31" s="37"/>
      <c r="I31" s="20"/>
    </row>
    <row r="32" spans="2:9" ht="11.25">
      <c r="B32" s="26" t="s">
        <v>49</v>
      </c>
      <c r="C32" s="26"/>
      <c r="D32" s="26"/>
      <c r="E32" s="48" t="s">
        <v>53</v>
      </c>
      <c r="F32" s="49" t="s">
        <v>14</v>
      </c>
      <c r="G32" s="53">
        <v>0.25</v>
      </c>
      <c r="H32" s="53"/>
      <c r="I32" s="20"/>
    </row>
    <row r="33" spans="2:9" ht="11.25">
      <c r="B33" s="26" t="s">
        <v>57</v>
      </c>
      <c r="C33" s="26"/>
      <c r="D33" s="26"/>
      <c r="E33" s="48" t="s">
        <v>58</v>
      </c>
      <c r="F33" s="49" t="s">
        <v>14</v>
      </c>
      <c r="G33" s="53">
        <v>0.25</v>
      </c>
      <c r="H33" s="53"/>
      <c r="I33" s="20"/>
    </row>
    <row r="34" spans="2:9" ht="11.25">
      <c r="B34" s="26" t="s">
        <v>60</v>
      </c>
      <c r="C34" s="26"/>
      <c r="D34" s="26"/>
      <c r="E34" s="48" t="s">
        <v>61</v>
      </c>
      <c r="F34" s="49" t="s">
        <v>14</v>
      </c>
      <c r="G34" s="53">
        <v>0.25</v>
      </c>
      <c r="H34" s="53"/>
      <c r="I34" s="20"/>
    </row>
    <row r="35" spans="2:9" ht="11.25">
      <c r="B35" s="26" t="s">
        <v>71</v>
      </c>
      <c r="C35" s="26"/>
      <c r="D35" s="26"/>
      <c r="E35" s="48" t="s">
        <v>72</v>
      </c>
      <c r="F35" s="49" t="s">
        <v>14</v>
      </c>
      <c r="G35" s="53">
        <v>0.25</v>
      </c>
      <c r="H35" s="41"/>
      <c r="I35" s="20"/>
    </row>
    <row r="36" spans="2:9" ht="6.75" customHeight="1">
      <c r="B36" s="14"/>
      <c r="C36" s="6"/>
      <c r="D36" s="6"/>
      <c r="E36" s="16"/>
      <c r="F36" s="20"/>
      <c r="G36" s="37"/>
      <c r="H36" s="37"/>
      <c r="I36" s="20"/>
    </row>
    <row r="37" spans="2:9" ht="11.25">
      <c r="B37" s="16"/>
      <c r="C37" s="14"/>
      <c r="D37" s="14"/>
      <c r="E37" s="1" t="s">
        <v>20</v>
      </c>
      <c r="F37" s="25">
        <f>COUNTA(F31:F36)</f>
        <v>4</v>
      </c>
      <c r="G37" s="38">
        <f>SUM(G31:G36)</f>
        <v>1</v>
      </c>
      <c r="H37" s="39">
        <f>SUM(H31:H36)</f>
        <v>0</v>
      </c>
      <c r="I37" s="25">
        <f>COUNTA(I31:I36)</f>
        <v>0</v>
      </c>
    </row>
    <row r="38" spans="2:9" ht="11.25">
      <c r="B38" s="6" t="s">
        <v>0</v>
      </c>
      <c r="C38" s="6"/>
      <c r="D38" s="6"/>
      <c r="E38" s="16"/>
      <c r="F38" s="20"/>
      <c r="G38" s="37"/>
      <c r="H38" s="37"/>
      <c r="I38" s="20"/>
    </row>
    <row r="39" spans="2:9" ht="11.25">
      <c r="B39" s="26" t="s">
        <v>35</v>
      </c>
      <c r="C39" s="26"/>
      <c r="D39" s="26"/>
      <c r="E39" s="48" t="s">
        <v>77</v>
      </c>
      <c r="F39" s="49" t="s">
        <v>14</v>
      </c>
      <c r="G39" s="53">
        <v>0.25</v>
      </c>
      <c r="H39" s="53"/>
      <c r="I39" s="20"/>
    </row>
    <row r="40" spans="2:9" ht="11.25">
      <c r="B40" s="26" t="s">
        <v>46</v>
      </c>
      <c r="C40" s="26"/>
      <c r="D40" s="26"/>
      <c r="E40" s="48" t="s">
        <v>47</v>
      </c>
      <c r="F40" s="49" t="s">
        <v>14</v>
      </c>
      <c r="G40" s="53">
        <v>0.25</v>
      </c>
      <c r="H40" s="53"/>
      <c r="I40" s="20"/>
    </row>
    <row r="41" spans="2:9" ht="11.25">
      <c r="B41" s="26" t="s">
        <v>38</v>
      </c>
      <c r="C41" s="27"/>
      <c r="D41" s="27"/>
      <c r="E41" s="48" t="s">
        <v>42</v>
      </c>
      <c r="F41" s="49" t="s">
        <v>14</v>
      </c>
      <c r="G41" s="53">
        <v>0.25</v>
      </c>
      <c r="H41" s="53"/>
      <c r="I41" s="20"/>
    </row>
    <row r="42" spans="2:9" ht="11.25">
      <c r="B42" s="26" t="s">
        <v>32</v>
      </c>
      <c r="C42" s="26"/>
      <c r="D42" s="26"/>
      <c r="E42" s="48" t="s">
        <v>43</v>
      </c>
      <c r="F42" s="49" t="s">
        <v>14</v>
      </c>
      <c r="G42" s="53">
        <v>0.25</v>
      </c>
      <c r="H42" s="53"/>
      <c r="I42" s="20"/>
    </row>
    <row r="43" spans="2:9" ht="6" customHeight="1">
      <c r="B43" s="14"/>
      <c r="C43" s="14"/>
      <c r="D43" s="14"/>
      <c r="E43" s="16"/>
      <c r="F43" s="20"/>
      <c r="G43" s="37"/>
      <c r="H43" s="37"/>
      <c r="I43" s="20"/>
    </row>
    <row r="44" spans="2:9" ht="11.25">
      <c r="B44" s="14"/>
      <c r="C44" s="14"/>
      <c r="D44" s="14"/>
      <c r="E44" s="1" t="s">
        <v>20</v>
      </c>
      <c r="F44" s="25">
        <f>COUNTA(F38:F43)</f>
        <v>4</v>
      </c>
      <c r="G44" s="38">
        <f>SUM(G38:G43)</f>
        <v>1</v>
      </c>
      <c r="H44" s="39">
        <f>SUM(H38:H43)</f>
        <v>0</v>
      </c>
      <c r="I44" s="25">
        <f>COUNTA(I38:I43)</f>
        <v>0</v>
      </c>
    </row>
    <row r="45" spans="2:9" ht="11.25">
      <c r="B45" s="6" t="s">
        <v>10</v>
      </c>
      <c r="C45" s="6"/>
      <c r="D45" s="6"/>
      <c r="E45" s="6"/>
      <c r="F45" s="6"/>
      <c r="G45" s="40"/>
      <c r="H45" s="40"/>
      <c r="I45" s="20"/>
    </row>
    <row r="46" spans="2:9" ht="11.25">
      <c r="B46" s="26" t="s">
        <v>33</v>
      </c>
      <c r="C46" s="26"/>
      <c r="D46" s="26"/>
      <c r="E46" s="48" t="s">
        <v>45</v>
      </c>
      <c r="F46" s="49" t="s">
        <v>14</v>
      </c>
      <c r="G46" s="53">
        <v>0.3333333333333333</v>
      </c>
      <c r="H46" s="53"/>
      <c r="I46" s="20"/>
    </row>
    <row r="47" spans="2:9" ht="11.25">
      <c r="B47" s="26" t="s">
        <v>37</v>
      </c>
      <c r="C47" s="26"/>
      <c r="D47" s="26"/>
      <c r="E47" s="48" t="s">
        <v>44</v>
      </c>
      <c r="F47" s="49"/>
      <c r="G47" s="53"/>
      <c r="H47" s="53"/>
      <c r="I47" s="20"/>
    </row>
    <row r="48" spans="2:9" ht="11.25">
      <c r="B48" s="26" t="s">
        <v>73</v>
      </c>
      <c r="C48" s="26"/>
      <c r="D48" s="26"/>
      <c r="E48" s="48" t="s">
        <v>74</v>
      </c>
      <c r="F48" s="49" t="s">
        <v>14</v>
      </c>
      <c r="G48" s="53">
        <v>0.3333333333333333</v>
      </c>
      <c r="H48" s="53"/>
      <c r="I48" s="20"/>
    </row>
    <row r="49" spans="2:9" ht="11.25">
      <c r="B49" s="26" t="s">
        <v>75</v>
      </c>
      <c r="C49" s="26"/>
      <c r="D49" s="26"/>
      <c r="E49" s="48" t="s">
        <v>76</v>
      </c>
      <c r="F49" s="49" t="s">
        <v>14</v>
      </c>
      <c r="G49" s="53">
        <v>0.3333333333333333</v>
      </c>
      <c r="H49" s="53"/>
      <c r="I49" s="20"/>
    </row>
    <row r="50" spans="2:9" ht="7.5" customHeight="1">
      <c r="B50" s="14"/>
      <c r="C50" s="14"/>
      <c r="D50" s="14"/>
      <c r="E50" s="16"/>
      <c r="F50" s="20"/>
      <c r="G50" s="37"/>
      <c r="H50" s="37"/>
      <c r="I50" s="20"/>
    </row>
    <row r="51" spans="2:9" ht="11.25">
      <c r="B51" s="14"/>
      <c r="C51" s="14"/>
      <c r="D51" s="14"/>
      <c r="E51" s="1" t="s">
        <v>20</v>
      </c>
      <c r="F51" s="25">
        <f>COUNTA(F45:F50)</f>
        <v>3</v>
      </c>
      <c r="G51" s="38">
        <f>SUM(G45:G50)</f>
        <v>1</v>
      </c>
      <c r="H51" s="39">
        <f>SUM(H45:H50)</f>
        <v>0</v>
      </c>
      <c r="I51" s="25">
        <f>COUNTA(I45:I50)</f>
        <v>0</v>
      </c>
    </row>
    <row r="52" spans="2:9" ht="11.25">
      <c r="B52" s="6" t="s">
        <v>8</v>
      </c>
      <c r="C52" s="14"/>
      <c r="D52" s="14"/>
      <c r="E52" s="29"/>
      <c r="F52" s="8"/>
      <c r="G52" s="44"/>
      <c r="H52" s="45"/>
      <c r="I52" s="11"/>
    </row>
    <row r="53" spans="2:9" ht="11.25">
      <c r="B53" s="16"/>
      <c r="C53" s="14"/>
      <c r="D53" s="14"/>
      <c r="E53" s="16"/>
      <c r="F53" s="8"/>
      <c r="G53" s="46"/>
      <c r="H53" s="46"/>
      <c r="I53" s="30" t="s">
        <v>7</v>
      </c>
    </row>
    <row r="54" spans="2:9" ht="12" thickBot="1">
      <c r="B54" s="16"/>
      <c r="C54" s="6"/>
      <c r="D54" s="6"/>
      <c r="E54" s="1" t="s">
        <v>20</v>
      </c>
      <c r="F54" s="25">
        <f>F14+countCoop+countIndGen+F30+countIndREP+F44+F51</f>
        <v>17</v>
      </c>
      <c r="G54" s="47">
        <f>G14+G19+G25+G30+G37+G44+G51</f>
        <v>7.5</v>
      </c>
      <c r="H54" s="47">
        <f>H14+H19+H25+H30+H37+H44+H51</f>
        <v>0</v>
      </c>
      <c r="I54" s="25">
        <f>I14+countCoopAbstain+countIndGenAbstain+I30+countIndREPAbstain+I44+I51</f>
        <v>0</v>
      </c>
    </row>
    <row r="55" spans="2:9" ht="12.75" thickBot="1" thickTop="1">
      <c r="B55" s="31"/>
      <c r="C55" s="16"/>
      <c r="D55" s="16"/>
      <c r="E55" s="16"/>
      <c r="F55" s="1" t="s">
        <v>5</v>
      </c>
      <c r="G55" s="32">
        <f>IF((G54+H54)=0,"",G54/(G54+H54))</f>
        <v>1</v>
      </c>
      <c r="H55" s="32">
        <f>IF((G54+H54)=0,"",H54/(G54+H54))</f>
        <v>0</v>
      </c>
      <c r="I55" s="19"/>
    </row>
    <row r="56" spans="2:9" ht="12" thickTop="1">
      <c r="B56" s="31"/>
      <c r="C56" s="16"/>
      <c r="D56" s="16"/>
      <c r="E56" s="16"/>
      <c r="F56" s="8"/>
      <c r="G56" s="8"/>
      <c r="H56" s="8"/>
      <c r="I56" s="11"/>
    </row>
    <row r="58" ht="12" hidden="1" thickBot="1">
      <c r="B58" s="34" t="s">
        <v>25</v>
      </c>
    </row>
    <row r="59" ht="11.25" hidden="1">
      <c r="B59" s="35" t="s">
        <v>18</v>
      </c>
    </row>
    <row r="60" ht="11.25" hidden="1">
      <c r="B60" s="35" t="s">
        <v>17</v>
      </c>
    </row>
    <row r="61" ht="11.25" hidden="1">
      <c r="B61" s="36" t="s">
        <v>19</v>
      </c>
    </row>
    <row r="62" ht="11.25" hidden="1"/>
    <row r="63" ht="11.25" hidden="1">
      <c r="B63" s="61" t="s">
        <v>26</v>
      </c>
    </row>
    <row r="64" ht="11.25" hidden="1">
      <c r="B64" s="62" t="s">
        <v>23</v>
      </c>
    </row>
    <row r="65" ht="11.25" hidden="1">
      <c r="B65" s="36" t="s">
        <v>24</v>
      </c>
    </row>
    <row r="66" ht="11.25" hidden="1"/>
    <row r="67" ht="12" hidden="1" thickBot="1">
      <c r="B67" s="34" t="s">
        <v>64</v>
      </c>
    </row>
    <row r="68" ht="11.25" hidden="1">
      <c r="B68" s="35" t="s">
        <v>21</v>
      </c>
    </row>
    <row r="69" ht="11.25" hidden="1">
      <c r="B69" s="36"/>
    </row>
    <row r="70" ht="11.25" hidden="1"/>
    <row r="71" ht="12" hidden="1" thickBot="1">
      <c r="B71" s="34" t="s">
        <v>27</v>
      </c>
    </row>
    <row r="72" ht="11.25" hidden="1">
      <c r="B72" s="35" t="s">
        <v>14</v>
      </c>
    </row>
    <row r="73" ht="11.25" hidden="1">
      <c r="B73" s="36"/>
    </row>
    <row r="74" ht="11.25" hidden="1"/>
    <row r="75" ht="12" hidden="1" thickBot="1">
      <c r="B75" s="34" t="s">
        <v>28</v>
      </c>
    </row>
    <row r="76" ht="11.25" hidden="1">
      <c r="B76" s="35" t="s">
        <v>14</v>
      </c>
    </row>
    <row r="77" ht="11.25" hidden="1">
      <c r="B77" s="36"/>
    </row>
    <row r="78" ht="11.25" hidden="1"/>
    <row r="79" ht="12" hidden="1" thickBot="1">
      <c r="B79" s="34" t="s">
        <v>29</v>
      </c>
    </row>
    <row r="80" ht="11.25" hidden="1">
      <c r="B80" s="35">
        <v>1</v>
      </c>
    </row>
    <row r="81" ht="11.25" hidden="1">
      <c r="B81" s="36">
        <v>1.5</v>
      </c>
    </row>
  </sheetData>
  <sheetProtection/>
  <mergeCells count="2">
    <mergeCell ref="C2:D2"/>
    <mergeCell ref="B3:D4"/>
  </mergeCells>
  <dataValidations count="8">
    <dataValidation type="list" allowBlank="1" showInputMessage="1" showErrorMessage="1" sqref="F36:I36 F24:I24 F31:I31 F26:I26 F18:I18 F15:I15 I10 F13:I13 F43:I43 F38:I38 F50:I50 I45 F29:I29 I20:I22 F20:H20">
      <formula1>#REF!</formula1>
    </dataValidation>
    <dataValidation type="list" showInputMessage="1" showErrorMessage="1" sqref="F32:F35 F11:F12 F16:F17 F21:F23 F39:F42 F46:F49 F27:F28">
      <formula1>$B$72:$B$73</formula1>
    </dataValidation>
    <dataValidation type="list" showInputMessage="1" showErrorMessage="1" sqref="I32:I35 I27:I28 I16:I17 I23 I39:I42 I46:I49 I11:I12">
      <formula1>$B$68:$B$69</formula1>
    </dataValidation>
    <dataValidation type="list" showInputMessage="1" showErrorMessage="1" sqref="D10">
      <formula1>$B$76:$B$77</formula1>
    </dataValidation>
    <dataValidation type="list" showInputMessage="1" showErrorMessage="1" sqref="F10">
      <formula1>$B$80:$B$81</formula1>
    </dataValidation>
    <dataValidation type="list" allowBlank="1" showInputMessage="1" showErrorMessage="1" sqref="F6">
      <formula1>"Need &gt;50% to Pass,Need 2/3 to Pass"</formula1>
    </dataValidation>
    <dataValidation type="list" showInputMessage="1" showErrorMessage="1" sqref="F4">
      <formula1>$B$64:$B$65</formula1>
    </dataValidation>
    <dataValidation type="list" showInputMessage="1" showErrorMessage="1" sqref="D11:D12">
      <formula1>$B$59:$B$61</formula1>
    </dataValidation>
  </dataValidations>
  <printOptions horizontalCentered="1" verticalCentered="1"/>
  <pageMargins left="0" right="0" top="0" bottom="1" header="0" footer="0"/>
  <pageSetup fitToHeight="2" fitToWidth="1" horizontalDpi="600" verticalDpi="600" orientation="portrait" scale="80" r:id="rId2"/>
  <headerFooter alignWithMargins="0">
    <oddFooter>&amp;L&amp;F&amp;R&amp;D     &amp;T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="231" zoomScaleNormal="231" zoomScalePageLayoutView="0" workbookViewId="0" topLeftCell="A1">
      <selection activeCell="A3" sqref="A3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RMS 040522</cp:lastModifiedBy>
  <cp:lastPrinted>2001-05-29T14:33:52Z</cp:lastPrinted>
  <dcterms:created xsi:type="dcterms:W3CDTF">2000-03-13T15:50:20Z</dcterms:created>
  <dcterms:modified xsi:type="dcterms:W3CDTF">2022-04-05T17:30:18Z</dcterms:modified>
  <cp:category/>
  <cp:version/>
  <cp:contentType/>
  <cp:contentStatus/>
</cp:coreProperties>
</file>