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'Vote'!$E$25:$I$30</definedName>
    <definedName name="clearIndGenVote">'Vote'!$G$25:$I$30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'Vote'!$E$33:$I$35</definedName>
    <definedName name="clearMarketersVote">'Vote'!$G$33:$I$35</definedName>
    <definedName name="clearMuni">'Vote'!$E$48:$I$52</definedName>
    <definedName name="clearMuniVote">'Vote'!$G$48:$I$52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'Vote'!$F$31</definedName>
    <definedName name="countIndGenAbstain">'Vote'!$I$31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'Vote'!$F$53</definedName>
    <definedName name="countMuniAbstain">'Vote'!$I$53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'Vote'!$G$24:$I$31</definedName>
    <definedName name="IndREP">'Vote'!$G$37:$I$41</definedName>
    <definedName name="IOU">'Vote'!$G$42:$I$46</definedName>
    <definedName name="Marketers">'Vote'!$G$32:$I$36</definedName>
    <definedName name="MotionStatus">'Vote'!$G$3</definedName>
    <definedName name="muni">'Vote'!$G$47:$I$53</definedName>
    <definedName name="Output_Area">'Vote'!$G$3:$H$4</definedName>
    <definedName name="PercentageVote">'Vote'!$F$6</definedName>
    <definedName name="_xlnm.Print_Area" localSheetId="0">'Vote'!$A$1:$J$60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'Vote'!$F$56</definedName>
    <definedName name="VoteNumberFormat">'Vote'!$G$18:$H$56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<sst xmlns="http://schemas.openxmlformats.org/spreadsheetml/2006/main" count="121" uniqueCount="85">
  <si>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</si>
  <si>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</si>
  <si>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</si>
  <si>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</si>
  <si>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</si>
  <si>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</si>
  <si>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</si>
  <si>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</si>
  <si>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</si>
  <si>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</si>
  <si>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</si>
  <si>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</si>
  <si>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</si>
  <si>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</si>
  <si>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</si>
  <si>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</si>
  <si>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</si>
  <si>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</si>
  <si>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</si>
  <si>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</si>
  <si>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</si>
  <si>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</si>
  <si>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</si>
  <si>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</si>
  <si>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</si>
  <si>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</si>
  <si>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</si>
  <si>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</si>
  <si>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</si>
  <si>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</si>
  <si>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</si>
  <si>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</si>
  <si>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</si>
  <si>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</si>
  <si>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</si>
  <si>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</si>
  <si>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</si>
  <si>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</si>
  <si>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</si>
  <si>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</si>
  <si>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</si>
  <si>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</si>
  <si>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</si>
  <si>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</si>
  <si>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</si>
  <si>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</si>
  <si>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</si>
  <si>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</si>
  <si>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</si>
  <si>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</si>
  <si>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</si>
  <si>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</si>
  <si>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</si>
  <si>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</si>
  <si>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</si>
  <si>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</si>
  <si>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</si>
  <si>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</si>
  <si>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</si>
  <si>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</si>
  <si>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</si>
  <si>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</si>
  <si>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 xml:space="preserve">Date:  February 16, 2022 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</si>
  <si>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</si>
  <si>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</si>
  <si>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</si>
  <si>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</si>
  <si>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</si>
  <si>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</si>
  <si>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</si>
  <si>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</si>
  <si>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Broad Reach Power</t>
  </si>
  <si>
    <t>ENGIE</t>
  </si>
  <si>
    <t>Calpine</t>
  </si>
  <si>
    <t>Bob Wittmeyer</t>
  </si>
  <si>
    <t>Bob Helton</t>
  </si>
  <si>
    <t>Bryan Sams</t>
  </si>
  <si>
    <t>Austin Energy</t>
  </si>
  <si>
    <t>GEUS</t>
  </si>
  <si>
    <t>Murali Sithuraj</t>
  </si>
  <si>
    <t>Ashley Cotton</t>
  </si>
  <si>
    <t>Melissa Trevino (Albert Mendoza)</t>
  </si>
  <si>
    <t>Need &gt;50% to Pass</t>
  </si>
  <si>
    <t>PRS Motion:  To recommend approval of NPRR1120 as amended by the 2/15/22 ERCOT comments as revised by PRS; and to forward to TAC NPRR1120 and the Impact Analysis with a recommended priority of 2022 and rank of 330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</si>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</sst>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3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83</v>
      </c>
      <c r="C3" s="68"/>
      <c r="D3" s="68"/>
      <c r="E3" s="6"/>
      <c r="F3" s="56" t="s">
        <v>21</v>
      </c>
      <c r="G3" s="64" t="s">
        <v>84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IF((G56+H56)=0,"",G56)</f>
        <v>7</v>
      </c>
      <c r="H5" s="59">
        <f>IF((G56+H56)=0,"",H56)</f>
        <v>0</v>
      </c>
      <c r="I5" s="60">
        <f>I56</f>
        <v>1</v>
      </c>
    </row>
    <row r="6" spans="2:9" ht="22.5" customHeight="1">
      <c r="B6" s="6" t="s">
        <v>54</v>
      </c>
      <c r="C6" s="14"/>
      <c r="D6" s="15"/>
      <c r="E6" s="16"/>
      <c r="F6" s="62" t="s">
        <v>82</v>
      </c>
      <c r="G6" s="61">
        <f>G57</f>
        <v>1</v>
      </c>
      <c r="H6" s="61">
        <f>H57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81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63</v>
      </c>
      <c r="C12" s="34"/>
      <c r="D12" s="37" t="s">
        <v>18</v>
      </c>
      <c r="E12" s="24" t="s">
        <v>66</v>
      </c>
      <c r="F12" s="33" t="s">
        <v>14</v>
      </c>
      <c r="G12" s="51">
        <v>0.16666666666666666</v>
      </c>
      <c r="H12" s="33"/>
      <c r="I12" s="20"/>
    </row>
    <row r="13" spans="2:9" ht="10.5">
      <c r="B13" s="32" t="s">
        <v>64</v>
      </c>
      <c r="C13" s="34"/>
      <c r="D13" s="37" t="s">
        <v>17</v>
      </c>
      <c r="E13" s="24" t="s">
        <v>67</v>
      </c>
      <c r="F13" s="33" t="s">
        <v>14</v>
      </c>
      <c r="G13" s="51">
        <v>0.16666666666666666</v>
      </c>
      <c r="H13" s="33"/>
      <c r="I13" s="20"/>
    </row>
    <row r="14" spans="2:9" ht="10.5">
      <c r="B14" s="32" t="s">
        <v>65</v>
      </c>
      <c r="C14" s="34"/>
      <c r="D14" s="37" t="s">
        <v>17</v>
      </c>
      <c r="E14" s="24" t="s">
        <v>68</v>
      </c>
      <c r="F14" s="33" t="s">
        <v>14</v>
      </c>
      <c r="G14" s="51">
        <v>0.16666666666666666</v>
      </c>
      <c r="H14" s="33"/>
      <c r="I14" s="20"/>
    </row>
    <row r="15" spans="2:9" ht="10.5">
      <c r="B15" s="32" t="s">
        <v>61</v>
      </c>
      <c r="C15" s="34"/>
      <c r="D15" s="37" t="s">
        <v>16</v>
      </c>
      <c r="E15" s="24" t="s">
        <v>60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0.5">
      <c r="B18" s="6" t="s">
        <v>59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55</v>
      </c>
      <c r="C19" s="23"/>
      <c r="D19" s="23"/>
      <c r="E19" s="24" t="s">
        <v>56</v>
      </c>
      <c r="F19" s="25" t="s">
        <v>14</v>
      </c>
      <c r="G19" s="50">
        <v>0.3333333333333333</v>
      </c>
      <c r="H19" s="26"/>
      <c r="I19" s="20"/>
    </row>
    <row r="20" spans="2:9" s="22" customFormat="1" ht="9.75">
      <c r="B20" s="23" t="s">
        <v>69</v>
      </c>
      <c r="C20" s="23"/>
      <c r="D20" s="23"/>
      <c r="E20" s="24" t="s">
        <v>70</v>
      </c>
      <c r="F20" s="25" t="s">
        <v>14</v>
      </c>
      <c r="G20" s="50">
        <v>0.3333333333333333</v>
      </c>
      <c r="H20" s="26"/>
      <c r="I20" s="20"/>
    </row>
    <row r="21" spans="2:9" s="22" customFormat="1" ht="9.75">
      <c r="B21" s="23" t="s">
        <v>47</v>
      </c>
      <c r="C21" s="23"/>
      <c r="D21" s="23"/>
      <c r="E21" s="24" t="s">
        <v>48</v>
      </c>
      <c r="F21" s="25" t="s">
        <v>14</v>
      </c>
      <c r="G21" s="50">
        <v>0.3333333333333333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1</v>
      </c>
      <c r="H23" s="30">
        <f>SUM(H18:H22)</f>
        <v>0</v>
      </c>
      <c r="I23" s="28">
        <f>COUNTA(I18:I22)</f>
        <v>0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41</v>
      </c>
      <c r="C25" s="32"/>
      <c r="D25" s="32"/>
      <c r="E25" s="52" t="s">
        <v>49</v>
      </c>
      <c r="F25" s="25" t="s">
        <v>14</v>
      </c>
      <c r="G25" s="51">
        <v>0.5</v>
      </c>
      <c r="H25" s="33"/>
      <c r="I25" s="20"/>
    </row>
    <row r="26" spans="2:9" ht="9.75">
      <c r="B26" s="32" t="s">
        <v>71</v>
      </c>
      <c r="C26" s="32"/>
      <c r="D26" s="32"/>
      <c r="E26" s="52" t="s">
        <v>74</v>
      </c>
      <c r="F26" s="25" t="s">
        <v>14</v>
      </c>
      <c r="G26" s="51">
        <v>0.5</v>
      </c>
      <c r="H26" s="33"/>
      <c r="I26" s="20"/>
    </row>
    <row r="27" spans="2:9" ht="9.75">
      <c r="B27" s="32" t="s">
        <v>72</v>
      </c>
      <c r="C27" s="32"/>
      <c r="D27" s="32"/>
      <c r="E27" s="52" t="s">
        <v>75</v>
      </c>
      <c r="F27" s="25"/>
      <c r="G27" s="51"/>
      <c r="H27" s="33"/>
      <c r="I27" s="20"/>
    </row>
    <row r="28" spans="2:9" ht="9.75">
      <c r="B28" s="32" t="s">
        <v>73</v>
      </c>
      <c r="C28" s="32"/>
      <c r="D28" s="32"/>
      <c r="E28" s="52" t="s">
        <v>76</v>
      </c>
      <c r="F28" s="25" t="s">
        <v>14</v>
      </c>
      <c r="G28" s="51"/>
      <c r="H28" s="33"/>
      <c r="I28" s="20" t="s">
        <v>20</v>
      </c>
    </row>
    <row r="29" spans="2:9" ht="9.75">
      <c r="B29" s="32" t="s">
        <v>52</v>
      </c>
      <c r="C29" s="32"/>
      <c r="D29" s="32"/>
      <c r="E29" s="52" t="s">
        <v>51</v>
      </c>
      <c r="F29" s="25"/>
      <c r="G29" s="51"/>
      <c r="H29" s="51"/>
      <c r="I29" s="20"/>
    </row>
    <row r="30" spans="2:9" ht="8.25" customHeight="1">
      <c r="B30" s="14"/>
      <c r="C30" s="14"/>
      <c r="D30" s="14"/>
      <c r="E30" s="16"/>
      <c r="F30" s="20"/>
      <c r="G30" s="21"/>
      <c r="H30" s="21"/>
      <c r="I30" s="20"/>
    </row>
    <row r="31" spans="2:9" ht="10.5">
      <c r="B31" s="14"/>
      <c r="C31" s="14"/>
      <c r="D31" s="14"/>
      <c r="E31" s="1" t="s">
        <v>19</v>
      </c>
      <c r="F31" s="28">
        <f>COUNTA(F24:F30)</f>
        <v>3</v>
      </c>
      <c r="G31" s="29">
        <f>SUM(G24:G30)</f>
        <v>1</v>
      </c>
      <c r="H31" s="30">
        <f>SUM(H24:H30)</f>
        <v>0</v>
      </c>
      <c r="I31" s="28">
        <f>COUNTA(I24:I30)</f>
        <v>1</v>
      </c>
    </row>
    <row r="32" spans="2:9" ht="10.5">
      <c r="B32" s="6" t="s">
        <v>11</v>
      </c>
      <c r="C32" s="6"/>
      <c r="D32" s="6"/>
      <c r="E32" s="16"/>
      <c r="F32" s="20"/>
      <c r="G32" s="21"/>
      <c r="H32" s="21"/>
      <c r="I32" s="20"/>
    </row>
    <row r="33" spans="2:9" ht="9.75">
      <c r="B33" s="32" t="s">
        <v>34</v>
      </c>
      <c r="C33" s="32"/>
      <c r="D33" s="32"/>
      <c r="E33" s="52" t="s">
        <v>38</v>
      </c>
      <c r="F33" s="25" t="s">
        <v>14</v>
      </c>
      <c r="G33" s="51">
        <v>0.5</v>
      </c>
      <c r="H33" s="51"/>
      <c r="I33" s="20"/>
    </row>
    <row r="34" spans="2:9" ht="9.75">
      <c r="B34" s="32" t="s">
        <v>36</v>
      </c>
      <c r="C34" s="32"/>
      <c r="D34" s="32"/>
      <c r="E34" s="52" t="s">
        <v>37</v>
      </c>
      <c r="F34" s="25" t="s">
        <v>14</v>
      </c>
      <c r="G34" s="51">
        <v>0.5</v>
      </c>
      <c r="H34" s="33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10.5">
      <c r="B36" s="14"/>
      <c r="C36" s="14"/>
      <c r="D36" s="14"/>
      <c r="E36" s="1" t="s">
        <v>19</v>
      </c>
      <c r="F36" s="28">
        <f>COUNTA(F32:F35)</f>
        <v>2</v>
      </c>
      <c r="G36" s="29">
        <f>SUM(G32:G35)</f>
        <v>1</v>
      </c>
      <c r="H36" s="30">
        <f>SUM(H32:H35)</f>
        <v>0</v>
      </c>
      <c r="I36" s="28">
        <f>COUNTA(I32:I35)</f>
        <v>0</v>
      </c>
    </row>
    <row r="37" spans="2:9" ht="10.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2" t="s">
        <v>39</v>
      </c>
      <c r="C38" s="32"/>
      <c r="D38" s="32"/>
      <c r="E38" s="52" t="s">
        <v>50</v>
      </c>
      <c r="F38" s="25" t="s">
        <v>14</v>
      </c>
      <c r="G38" s="51">
        <v>0.5</v>
      </c>
      <c r="H38" s="33"/>
      <c r="I38" s="20"/>
    </row>
    <row r="39" spans="2:9" ht="9.75">
      <c r="B39" s="32" t="s">
        <v>57</v>
      </c>
      <c r="C39" s="32"/>
      <c r="D39" s="32"/>
      <c r="E39" s="52" t="s">
        <v>58</v>
      </c>
      <c r="F39" s="25" t="s">
        <v>14</v>
      </c>
      <c r="G39" s="51">
        <v>0.5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6"/>
      <c r="C41" s="14"/>
      <c r="D41" s="14"/>
      <c r="E41" s="1" t="s">
        <v>19</v>
      </c>
      <c r="F41" s="28">
        <f>COUNTA(F37:F39)</f>
        <v>2</v>
      </c>
      <c r="G41" s="29">
        <f>SUM(G37:G39)</f>
        <v>1</v>
      </c>
      <c r="H41" s="30">
        <f>SUM(H37:H39)</f>
        <v>0</v>
      </c>
      <c r="I41" s="28">
        <f>COUNTA(I37:I39)</f>
        <v>0</v>
      </c>
    </row>
    <row r="42" spans="2:9" ht="10.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2" t="s">
        <v>42</v>
      </c>
      <c r="C43" s="32"/>
      <c r="D43" s="32"/>
      <c r="E43" s="52" t="s">
        <v>43</v>
      </c>
      <c r="F43" s="25" t="s">
        <v>14</v>
      </c>
      <c r="G43" s="51">
        <v>0.5</v>
      </c>
      <c r="H43" s="51"/>
      <c r="I43" s="20"/>
    </row>
    <row r="44" spans="2:9" ht="9.75">
      <c r="B44" s="32" t="s">
        <v>45</v>
      </c>
      <c r="C44" s="32"/>
      <c r="D44" s="32"/>
      <c r="E44" s="52" t="s">
        <v>46</v>
      </c>
      <c r="F44" s="25" t="s">
        <v>14</v>
      </c>
      <c r="G44" s="51">
        <v>0.5</v>
      </c>
      <c r="H44" s="51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0.5">
      <c r="B46" s="14"/>
      <c r="C46" s="14"/>
      <c r="D46" s="14"/>
      <c r="E46" s="1" t="s">
        <v>19</v>
      </c>
      <c r="F46" s="28">
        <f>COUNTA(F42:F45)</f>
        <v>2</v>
      </c>
      <c r="G46" s="29">
        <f>SUM(G42:G45)</f>
        <v>1</v>
      </c>
      <c r="H46" s="30">
        <f>SUM(H42:H45)</f>
        <v>0</v>
      </c>
      <c r="I46" s="28">
        <f>COUNTA(I42:I45)</f>
        <v>0</v>
      </c>
    </row>
    <row r="47" spans="2:9" ht="10.5">
      <c r="B47" s="6" t="s">
        <v>10</v>
      </c>
      <c r="C47" s="6"/>
      <c r="D47" s="6"/>
      <c r="E47" s="6"/>
      <c r="F47" s="6"/>
      <c r="G47" s="31"/>
      <c r="H47" s="31"/>
      <c r="I47" s="20"/>
    </row>
    <row r="48" spans="2:9" ht="9.75">
      <c r="B48" s="32" t="s">
        <v>40</v>
      </c>
      <c r="C48" s="32"/>
      <c r="D48" s="32"/>
      <c r="E48" s="52" t="s">
        <v>44</v>
      </c>
      <c r="F48" s="25"/>
      <c r="G48" s="51"/>
      <c r="H48" s="51"/>
      <c r="I48" s="20"/>
    </row>
    <row r="49" spans="2:9" ht="9.75">
      <c r="B49" s="32" t="s">
        <v>77</v>
      </c>
      <c r="C49" s="32"/>
      <c r="D49" s="32"/>
      <c r="E49" s="52" t="s">
        <v>79</v>
      </c>
      <c r="F49" s="25" t="s">
        <v>14</v>
      </c>
      <c r="G49" s="51">
        <v>0.5</v>
      </c>
      <c r="H49" s="51"/>
      <c r="I49" s="20"/>
    </row>
    <row r="50" spans="2:9" ht="9.75">
      <c r="B50" s="32" t="s">
        <v>78</v>
      </c>
      <c r="C50" s="32"/>
      <c r="D50" s="32"/>
      <c r="E50" s="52" t="s">
        <v>80</v>
      </c>
      <c r="F50" s="25" t="s">
        <v>14</v>
      </c>
      <c r="G50" s="51">
        <v>0.5</v>
      </c>
      <c r="H50" s="51"/>
      <c r="I50" s="20"/>
    </row>
    <row r="51" spans="2:9" ht="9.75">
      <c r="B51" s="32" t="s">
        <v>35</v>
      </c>
      <c r="C51" s="32"/>
      <c r="D51" s="32"/>
      <c r="E51" s="52" t="s">
        <v>53</v>
      </c>
      <c r="F51" s="25"/>
      <c r="G51" s="51"/>
      <c r="H51" s="51"/>
      <c r="I51" s="20"/>
    </row>
    <row r="52" spans="2:9" ht="7.5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COUNTA(F47:F52)</f>
        <v>2</v>
      </c>
      <c r="G53" s="29">
        <f>SUM(G47:G52)</f>
        <v>1</v>
      </c>
      <c r="H53" s="30">
        <f>SUM(H47:H52)</f>
        <v>0</v>
      </c>
      <c r="I53" s="28">
        <f>COUNTA(I47:I52)</f>
        <v>0</v>
      </c>
    </row>
    <row r="54" spans="2:9" ht="10.5">
      <c r="B54" s="6" t="s">
        <v>8</v>
      </c>
      <c r="C54" s="14"/>
      <c r="D54" s="14"/>
      <c r="E54" s="38"/>
      <c r="F54" s="8"/>
      <c r="G54" s="39"/>
      <c r="H54" s="40"/>
      <c r="I54" s="11"/>
    </row>
    <row r="55" spans="2:9" ht="10.5">
      <c r="B55" s="16"/>
      <c r="C55" s="14"/>
      <c r="D55" s="14"/>
      <c r="E55" s="16"/>
      <c r="F55" s="8"/>
      <c r="G55" s="41"/>
      <c r="H55" s="41"/>
      <c r="I55" s="42" t="s">
        <v>7</v>
      </c>
    </row>
    <row r="56" spans="2:9" ht="10.5" thickBot="1">
      <c r="B56" s="16"/>
      <c r="C56" s="6"/>
      <c r="D56" s="6"/>
      <c r="E56" s="1" t="s">
        <v>19</v>
      </c>
      <c r="F56" s="28">
        <f>F17+F23+F53+F46+F31+F41+F36</f>
        <v>19</v>
      </c>
      <c r="G56" s="43">
        <f>G17+G23+G53+G46+G31+G41+G36</f>
        <v>7</v>
      </c>
      <c r="H56" s="43">
        <f>H17+H23+H53+H46+H31+H41+H36</f>
        <v>0</v>
      </c>
      <c r="I56" s="28">
        <f>I17+I23+I53+I46+I31+I41+I36</f>
        <v>1</v>
      </c>
    </row>
    <row r="57" spans="2:9" ht="11.25" thickBot="1" thickTop="1">
      <c r="B57" s="44"/>
      <c r="C57" s="16"/>
      <c r="D57" s="16"/>
      <c r="E57" s="16"/>
      <c r="F57" s="1" t="s">
        <v>5</v>
      </c>
      <c r="G57" s="45">
        <f>IF((G56+H56)=0,"",G56/(G56+H56))</f>
        <v>1</v>
      </c>
      <c r="H57" s="45">
        <f>IF((G56+H56)=0,"",H56/(G56+H56))</f>
        <v>0</v>
      </c>
      <c r="I57" s="19"/>
    </row>
    <row r="58" spans="2:9" ht="10.5" thickTop="1">
      <c r="B58" s="44"/>
      <c r="C58" s="16"/>
      <c r="D58" s="16"/>
      <c r="E58" s="16"/>
      <c r="F58" s="8"/>
      <c r="G58" s="8"/>
      <c r="H58" s="8"/>
      <c r="I58" s="11"/>
    </row>
    <row r="60" ht="10.5" hidden="1" thickBot="1">
      <c r="B60" s="47" t="s">
        <v>24</v>
      </c>
    </row>
    <row r="61" ht="10.5" hidden="1" thickTop="1">
      <c r="B61" s="48" t="s">
        <v>17</v>
      </c>
    </row>
    <row r="62" ht="9.75" hidden="1">
      <c r="B62" s="48" t="s">
        <v>16</v>
      </c>
    </row>
    <row r="63" ht="9.75" hidden="1">
      <c r="B63" s="49" t="s">
        <v>18</v>
      </c>
    </row>
    <row r="64" ht="9.75" hidden="1"/>
    <row r="65" ht="10.5" hidden="1" thickBot="1">
      <c r="B65" s="47" t="s">
        <v>25</v>
      </c>
    </row>
    <row r="66" ht="10.5" hidden="1" thickTop="1">
      <c r="B66" s="48" t="s">
        <v>22</v>
      </c>
    </row>
    <row r="67" ht="9.75" hidden="1">
      <c r="B67" s="63" t="s">
        <v>23</v>
      </c>
    </row>
    <row r="68" ht="9.75" hidden="1"/>
    <row r="69" ht="10.5" hidden="1" thickBot="1">
      <c r="B69" s="47" t="s">
        <v>26</v>
      </c>
    </row>
    <row r="70" ht="10.5" hidden="1" thickTop="1">
      <c r="B70" s="48" t="s">
        <v>20</v>
      </c>
    </row>
    <row r="71" ht="9.75" hidden="1">
      <c r="B71" s="49"/>
    </row>
    <row r="72" ht="9.75" hidden="1"/>
    <row r="73" ht="10.5" hidden="1" thickBot="1">
      <c r="B73" s="47" t="s">
        <v>27</v>
      </c>
    </row>
    <row r="74" ht="10.5" hidden="1" thickTop="1">
      <c r="B74" s="48" t="s">
        <v>14</v>
      </c>
    </row>
    <row r="75" ht="9.75" hidden="1">
      <c r="B75" s="49"/>
    </row>
    <row r="76" ht="9.75" hidden="1"/>
    <row r="77" ht="10.5" hidden="1" thickBot="1">
      <c r="B77" s="47" t="s">
        <v>28</v>
      </c>
    </row>
    <row r="78" ht="10.5" hidden="1" thickTop="1">
      <c r="B78" s="48" t="s">
        <v>14</v>
      </c>
    </row>
    <row r="79" ht="9.75" hidden="1">
      <c r="B79" s="49"/>
    </row>
    <row r="80" ht="9.75" hidden="1"/>
    <row r="81" ht="10.5" hidden="1" thickBot="1">
      <c r="B81" s="47" t="s">
        <v>29</v>
      </c>
    </row>
    <row r="82" ht="10.5" hidden="1" thickTop="1">
      <c r="B82" s="48">
        <v>1</v>
      </c>
    </row>
    <row r="83" ht="9.75" hidden="1">
      <c r="B83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2:I52 F42:I42 F32:I32 F30:I30 F22:I22 F24:I24 F37:I37 F35:I35 F45:I45 I47 I10 F16:I16 F18:I18">
      <formula1>#REF!</formula1>
    </dataValidation>
    <dataValidation type="list" showInputMessage="1" showErrorMessage="1" sqref="F33:F34 F43:F44 F38:F40 F25:F29 F19:F21 F48:F51">
      <formula1>$B$74:$B$75</formula1>
    </dataValidation>
    <dataValidation type="list" showInputMessage="1" showErrorMessage="1" sqref="I33:I34 I43:I44 I38:I40 I11:I15 I25:I29 I19:I21 I48:I51">
      <formula1>$B$70:$B$71</formula1>
    </dataValidation>
    <dataValidation type="list" showInputMessage="1" showErrorMessage="1" sqref="F10">
      <formula1>$B$82:$B$83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$B$66:$B$67</formula1>
    </dataValidation>
    <dataValidation type="list" showInputMessage="1" showErrorMessage="1" sqref="D11:D15">
      <formula1>$B$61:$B$63</formula1>
    </dataValidation>
    <dataValidation type="list" allowBlank="1" showInputMessage="1" showErrorMessage="1" sqref="F11:F15">
      <formula1>$B$74:$B$75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021622</cp:lastModifiedBy>
  <cp:lastPrinted>2001-05-29T14:33:52Z</cp:lastPrinted>
  <dcterms:created xsi:type="dcterms:W3CDTF">2000-03-13T15:50:20Z</dcterms:created>
  <dcterms:modified xsi:type="dcterms:W3CDTF">2022-02-16T22:03:40Z</dcterms:modified>
  <cp:category/>
  <cp:version/>
  <cp:contentType/>
  <cp:contentStatus/>
</cp:coreProperties>
</file>