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2015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'Vote'!$E$25:$I$33</definedName>
    <definedName name="clearIndGenVote">'Vote'!$G$25:$I$33</definedName>
    <definedName name="clearIndREP">'Vote'!$E$43:$I$46</definedName>
    <definedName name="clearIndREPVote">'Vote'!$G$43:$I$46</definedName>
    <definedName name="clearIOU">'Vote'!$E$49:$I$52</definedName>
    <definedName name="clearIOUVote">'Vote'!$G$49:$I$52</definedName>
    <definedName name="clearMarketers">'Vote'!$E$36:$I$40</definedName>
    <definedName name="clearMarketersVote">'Vote'!$G$36:$I$40</definedName>
    <definedName name="clearMuni">'Vote'!$E$55:$I$59</definedName>
    <definedName name="clearMuniVote">'Vote'!$G$55:$I$59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'Vote'!$F$41</definedName>
    <definedName name="countMarketersAbstain">'Vote'!$I$41</definedName>
    <definedName name="countMuni">'Vote'!$F$60</definedName>
    <definedName name="countMuniAbstain">'Vote'!$I$60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'Vote'!$G$24:$I$34</definedName>
    <definedName name="IndREP">'Vote'!$G$42:$I$47</definedName>
    <definedName name="IOU">'Vote'!$G$48:$I$53</definedName>
    <definedName name="Marketers">'Vote'!$G$35:$I$41</definedName>
    <definedName name="MotionStatus">'Vote'!$G$3</definedName>
    <definedName name="muni">'Vote'!$G$54:$I$60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'Vote'!$G$18:$H$63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<sst xmlns="http://schemas.openxmlformats.org/spreadsheetml/2006/main" count="143" uniqueCount="99">
  <si>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</si>
  <si>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</si>
  <si>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</si>
  <si>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</si>
  <si>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</si>
  <si>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</si>
  <si>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</si>
  <si>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</si>
  <si>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</si>
  <si>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</si>
  <si>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</si>
  <si>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</si>
  <si>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</si>
  <si>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</si>
  <si>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</si>
  <si>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</si>
  <si>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</si>
  <si>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</si>
  <si>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</si>
  <si>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</si>
  <si>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</si>
  <si>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</si>
  <si>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</si>
  <si>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</si>
  <si>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</si>
  <si>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</si>
  <si>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</si>
  <si>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</si>
  <si>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</si>
  <si>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</si>
  <si>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</si>
  <si>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</si>
  <si>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</si>
  <si>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</si>
  <si>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</si>
  <si>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</si>
  <si>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</si>
  <si>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</si>
  <si>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</si>
  <si>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</si>
  <si>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</si>
  <si>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</si>
  <si>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</si>
  <si>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</si>
  <si>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</si>
  <si>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</si>
  <si>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</si>
  <si>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</si>
  <si>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</si>
  <si>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</si>
  <si>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</si>
  <si>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</si>
  <si>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</si>
  <si>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</si>
  <si>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</si>
  <si>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</si>
  <si>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</si>
  <si>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</si>
  <si>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</si>
  <si>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</si>
  <si>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</si>
  <si>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</si>
  <si>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February 9, 2022</t>
  </si>
  <si>
    <t>Nucor</t>
  </si>
  <si>
    <t>Sierra Club</t>
  </si>
  <si>
    <t>City of Eastland</t>
  </si>
  <si>
    <t>Mark Smith</t>
  </si>
  <si>
    <t>Cyrus Reed</t>
  </si>
  <si>
    <t>Mark Dreyfus</t>
  </si>
  <si>
    <t>Lower Colorado River Authority</t>
  </si>
  <si>
    <t>Kim Rainwater</t>
  </si>
  <si>
    <t>Key Capture Energy</t>
  </si>
  <si>
    <t>Jupiter Power</t>
  </si>
  <si>
    <t>Danny Musher</t>
  </si>
  <si>
    <t>Caitlin Smith</t>
  </si>
  <si>
    <t>Enerwise Global Technologies dba Cpower</t>
  </si>
  <si>
    <t>Jennifer Chamberlin</t>
  </si>
  <si>
    <t>Electranet Power</t>
  </si>
  <si>
    <t>Joel Yu</t>
  </si>
  <si>
    <t>CenterPoint Energy</t>
  </si>
  <si>
    <t>Anthony Johnson</t>
  </si>
  <si>
    <t>Austin Energy</t>
  </si>
  <si>
    <t>GEUS</t>
  </si>
  <si>
    <t>Ashley Cotton</t>
  </si>
  <si>
    <t>EDF Trading</t>
  </si>
  <si>
    <t>Kevin Bunch</t>
  </si>
  <si>
    <t>Broad Reach Power</t>
  </si>
  <si>
    <t>Bob Wittmeyer</t>
  </si>
  <si>
    <t>Enel Green Power NA</t>
  </si>
  <si>
    <t>Ann Coultas</t>
  </si>
  <si>
    <t>RWE Renewables Americas</t>
  </si>
  <si>
    <t>Tom Burke</t>
  </si>
  <si>
    <t>Calpine</t>
  </si>
  <si>
    <t>Bryan Sams</t>
  </si>
  <si>
    <t>Kristin Abbott</t>
  </si>
  <si>
    <t>Need &gt;50% to Pass</t>
  </si>
  <si>
    <t>Motion Carries</t>
  </si>
  <si>
    <t>PRS Motion:  To table SCR820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</si>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</sst>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429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429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15" customHeight="1">
      <c r="A3" s="12"/>
      <c r="B3" s="69" t="s">
        <v>97</v>
      </c>
      <c r="C3" s="69"/>
      <c r="D3" s="69"/>
      <c r="E3" s="6"/>
      <c r="F3" s="56" t="s">
        <v>21</v>
      </c>
      <c r="G3" s="65" t="s">
        <v>96</v>
      </c>
      <c r="H3" s="66"/>
      <c r="I3" s="11"/>
    </row>
    <row r="4" spans="1:9" ht="22.5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IF((G63+H63)=0,"",G63)</f>
        <v>7</v>
      </c>
      <c r="H5" s="59">
        <f>IF((G63+H63)=0,"",H63)</f>
        <v>0</v>
      </c>
      <c r="I5" s="60">
        <f>I63</f>
        <v>0</v>
      </c>
    </row>
    <row r="6" spans="2:9" ht="22.5" customHeight="1">
      <c r="B6" s="6" t="s">
        <v>98</v>
      </c>
      <c r="C6" s="14"/>
      <c r="D6" s="15"/>
      <c r="E6" s="16"/>
      <c r="F6" s="62" t="s">
        <v>95</v>
      </c>
      <c r="G6" s="61">
        <f>G64</f>
        <v>1</v>
      </c>
      <c r="H6" s="61">
        <f>H64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66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64</v>
      </c>
      <c r="C13" s="34"/>
      <c r="D13" s="37" t="s">
        <v>17</v>
      </c>
      <c r="E13" s="24" t="s">
        <v>67</v>
      </c>
      <c r="F13" s="33" t="s">
        <v>14</v>
      </c>
      <c r="G13" s="51">
        <v>0.16666666666666666</v>
      </c>
      <c r="H13" s="33"/>
      <c r="I13" s="20"/>
    </row>
    <row r="14" spans="2:9" ht="11.25">
      <c r="B14" s="32" t="s">
        <v>65</v>
      </c>
      <c r="C14" s="34"/>
      <c r="D14" s="37" t="s">
        <v>17</v>
      </c>
      <c r="E14" s="24" t="s">
        <v>68</v>
      </c>
      <c r="F14" s="33" t="s">
        <v>14</v>
      </c>
      <c r="G14" s="51">
        <v>0.16666666666666666</v>
      </c>
      <c r="H14" s="33"/>
      <c r="I14" s="20"/>
    </row>
    <row r="15" spans="2:9" ht="11.25">
      <c r="B15" s="32" t="s">
        <v>61</v>
      </c>
      <c r="C15" s="34"/>
      <c r="D15" s="37" t="s">
        <v>16</v>
      </c>
      <c r="E15" s="24" t="s">
        <v>60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1.25">
      <c r="B18" s="6" t="s">
        <v>59</v>
      </c>
      <c r="C18" s="6"/>
      <c r="D18" s="6"/>
      <c r="E18" s="16"/>
      <c r="F18" s="20"/>
      <c r="G18" s="21"/>
      <c r="H18" s="21"/>
      <c r="I18" s="20"/>
    </row>
    <row r="19" spans="2:9" s="22" customFormat="1" ht="11.25">
      <c r="B19" s="23" t="s">
        <v>55</v>
      </c>
      <c r="C19" s="23"/>
      <c r="D19" s="23"/>
      <c r="E19" s="24" t="s">
        <v>56</v>
      </c>
      <c r="F19" s="25" t="s">
        <v>14</v>
      </c>
      <c r="G19" s="50">
        <v>0.3333333333333333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71</v>
      </c>
      <c r="C26" s="32"/>
      <c r="D26" s="32"/>
      <c r="E26" s="52" t="s">
        <v>73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72</v>
      </c>
      <c r="C27" s="32"/>
      <c r="D27" s="32"/>
      <c r="E27" s="52" t="s">
        <v>74</v>
      </c>
      <c r="F27" s="25"/>
      <c r="G27" s="51"/>
      <c r="H27" s="33"/>
      <c r="I27" s="20"/>
    </row>
    <row r="28" spans="2:9" ht="11.25">
      <c r="B28" s="32" t="s">
        <v>86</v>
      </c>
      <c r="C28" s="32"/>
      <c r="D28" s="32"/>
      <c r="E28" s="52" t="s">
        <v>87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92</v>
      </c>
      <c r="C29" s="32"/>
      <c r="D29" s="32"/>
      <c r="E29" s="52" t="s">
        <v>93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90</v>
      </c>
      <c r="C30" s="32"/>
      <c r="D30" s="32"/>
      <c r="E30" s="52" t="s">
        <v>91</v>
      </c>
      <c r="F30" s="25"/>
      <c r="G30" s="51"/>
      <c r="H30" s="33"/>
      <c r="I30" s="20"/>
    </row>
    <row r="31" spans="2:9" ht="11.25">
      <c r="B31" s="32" t="s">
        <v>88</v>
      </c>
      <c r="C31" s="32"/>
      <c r="D31" s="32"/>
      <c r="E31" s="52" t="s">
        <v>89</v>
      </c>
      <c r="F31" s="64" t="s">
        <v>14</v>
      </c>
      <c r="G31" s="51">
        <v>0.16666666666666666</v>
      </c>
      <c r="H31" s="33"/>
      <c r="I31" s="20"/>
    </row>
    <row r="32" spans="2:9" ht="11.25">
      <c r="B32" s="32" t="s">
        <v>53</v>
      </c>
      <c r="C32" s="32"/>
      <c r="D32" s="32"/>
      <c r="E32" s="52" t="s">
        <v>52</v>
      </c>
      <c r="F32" s="25" t="s">
        <v>14</v>
      </c>
      <c r="G32" s="51">
        <v>0.16666666666666666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6</v>
      </c>
      <c r="G34" s="29">
        <f>SUM(G24:G33)</f>
        <v>0.9999999999999999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0.25</v>
      </c>
      <c r="H36" s="51"/>
      <c r="I36" s="20"/>
    </row>
    <row r="37" spans="2:9" ht="11.25">
      <c r="B37" s="32" t="s">
        <v>84</v>
      </c>
      <c r="C37" s="32"/>
      <c r="D37" s="32"/>
      <c r="E37" s="52" t="s">
        <v>85</v>
      </c>
      <c r="F37" s="25" t="s">
        <v>14</v>
      </c>
      <c r="G37" s="51">
        <v>0.25</v>
      </c>
      <c r="H37" s="51"/>
      <c r="I37" s="20"/>
    </row>
    <row r="38" spans="2:9" ht="11.25">
      <c r="B38" s="32" t="s">
        <v>75</v>
      </c>
      <c r="C38" s="32"/>
      <c r="D38" s="32"/>
      <c r="E38" s="52" t="s">
        <v>76</v>
      </c>
      <c r="F38" s="25" t="s">
        <v>14</v>
      </c>
      <c r="G38" s="51">
        <v>0.25</v>
      </c>
      <c r="H38" s="51"/>
      <c r="I38" s="20"/>
    </row>
    <row r="39" spans="2:9" ht="11.25">
      <c r="B39" s="32" t="s">
        <v>36</v>
      </c>
      <c r="C39" s="32"/>
      <c r="D39" s="32"/>
      <c r="E39" s="52" t="s">
        <v>37</v>
      </c>
      <c r="F39" s="25" t="s">
        <v>14</v>
      </c>
      <c r="G39" s="51">
        <v>0.25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19</v>
      </c>
      <c r="F41" s="28">
        <f>COUNTA(F35:F40)</f>
        <v>4</v>
      </c>
      <c r="G41" s="29">
        <f>SUM(G35:G40)</f>
        <v>1</v>
      </c>
      <c r="H41" s="30">
        <f>SUM(H35:H40)</f>
        <v>0</v>
      </c>
      <c r="I41" s="28">
        <f>COUNTA(I35:I40)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39</v>
      </c>
      <c r="C43" s="32"/>
      <c r="D43" s="32"/>
      <c r="E43" s="52" t="s">
        <v>51</v>
      </c>
      <c r="F43" s="25" t="s">
        <v>14</v>
      </c>
      <c r="G43" s="51">
        <v>0.3333333333333333</v>
      </c>
      <c r="H43" s="33"/>
      <c r="I43" s="20"/>
    </row>
    <row r="44" spans="2:9" ht="11.25">
      <c r="B44" s="32" t="s">
        <v>77</v>
      </c>
      <c r="C44" s="32"/>
      <c r="D44" s="32"/>
      <c r="E44" s="52" t="s">
        <v>78</v>
      </c>
      <c r="F44" s="25" t="s">
        <v>14</v>
      </c>
      <c r="G44" s="51">
        <v>0.3333333333333333</v>
      </c>
      <c r="H44" s="33"/>
      <c r="I44" s="20"/>
    </row>
    <row r="45" spans="2:9" ht="11.25">
      <c r="B45" s="32" t="s">
        <v>57</v>
      </c>
      <c r="C45" s="32"/>
      <c r="D45" s="32"/>
      <c r="E45" s="52" t="s">
        <v>58</v>
      </c>
      <c r="F45" s="25" t="s">
        <v>14</v>
      </c>
      <c r="G45" s="51">
        <v>0.3333333333333333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19</v>
      </c>
      <c r="F47" s="28">
        <f>COUNTA(F42:F45)</f>
        <v>3</v>
      </c>
      <c r="G47" s="29">
        <f>SUM(G42:G45)</f>
        <v>1</v>
      </c>
      <c r="H47" s="30">
        <f>SUM(H42:H45)</f>
        <v>0</v>
      </c>
      <c r="I47" s="28">
        <f>COUNTA(I42:I45)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43</v>
      </c>
      <c r="C49" s="32"/>
      <c r="D49" s="32"/>
      <c r="E49" s="52" t="s">
        <v>44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79</v>
      </c>
      <c r="C50" s="32"/>
      <c r="D50" s="32"/>
      <c r="E50" s="52" t="s">
        <v>80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46</v>
      </c>
      <c r="C51" s="32"/>
      <c r="D51" s="32"/>
      <c r="E51" s="52" t="s">
        <v>47</v>
      </c>
      <c r="F51" s="25" t="s">
        <v>14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10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40</v>
      </c>
      <c r="C55" s="32"/>
      <c r="D55" s="32"/>
      <c r="E55" s="52" t="s">
        <v>45</v>
      </c>
      <c r="F55" s="25" t="s">
        <v>14</v>
      </c>
      <c r="G55" s="51">
        <v>0.25</v>
      </c>
      <c r="H55" s="51"/>
      <c r="I55" s="20"/>
    </row>
    <row r="56" spans="2:9" ht="11.25">
      <c r="B56" s="32" t="s">
        <v>81</v>
      </c>
      <c r="C56" s="32"/>
      <c r="D56" s="32"/>
      <c r="E56" s="52" t="s">
        <v>94</v>
      </c>
      <c r="F56" s="25" t="s">
        <v>14</v>
      </c>
      <c r="G56" s="51">
        <v>0.25</v>
      </c>
      <c r="H56" s="51"/>
      <c r="I56" s="20"/>
    </row>
    <row r="57" spans="2:9" ht="11.25">
      <c r="B57" s="32" t="s">
        <v>82</v>
      </c>
      <c r="C57" s="32"/>
      <c r="D57" s="32"/>
      <c r="E57" s="52" t="s">
        <v>83</v>
      </c>
      <c r="F57" s="25" t="s">
        <v>14</v>
      </c>
      <c r="G57" s="51">
        <v>0.25</v>
      </c>
      <c r="H57" s="51"/>
      <c r="I57" s="20"/>
    </row>
    <row r="58" spans="2:9" ht="11.25">
      <c r="B58" s="32" t="s">
        <v>35</v>
      </c>
      <c r="C58" s="32"/>
      <c r="D58" s="32"/>
      <c r="E58" s="52" t="s">
        <v>54</v>
      </c>
      <c r="F58" s="25" t="s">
        <v>14</v>
      </c>
      <c r="G58" s="51">
        <v>0.25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1.25">
      <c r="B60" s="14"/>
      <c r="C60" s="14"/>
      <c r="D60" s="14"/>
      <c r="E60" s="1" t="s">
        <v>19</v>
      </c>
      <c r="F60" s="28">
        <f>COUNTA(F54:F59)</f>
        <v>4</v>
      </c>
      <c r="G60" s="29">
        <f>SUM(G54:G59)</f>
        <v>1</v>
      </c>
      <c r="H60" s="30">
        <f>SUM(H54:H59)</f>
        <v>0</v>
      </c>
      <c r="I60" s="28">
        <f>COUNTA(I54:I59)</f>
        <v>0</v>
      </c>
    </row>
    <row r="61" spans="2:9" ht="11.2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1.2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2" thickBot="1">
      <c r="B63" s="16"/>
      <c r="C63" s="6"/>
      <c r="D63" s="6"/>
      <c r="E63" s="1" t="s">
        <v>19</v>
      </c>
      <c r="F63" s="28">
        <f>F17+F23+F60+F53+F34+F47+F41</f>
        <v>28</v>
      </c>
      <c r="G63" s="43">
        <f>G17+G23+G60+G53+G34+G47+G41</f>
        <v>7</v>
      </c>
      <c r="H63" s="43">
        <f>H17+H23+H60+H53+H34+H47+H41</f>
        <v>0</v>
      </c>
      <c r="I63" s="28">
        <f>I17+I23+I60+I53+I34+I47+I41</f>
        <v>0</v>
      </c>
    </row>
    <row r="64" spans="2:9" ht="12.75" thickBot="1" thickTop="1">
      <c r="B64" s="44"/>
      <c r="C64" s="16"/>
      <c r="D64" s="16"/>
      <c r="E64" s="16"/>
      <c r="F64" s="1" t="s">
        <v>5</v>
      </c>
      <c r="G64" s="45">
        <f>IF((G63+H63)=0,"",G63/(G63+H63))</f>
        <v>1</v>
      </c>
      <c r="H64" s="45">
        <f>IF((G63+H63)=0,"",H63/(G63+H63))</f>
        <v>0</v>
      </c>
      <c r="I64" s="19"/>
    </row>
    <row r="65" spans="2:9" ht="12" thickTop="1">
      <c r="B65" s="44"/>
      <c r="C65" s="16"/>
      <c r="D65" s="16"/>
      <c r="E65" s="16"/>
      <c r="F65" s="8"/>
      <c r="G65" s="8"/>
      <c r="H65" s="8"/>
      <c r="I65" s="11"/>
    </row>
    <row r="67" ht="12" hidden="1" thickBot="1">
      <c r="B67" s="47" t="s">
        <v>24</v>
      </c>
    </row>
    <row r="68" ht="12" hidden="1" thickTop="1">
      <c r="B68" s="48" t="s">
        <v>17</v>
      </c>
    </row>
    <row r="69" ht="11.25" hidden="1">
      <c r="B69" s="48" t="s">
        <v>16</v>
      </c>
    </row>
    <row r="70" ht="11.25" hidden="1">
      <c r="B70" s="49" t="s">
        <v>18</v>
      </c>
    </row>
    <row r="71" ht="11.25" hidden="1"/>
    <row r="72" ht="12" hidden="1" thickBot="1">
      <c r="B72" s="47" t="s">
        <v>25</v>
      </c>
    </row>
    <row r="73" ht="12" hidden="1" thickTop="1">
      <c r="B73" s="48" t="s">
        <v>22</v>
      </c>
    </row>
    <row r="74" ht="11.25" hidden="1">
      <c r="B74" s="63" t="s">
        <v>23</v>
      </c>
    </row>
    <row r="75" ht="11.25" hidden="1"/>
    <row r="76" ht="12" hidden="1" thickBot="1">
      <c r="B76" s="47" t="s">
        <v>26</v>
      </c>
    </row>
    <row r="77" ht="12" hidden="1" thickTop="1">
      <c r="B77" s="48" t="s">
        <v>20</v>
      </c>
    </row>
    <row r="78" ht="11.25" hidden="1">
      <c r="B78" s="49"/>
    </row>
    <row r="79" ht="11.25" hidden="1"/>
    <row r="80" ht="12" hidden="1" thickBot="1">
      <c r="B80" s="47" t="s">
        <v>27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28</v>
      </c>
    </row>
    <row r="85" ht="12" hidden="1" thickTop="1">
      <c r="B85" s="48" t="s">
        <v>14</v>
      </c>
    </row>
    <row r="86" ht="11.25" hidden="1">
      <c r="B86" s="49"/>
    </row>
    <row r="87" ht="11.25" hidden="1"/>
    <row r="88" ht="12" hidden="1" thickBot="1">
      <c r="B88" s="47" t="s">
        <v>29</v>
      </c>
    </row>
    <row r="89" ht="12" hidden="1" thickTop="1">
      <c r="B89" s="48">
        <v>1</v>
      </c>
    </row>
    <row r="90" ht="11.2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8:I48 F35:I35 F33:I33 F22:I22 F24:I24 F42:I42 F40:I40 F52:I52 I54 I10 F16:I16 F18:I18">
      <formula1>#REF!</formula1>
    </dataValidation>
    <dataValidation type="list" showInputMessage="1" showErrorMessage="1" sqref="F36:F39 F55:F58 F19:F21 F25:F32 F43:F46 F49:F51">
      <formula1>$B$81:$B$82</formula1>
    </dataValidation>
    <dataValidation type="list" showInputMessage="1" showErrorMessage="1" sqref="I36:I39 I55:I58 I19:I21 I25:I32 I11:I15 I43:I46 I49:I51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showInputMessage="1" showErrorMessage="1" sqref="D11:D15">
      <formula1>$B$68:$B$70</formula1>
    </dataValidation>
    <dataValidation type="list" allowBlank="1" showInputMessage="1" showErrorMessage="1" sqref="F11:F15">
      <formula1>$B$81:$B$82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2022-02-14T22:44:28Z</dcterms:modified>
  <cp:category/>
  <cp:version/>
  <cp:contentType/>
  <cp:contentStatus/>
</cp:coreProperties>
</file>