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580" windowHeight="12010" activeTab="0"/>
  </bookViews>
  <sheets>
    <sheet name="Vote" sheetId="1" r:id="rId1"/>
  </sheets>
  <definedNames>
    <definedName name="clearCoop">'Vote'!$E$19:$I$22</definedName>
    <definedName name="clearCoopVote">'Vote'!$G$19:$I$22</definedName>
    <definedName name="clearIndGen">'Vote'!$E$25:$I$33</definedName>
    <definedName name="clearIndGenVote">'Vote'!$G$25:$I$33</definedName>
    <definedName name="clearIndREP">'Vote'!$E$43:$I$46</definedName>
    <definedName name="clearIndREPVote">'Vote'!$G$43:$I$46</definedName>
    <definedName name="clearIOU">'Vote'!$E$49:$I$52</definedName>
    <definedName name="clearIOUVote">'Vote'!$G$49:$I$52</definedName>
    <definedName name="clearMarketers">'Vote'!$E$36:$I$40</definedName>
    <definedName name="clearMarketersVote">'Vote'!$G$36:$I$40</definedName>
    <definedName name="clearMuni">'Vote'!$E$55:$I$59</definedName>
    <definedName name="clearMuniVote">'Vote'!$G$55:$I$59</definedName>
    <definedName name="clearResidential">'Vote'!$E$11:$I$16</definedName>
    <definedName name="clearResidentialVote">'Vote'!$G$11:$I$16</definedName>
    <definedName name="Coop">'Vote'!$G$18:$I$23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'Vote'!$F$41</definedName>
    <definedName name="countMarketersAbstain">'Vote'!$I$41</definedName>
    <definedName name="countMuni">'Vote'!$F$60</definedName>
    <definedName name="countMuniAbstain">'Vote'!$I$60</definedName>
    <definedName name="countRes">'Vote'!$F$17</definedName>
    <definedName name="countResAbstain">'Vote'!$I$17</definedName>
    <definedName name="Divide_Cons_Votes">'Vote'!$D$10</definedName>
    <definedName name="FailReason">'Vote'!$G$4</definedName>
    <definedName name="IndGen">'Vote'!$G$24:$I$34</definedName>
    <definedName name="IndREP">'Vote'!$G$42:$I$47</definedName>
    <definedName name="IOU">'Vote'!$G$48:$I$53</definedName>
    <definedName name="Marketers">'Vote'!$G$35:$I$41</definedName>
    <definedName name="MotionStatus">'Vote'!$G$3</definedName>
    <definedName name="muni">'Vote'!$G$54:$I$60</definedName>
    <definedName name="Output_Area">'Vote'!$G$3:$H$4</definedName>
    <definedName name="PercentageVote">'Vote'!$F$6</definedName>
    <definedName name="_xlnm.Print_Area" localSheetId="0">'Vote'!$A$1:$J$67</definedName>
    <definedName name="Residential">'Vote'!$G$10:$I$17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'Vote'!$G$18:$H$63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<sst xmlns="http://schemas.openxmlformats.org/spreadsheetml/2006/main" count="148" uniqueCount="99">
  <si>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</si>
  <si>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</si>
  <si>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</si>
  <si>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</si>
  <si>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</si>
  <si>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</si>
  <si>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</si>
  <si>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</si>
  <si>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</si>
  <si>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</si>
  <si>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</si>
  <si>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</si>
  <si>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</si>
  <si>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</si>
  <si>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</si>
  <si>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</si>
  <si>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</si>
  <si>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</si>
  <si>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</si>
  <si>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</si>
  <si>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</si>
  <si>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</si>
  <si>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</si>
  <si>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</si>
  <si>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</si>
  <si>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</si>
  <si>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</si>
  <si>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</si>
  <si>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</si>
  <si>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</si>
  <si>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</si>
  <si>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</si>
  <si>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</si>
  <si>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</si>
  <si>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</si>
  <si>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</si>
  <si>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</si>
  <si>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</si>
  <si>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</si>
  <si>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</si>
  <si>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Denton Municipal Electric</t>
  </si>
  <si>
    <t>Melissa Trevino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</si>
  <si>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</si>
  <si>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</si>
  <si>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</si>
  <si>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</si>
  <si>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</si>
  <si>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</si>
  <si>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</si>
  <si>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</si>
  <si>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</si>
  <si>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</si>
  <si>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David Mindham</t>
  </si>
  <si>
    <t>EDP Renewables North America</t>
  </si>
  <si>
    <t>Diana Coleman</t>
  </si>
  <si>
    <t>Prepared by: Cory Phillips</t>
  </si>
  <si>
    <t>Golden Spread Electric Cooperative</t>
  </si>
  <si>
    <t xml:space="preserve">Katie Rich </t>
  </si>
  <si>
    <t>Just Energy</t>
  </si>
  <si>
    <t>Eric Blakey</t>
  </si>
  <si>
    <t>Cooperatives</t>
  </si>
  <si>
    <t>Eric Goff</t>
  </si>
  <si>
    <t xml:space="preserve">Residential Consumer </t>
  </si>
  <si>
    <t>Date:  February 9, 2022</t>
  </si>
  <si>
    <t>Nucor</t>
  </si>
  <si>
    <t>Sierra Club</t>
  </si>
  <si>
    <t>City of Eastland</t>
  </si>
  <si>
    <t>Mark Smith</t>
  </si>
  <si>
    <t>Cyrus Reed</t>
  </si>
  <si>
    <t>Mark Dreyfus</t>
  </si>
  <si>
    <t>Lower Colorado River Authority</t>
  </si>
  <si>
    <t>Kim Rainwater</t>
  </si>
  <si>
    <t>Key Capture Energy</t>
  </si>
  <si>
    <t>Jupiter Power</t>
  </si>
  <si>
    <t>Danny Musher</t>
  </si>
  <si>
    <t>Caitlin Smith</t>
  </si>
  <si>
    <t>Enerwise Global Technologies dba Cpower</t>
  </si>
  <si>
    <t>Jennifer Chamberlin</t>
  </si>
  <si>
    <t>Electranet Power</t>
  </si>
  <si>
    <t>Joel Yu</t>
  </si>
  <si>
    <t>CenterPoint Energy</t>
  </si>
  <si>
    <t>Anthony Johnson</t>
  </si>
  <si>
    <t>Austin Energy</t>
  </si>
  <si>
    <t>GEUS</t>
  </si>
  <si>
    <t>Ashley Cotton</t>
  </si>
  <si>
    <t>EDF Trading</t>
  </si>
  <si>
    <t>Kevin Bunch</t>
  </si>
  <si>
    <t>Broad Reach Power</t>
  </si>
  <si>
    <t>Bob Wittmeyer</t>
  </si>
  <si>
    <t>Enel Green Power NA</t>
  </si>
  <si>
    <t>Ann Coultas</t>
  </si>
  <si>
    <t>RWE Renewables Americas</t>
  </si>
  <si>
    <t>Tom Burke</t>
  </si>
  <si>
    <t>Calpine</t>
  </si>
  <si>
    <t>Bryan Sams</t>
  </si>
  <si>
    <t>Kristin Abbott</t>
  </si>
  <si>
    <t>Need &gt;50% to Pass</t>
  </si>
  <si>
    <t>PRS Motion:  To endorse and forward to TAC the 1/13/22 PRS Report as amended by the 1/31/22 Joint Commenters comments and Impact Analysis for NPRR1092 with a recommended priority of 2022 and rank of 3005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</si>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</sst>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1323975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0012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1352550</xdr:colOff>
      <xdr:row>3</xdr:row>
      <xdr:rowOff>266700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2858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133350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00125"/>
          <a:ext cx="6000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265" zoomScaleNormal="265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18" customHeight="1">
      <c r="A3" s="12"/>
      <c r="B3" s="66" t="s">
        <v>97</v>
      </c>
      <c r="C3" s="66"/>
      <c r="D3" s="66"/>
      <c r="E3" s="6"/>
      <c r="F3" s="56" t="s">
        <v>21</v>
      </c>
      <c r="G3" s="67" t="s">
        <v>98</v>
      </c>
      <c r="H3" s="68"/>
      <c r="I3" s="11"/>
    </row>
    <row r="4" spans="1:9" ht="24" customHeight="1">
      <c r="A4" s="12"/>
      <c r="B4" s="66"/>
      <c r="C4" s="66"/>
      <c r="D4" s="66"/>
      <c r="E4" s="6"/>
      <c r="F4" s="13" t="s">
        <v>23</v>
      </c>
      <c r="G4" s="69"/>
      <c r="H4" s="68"/>
      <c r="I4" s="2" t="s">
        <v>31</v>
      </c>
    </row>
    <row r="5" spans="1:9" ht="23.25" customHeight="1">
      <c r="A5" s="12"/>
      <c r="B5" s="6" t="s">
        <v>63</v>
      </c>
      <c r="C5" s="15"/>
      <c r="D5" s="7"/>
      <c r="E5" s="6"/>
      <c r="F5" s="58" t="s">
        <v>19</v>
      </c>
      <c r="G5" s="59">
        <f>IF((G63+H63)=0,"",G63)</f>
        <v>4.833333333333333</v>
      </c>
      <c r="H5" s="59">
        <f>IF((G63+H63)=0,"",H63)</f>
        <v>2.1666666666666665</v>
      </c>
      <c r="I5" s="60">
        <f>I63</f>
        <v>4</v>
      </c>
    </row>
    <row r="6" spans="2:9" ht="22.5" customHeight="1">
      <c r="B6" s="6" t="s">
        <v>55</v>
      </c>
      <c r="C6" s="14"/>
      <c r="D6" s="15"/>
      <c r="E6" s="16"/>
      <c r="F6" s="62" t="s">
        <v>96</v>
      </c>
      <c r="G6" s="61">
        <f>G64</f>
        <v>0.6904761904761905</v>
      </c>
      <c r="H6" s="61">
        <f>H64</f>
        <v>0.3095238095238095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0.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0.5">
      <c r="B10" s="6" t="s">
        <v>2</v>
      </c>
      <c r="C10" s="55"/>
      <c r="D10" s="57"/>
      <c r="E10" s="54" t="s">
        <v>15</v>
      </c>
      <c r="F10" s="53">
        <v>1</v>
      </c>
      <c r="G10" s="35"/>
      <c r="H10" s="36"/>
      <c r="I10" s="20"/>
    </row>
    <row r="11" spans="2:9" ht="10.5">
      <c r="B11" s="32" t="s">
        <v>32</v>
      </c>
      <c r="C11" s="34"/>
      <c r="D11" s="37" t="s">
        <v>18</v>
      </c>
      <c r="E11" s="24" t="s">
        <v>41</v>
      </c>
      <c r="F11" s="33" t="s">
        <v>14</v>
      </c>
      <c r="G11" s="51">
        <v>0.16666666666666666</v>
      </c>
      <c r="H11" s="33"/>
      <c r="I11" s="20"/>
    </row>
    <row r="12" spans="2:9" ht="10.5">
      <c r="B12" s="32" t="s">
        <v>64</v>
      </c>
      <c r="C12" s="34"/>
      <c r="D12" s="37" t="s">
        <v>18</v>
      </c>
      <c r="E12" s="24" t="s">
        <v>67</v>
      </c>
      <c r="F12" s="33" t="s">
        <v>14</v>
      </c>
      <c r="G12" s="51">
        <v>0.16666666666666666</v>
      </c>
      <c r="H12" s="33"/>
      <c r="I12" s="20"/>
    </row>
    <row r="13" spans="2:9" ht="10.5">
      <c r="B13" s="32" t="s">
        <v>65</v>
      </c>
      <c r="C13" s="34"/>
      <c r="D13" s="37" t="s">
        <v>17</v>
      </c>
      <c r="E13" s="24" t="s">
        <v>68</v>
      </c>
      <c r="F13" s="33" t="s">
        <v>14</v>
      </c>
      <c r="G13" s="51">
        <v>0.16666666666666666</v>
      </c>
      <c r="H13" s="33"/>
      <c r="I13" s="20"/>
    </row>
    <row r="14" spans="2:9" ht="10.5">
      <c r="B14" s="32" t="s">
        <v>66</v>
      </c>
      <c r="C14" s="34"/>
      <c r="D14" s="37" t="s">
        <v>17</v>
      </c>
      <c r="E14" s="24" t="s">
        <v>69</v>
      </c>
      <c r="F14" s="33" t="s">
        <v>14</v>
      </c>
      <c r="G14" s="51">
        <v>0.16666666666666666</v>
      </c>
      <c r="H14" s="33"/>
      <c r="I14" s="20"/>
    </row>
    <row r="15" spans="2:9" ht="10.5">
      <c r="B15" s="32" t="s">
        <v>62</v>
      </c>
      <c r="C15" s="34"/>
      <c r="D15" s="37" t="s">
        <v>16</v>
      </c>
      <c r="E15" s="24" t="s">
        <v>61</v>
      </c>
      <c r="F15" s="51" t="s">
        <v>14</v>
      </c>
      <c r="G15" s="51">
        <v>0.3333333333333333</v>
      </c>
      <c r="H15" s="51"/>
      <c r="I15" s="20"/>
    </row>
    <row r="16" spans="2:9" ht="9" customHeight="1">
      <c r="B16" s="14"/>
      <c r="C16" s="6"/>
      <c r="D16" s="6"/>
      <c r="E16" s="16"/>
      <c r="F16" s="20"/>
      <c r="G16" s="21"/>
      <c r="H16" s="21"/>
      <c r="I16" s="20"/>
    </row>
    <row r="17" spans="2:9" ht="9" customHeight="1">
      <c r="B17" s="16"/>
      <c r="C17" s="14"/>
      <c r="D17" s="14"/>
      <c r="E17" s="1" t="s">
        <v>19</v>
      </c>
      <c r="F17" s="28">
        <f>COUNTA(F11:F16)</f>
        <v>5</v>
      </c>
      <c r="G17" s="29">
        <f>SUM(G10:G16)</f>
        <v>1</v>
      </c>
      <c r="H17" s="30">
        <f>SUM(H10:H16)</f>
        <v>0</v>
      </c>
      <c r="I17" s="28">
        <f>COUNTA(I10:I16)</f>
        <v>0</v>
      </c>
    </row>
    <row r="18" spans="2:9" ht="10.5">
      <c r="B18" s="6" t="s">
        <v>60</v>
      </c>
      <c r="C18" s="6"/>
      <c r="D18" s="6"/>
      <c r="E18" s="16"/>
      <c r="F18" s="20"/>
      <c r="G18" s="21"/>
      <c r="H18" s="21"/>
      <c r="I18" s="20"/>
    </row>
    <row r="19" spans="2:9" s="22" customFormat="1" ht="9.75">
      <c r="B19" s="23" t="s">
        <v>56</v>
      </c>
      <c r="C19" s="23"/>
      <c r="D19" s="23"/>
      <c r="E19" s="24" t="s">
        <v>57</v>
      </c>
      <c r="F19" s="25" t="s">
        <v>14</v>
      </c>
      <c r="G19" s="50"/>
      <c r="H19" s="26"/>
      <c r="I19" s="20" t="s">
        <v>20</v>
      </c>
    </row>
    <row r="20" spans="2:9" s="22" customFormat="1" ht="9.75">
      <c r="B20" s="23" t="s">
        <v>70</v>
      </c>
      <c r="C20" s="23"/>
      <c r="D20" s="23"/>
      <c r="E20" s="24" t="s">
        <v>71</v>
      </c>
      <c r="F20" s="25" t="s">
        <v>14</v>
      </c>
      <c r="G20" s="50"/>
      <c r="H20" s="50">
        <v>0.5</v>
      </c>
      <c r="I20" s="20"/>
    </row>
    <row r="21" spans="2:9" s="22" customFormat="1" ht="9.75">
      <c r="B21" s="23" t="s">
        <v>48</v>
      </c>
      <c r="C21" s="23"/>
      <c r="D21" s="23"/>
      <c r="E21" s="24" t="s">
        <v>49</v>
      </c>
      <c r="F21" s="25" t="s">
        <v>14</v>
      </c>
      <c r="G21" s="50"/>
      <c r="H21" s="50">
        <v>0.5</v>
      </c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0.5">
      <c r="B23" s="14"/>
      <c r="C23" s="14"/>
      <c r="D23" s="14"/>
      <c r="E23" s="1" t="s">
        <v>19</v>
      </c>
      <c r="F23" s="28">
        <f>COUNTA(F18:F22)</f>
        <v>3</v>
      </c>
      <c r="G23" s="29">
        <f>SUM(G18:G22)</f>
        <v>0</v>
      </c>
      <c r="H23" s="30">
        <f>SUM(H18:H22)</f>
        <v>1</v>
      </c>
      <c r="I23" s="28">
        <f>COUNTA(I18:I22)</f>
        <v>1</v>
      </c>
    </row>
    <row r="24" spans="2:9" ht="10.5">
      <c r="B24" s="6" t="s">
        <v>30</v>
      </c>
      <c r="C24" s="6"/>
      <c r="D24" s="6"/>
      <c r="E24" s="16"/>
      <c r="F24" s="20"/>
      <c r="G24" s="21"/>
      <c r="H24" s="21"/>
      <c r="I24" s="20"/>
    </row>
    <row r="25" spans="2:9" ht="9.75">
      <c r="B25" s="32" t="s">
        <v>42</v>
      </c>
      <c r="C25" s="32"/>
      <c r="D25" s="32"/>
      <c r="E25" s="52" t="s">
        <v>50</v>
      </c>
      <c r="F25" s="25" t="s">
        <v>14</v>
      </c>
      <c r="G25" s="51"/>
      <c r="H25" s="51">
        <v>0.16666666666666666</v>
      </c>
      <c r="I25" s="20"/>
    </row>
    <row r="26" spans="2:9" ht="9.75">
      <c r="B26" s="32" t="s">
        <v>72</v>
      </c>
      <c r="C26" s="32"/>
      <c r="D26" s="32"/>
      <c r="E26" s="52" t="s">
        <v>74</v>
      </c>
      <c r="F26" s="25" t="s">
        <v>14</v>
      </c>
      <c r="G26" s="51"/>
      <c r="H26" s="51">
        <v>0.16666666666666666</v>
      </c>
      <c r="I26" s="20"/>
    </row>
    <row r="27" spans="2:9" ht="9.75">
      <c r="B27" s="32" t="s">
        <v>73</v>
      </c>
      <c r="C27" s="32"/>
      <c r="D27" s="32"/>
      <c r="E27" s="52" t="s">
        <v>75</v>
      </c>
      <c r="F27" s="25"/>
      <c r="G27" s="51"/>
      <c r="H27" s="33"/>
      <c r="I27" s="20"/>
    </row>
    <row r="28" spans="2:9" ht="9.75">
      <c r="B28" s="32" t="s">
        <v>87</v>
      </c>
      <c r="C28" s="32"/>
      <c r="D28" s="32"/>
      <c r="E28" s="52" t="s">
        <v>88</v>
      </c>
      <c r="F28" s="25" t="s">
        <v>14</v>
      </c>
      <c r="G28" s="51">
        <v>0.16666666666666666</v>
      </c>
      <c r="H28" s="33"/>
      <c r="I28" s="20"/>
    </row>
    <row r="29" spans="2:9" ht="9.75">
      <c r="B29" s="32" t="s">
        <v>93</v>
      </c>
      <c r="C29" s="32"/>
      <c r="D29" s="32"/>
      <c r="E29" s="52" t="s">
        <v>94</v>
      </c>
      <c r="F29" s="25" t="s">
        <v>14</v>
      </c>
      <c r="G29" s="51"/>
      <c r="H29" s="51">
        <v>0.16666666666666666</v>
      </c>
      <c r="I29" s="20"/>
    </row>
    <row r="30" spans="2:9" ht="9.75">
      <c r="B30" s="32" t="s">
        <v>91</v>
      </c>
      <c r="C30" s="32"/>
      <c r="D30" s="32"/>
      <c r="E30" s="52" t="s">
        <v>92</v>
      </c>
      <c r="F30" s="25" t="s">
        <v>14</v>
      </c>
      <c r="G30" s="51">
        <v>0.16666666666666666</v>
      </c>
      <c r="H30" s="33"/>
      <c r="I30" s="20"/>
    </row>
    <row r="31" spans="2:9" ht="9.75">
      <c r="B31" s="32" t="s">
        <v>89</v>
      </c>
      <c r="C31" s="32"/>
      <c r="D31" s="32"/>
      <c r="E31" s="52" t="s">
        <v>90</v>
      </c>
      <c r="F31" s="64" t="s">
        <v>14</v>
      </c>
      <c r="G31" s="51"/>
      <c r="H31" s="33"/>
      <c r="I31" s="20" t="s">
        <v>20</v>
      </c>
    </row>
    <row r="32" spans="2:9" ht="9.75">
      <c r="B32" s="32" t="s">
        <v>53</v>
      </c>
      <c r="C32" s="32"/>
      <c r="D32" s="32"/>
      <c r="E32" s="52" t="s">
        <v>52</v>
      </c>
      <c r="F32" s="25" t="s">
        <v>14</v>
      </c>
      <c r="G32" s="51">
        <v>0.16666666666666666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0.5">
      <c r="B34" s="14"/>
      <c r="C34" s="14"/>
      <c r="D34" s="14"/>
      <c r="E34" s="1" t="s">
        <v>19</v>
      </c>
      <c r="F34" s="28">
        <f>COUNTA(F24:F33)</f>
        <v>7</v>
      </c>
      <c r="G34" s="29">
        <f>SUM(G24:G33)</f>
        <v>0.5</v>
      </c>
      <c r="H34" s="30">
        <f>SUM(H24:H33)</f>
        <v>0.5</v>
      </c>
      <c r="I34" s="28">
        <f>COUNTA(I24:I33)</f>
        <v>1</v>
      </c>
    </row>
    <row r="35" spans="2:9" ht="10.5">
      <c r="B35" s="6" t="s">
        <v>11</v>
      </c>
      <c r="C35" s="6"/>
      <c r="D35" s="6"/>
      <c r="E35" s="16"/>
      <c r="F35" s="20"/>
      <c r="G35" s="21"/>
      <c r="H35" s="21"/>
      <c r="I35" s="20"/>
    </row>
    <row r="36" spans="2:9" ht="9.75">
      <c r="B36" s="32" t="s">
        <v>34</v>
      </c>
      <c r="C36" s="32"/>
      <c r="D36" s="32"/>
      <c r="E36" s="52" t="s">
        <v>38</v>
      </c>
      <c r="F36" s="25" t="s">
        <v>14</v>
      </c>
      <c r="G36" s="51"/>
      <c r="H36" s="51">
        <v>0.3333333333333333</v>
      </c>
      <c r="I36" s="20"/>
    </row>
    <row r="37" spans="2:9" ht="9.75">
      <c r="B37" s="32" t="s">
        <v>85</v>
      </c>
      <c r="C37" s="32"/>
      <c r="D37" s="32"/>
      <c r="E37" s="52" t="s">
        <v>86</v>
      </c>
      <c r="F37" s="25" t="s">
        <v>14</v>
      </c>
      <c r="G37" s="51"/>
      <c r="H37" s="51">
        <v>0.3333333333333333</v>
      </c>
      <c r="I37" s="20"/>
    </row>
    <row r="38" spans="2:9" ht="9.75">
      <c r="B38" s="32" t="s">
        <v>76</v>
      </c>
      <c r="C38" s="32"/>
      <c r="D38" s="32"/>
      <c r="E38" s="52" t="s">
        <v>77</v>
      </c>
      <c r="F38" s="25" t="s">
        <v>14</v>
      </c>
      <c r="G38" s="51"/>
      <c r="H38" s="51"/>
      <c r="I38" s="20" t="s">
        <v>20</v>
      </c>
    </row>
    <row r="39" spans="2:9" ht="9.75">
      <c r="B39" s="32" t="s">
        <v>36</v>
      </c>
      <c r="C39" s="32"/>
      <c r="D39" s="32"/>
      <c r="E39" s="52" t="s">
        <v>37</v>
      </c>
      <c r="F39" s="25" t="s">
        <v>14</v>
      </c>
      <c r="G39" s="51">
        <v>0.3333333333333333</v>
      </c>
      <c r="H39" s="33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10.5">
      <c r="B41" s="14"/>
      <c r="C41" s="14"/>
      <c r="D41" s="14"/>
      <c r="E41" s="1" t="s">
        <v>19</v>
      </c>
      <c r="F41" s="28">
        <f>COUNTA(F35:F40)</f>
        <v>4</v>
      </c>
      <c r="G41" s="29">
        <f>SUM(G35:G40)</f>
        <v>0.3333333333333333</v>
      </c>
      <c r="H41" s="30">
        <f>SUM(H35:H40)</f>
        <v>0.6666666666666666</v>
      </c>
      <c r="I41" s="28">
        <f>COUNTA(I35:I40)</f>
        <v>1</v>
      </c>
    </row>
    <row r="42" spans="2:9" ht="10.5">
      <c r="B42" s="6" t="s">
        <v>9</v>
      </c>
      <c r="C42" s="14"/>
      <c r="D42" s="14"/>
      <c r="E42" s="16"/>
      <c r="F42" s="20"/>
      <c r="G42" s="21"/>
      <c r="H42" s="21"/>
      <c r="I42" s="20"/>
    </row>
    <row r="43" spans="2:9" ht="9.75">
      <c r="B43" s="32" t="s">
        <v>39</v>
      </c>
      <c r="C43" s="32"/>
      <c r="D43" s="32"/>
      <c r="E43" s="52" t="s">
        <v>51</v>
      </c>
      <c r="F43" s="25" t="s">
        <v>14</v>
      </c>
      <c r="G43" s="51">
        <v>0.5</v>
      </c>
      <c r="H43" s="33"/>
      <c r="I43" s="20"/>
    </row>
    <row r="44" spans="2:9" ht="9.75">
      <c r="B44" s="32" t="s">
        <v>78</v>
      </c>
      <c r="C44" s="32"/>
      <c r="D44" s="32"/>
      <c r="E44" s="52" t="s">
        <v>79</v>
      </c>
      <c r="F44" s="25" t="s">
        <v>14</v>
      </c>
      <c r="G44" s="51"/>
      <c r="H44" s="33"/>
      <c r="I44" s="20" t="s">
        <v>20</v>
      </c>
    </row>
    <row r="45" spans="2:9" ht="9.75">
      <c r="B45" s="32" t="s">
        <v>58</v>
      </c>
      <c r="C45" s="32"/>
      <c r="D45" s="32"/>
      <c r="E45" s="52" t="s">
        <v>59</v>
      </c>
      <c r="F45" s="25" t="s">
        <v>14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0.5">
      <c r="B47" s="16"/>
      <c r="C47" s="14"/>
      <c r="D47" s="14"/>
      <c r="E47" s="1" t="s">
        <v>19</v>
      </c>
      <c r="F47" s="28">
        <f>COUNTA(F42:F45)</f>
        <v>3</v>
      </c>
      <c r="G47" s="29">
        <f>SUM(G42:G45)</f>
        <v>1</v>
      </c>
      <c r="H47" s="30">
        <f>SUM(H42:H45)</f>
        <v>0</v>
      </c>
      <c r="I47" s="28">
        <f>COUNTA(I42:I45)</f>
        <v>1</v>
      </c>
    </row>
    <row r="48" spans="2:9" ht="10.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9.75">
      <c r="B49" s="32" t="s">
        <v>43</v>
      </c>
      <c r="C49" s="32"/>
      <c r="D49" s="32"/>
      <c r="E49" s="52" t="s">
        <v>44</v>
      </c>
      <c r="F49" s="25" t="s">
        <v>14</v>
      </c>
      <c r="G49" s="51">
        <v>0.3333333333333333</v>
      </c>
      <c r="H49" s="51"/>
      <c r="I49" s="20"/>
    </row>
    <row r="50" spans="2:9" ht="9.75">
      <c r="B50" s="32" t="s">
        <v>80</v>
      </c>
      <c r="C50" s="32"/>
      <c r="D50" s="32"/>
      <c r="E50" s="52" t="s">
        <v>81</v>
      </c>
      <c r="F50" s="25" t="s">
        <v>14</v>
      </c>
      <c r="G50" s="51">
        <v>0.3333333333333333</v>
      </c>
      <c r="H50" s="51"/>
      <c r="I50" s="20"/>
    </row>
    <row r="51" spans="2:9" ht="9.75">
      <c r="B51" s="32" t="s">
        <v>46</v>
      </c>
      <c r="C51" s="32"/>
      <c r="D51" s="32"/>
      <c r="E51" s="52" t="s">
        <v>47</v>
      </c>
      <c r="F51" s="25" t="s">
        <v>14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0.5">
      <c r="B53" s="14"/>
      <c r="C53" s="14"/>
      <c r="D53" s="14"/>
      <c r="E53" s="1" t="s">
        <v>19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0.5">
      <c r="B54" s="6" t="s">
        <v>10</v>
      </c>
      <c r="C54" s="6"/>
      <c r="D54" s="6"/>
      <c r="E54" s="6"/>
      <c r="F54" s="6"/>
      <c r="G54" s="31"/>
      <c r="H54" s="31"/>
      <c r="I54" s="20"/>
    </row>
    <row r="55" spans="2:9" ht="9.75">
      <c r="B55" s="32" t="s">
        <v>40</v>
      </c>
      <c r="C55" s="32"/>
      <c r="D55" s="32"/>
      <c r="E55" s="52" t="s">
        <v>45</v>
      </c>
      <c r="F55" s="25" t="s">
        <v>14</v>
      </c>
      <c r="G55" s="51">
        <v>0.25</v>
      </c>
      <c r="H55" s="51"/>
      <c r="I55" s="20"/>
    </row>
    <row r="56" spans="2:9" ht="9.75">
      <c r="B56" s="32" t="s">
        <v>82</v>
      </c>
      <c r="C56" s="32"/>
      <c r="D56" s="32"/>
      <c r="E56" s="52" t="s">
        <v>95</v>
      </c>
      <c r="F56" s="25" t="s">
        <v>14</v>
      </c>
      <c r="G56" s="51">
        <v>0.25</v>
      </c>
      <c r="H56" s="51"/>
      <c r="I56" s="20"/>
    </row>
    <row r="57" spans="2:9" ht="9.75">
      <c r="B57" s="32" t="s">
        <v>83</v>
      </c>
      <c r="C57" s="32"/>
      <c r="D57" s="32"/>
      <c r="E57" s="52" t="s">
        <v>84</v>
      </c>
      <c r="F57" s="25" t="s">
        <v>14</v>
      </c>
      <c r="G57" s="51">
        <v>0.25</v>
      </c>
      <c r="H57" s="51"/>
      <c r="I57" s="20"/>
    </row>
    <row r="58" spans="2:9" ht="9.75">
      <c r="B58" s="32" t="s">
        <v>35</v>
      </c>
      <c r="C58" s="32"/>
      <c r="D58" s="32"/>
      <c r="E58" s="52" t="s">
        <v>54</v>
      </c>
      <c r="F58" s="25" t="s">
        <v>14</v>
      </c>
      <c r="G58" s="51">
        <v>0.25</v>
      </c>
      <c r="H58" s="51"/>
      <c r="I58" s="20"/>
    </row>
    <row r="59" spans="2:9" ht="7.5" customHeight="1">
      <c r="B59" s="14"/>
      <c r="C59" s="14"/>
      <c r="D59" s="14"/>
      <c r="E59" s="16"/>
      <c r="F59" s="20"/>
      <c r="G59" s="21"/>
      <c r="H59" s="21"/>
      <c r="I59" s="20"/>
    </row>
    <row r="60" spans="2:9" ht="10.5">
      <c r="B60" s="14"/>
      <c r="C60" s="14"/>
      <c r="D60" s="14"/>
      <c r="E60" s="1" t="s">
        <v>19</v>
      </c>
      <c r="F60" s="28">
        <f>COUNTA(F54:F59)</f>
        <v>4</v>
      </c>
      <c r="G60" s="29">
        <f>SUM(G54:G59)</f>
        <v>1</v>
      </c>
      <c r="H60" s="30">
        <f>SUM(H54:H59)</f>
        <v>0</v>
      </c>
      <c r="I60" s="28">
        <f>COUNTA(I54:I59)</f>
        <v>0</v>
      </c>
    </row>
    <row r="61" spans="2:9" ht="10.5">
      <c r="B61" s="6" t="s">
        <v>8</v>
      </c>
      <c r="C61" s="14"/>
      <c r="D61" s="14"/>
      <c r="E61" s="38"/>
      <c r="F61" s="8"/>
      <c r="G61" s="39"/>
      <c r="H61" s="40"/>
      <c r="I61" s="11"/>
    </row>
    <row r="62" spans="2:9" ht="10.5">
      <c r="B62" s="16"/>
      <c r="C62" s="14"/>
      <c r="D62" s="14"/>
      <c r="E62" s="16"/>
      <c r="F62" s="8"/>
      <c r="G62" s="41"/>
      <c r="H62" s="41"/>
      <c r="I62" s="42" t="s">
        <v>7</v>
      </c>
    </row>
    <row r="63" spans="2:9" ht="10.5" thickBot="1">
      <c r="B63" s="16"/>
      <c r="C63" s="6"/>
      <c r="D63" s="6"/>
      <c r="E63" s="1" t="s">
        <v>19</v>
      </c>
      <c r="F63" s="28">
        <f>F17+F23+F60+F53+F34+F47+F41</f>
        <v>29</v>
      </c>
      <c r="G63" s="43">
        <f>G17+G23+G60+G53+G34+G47+G41</f>
        <v>4.833333333333333</v>
      </c>
      <c r="H63" s="43">
        <f>H17+H23+H60+H53+H34+H47+H41</f>
        <v>2.1666666666666665</v>
      </c>
      <c r="I63" s="28">
        <f>I17+I23+I60+I53+I34+I47+I41</f>
        <v>4</v>
      </c>
    </row>
    <row r="64" spans="2:9" ht="11.25" thickBot="1" thickTop="1">
      <c r="B64" s="44"/>
      <c r="C64" s="16"/>
      <c r="D64" s="16"/>
      <c r="E64" s="16"/>
      <c r="F64" s="1" t="s">
        <v>5</v>
      </c>
      <c r="G64" s="45">
        <f>IF((G63+H63)=0,"",G63/(G63+H63))</f>
        <v>0.6904761904761905</v>
      </c>
      <c r="H64" s="45">
        <f>IF((G63+H63)=0,"",H63/(G63+H63))</f>
        <v>0.3095238095238095</v>
      </c>
      <c r="I64" s="19"/>
    </row>
    <row r="65" spans="2:9" ht="10.5" thickTop="1">
      <c r="B65" s="44"/>
      <c r="C65" s="16"/>
      <c r="D65" s="16"/>
      <c r="E65" s="16"/>
      <c r="F65" s="8"/>
      <c r="G65" s="8"/>
      <c r="H65" s="8"/>
      <c r="I65" s="11"/>
    </row>
    <row r="67" ht="10.5" hidden="1" thickBot="1">
      <c r="B67" s="47" t="s">
        <v>24</v>
      </c>
    </row>
    <row r="68" ht="10.5" hidden="1" thickTop="1">
      <c r="B68" s="48" t="s">
        <v>17</v>
      </c>
    </row>
    <row r="69" ht="9.75" hidden="1">
      <c r="B69" s="48" t="s">
        <v>16</v>
      </c>
    </row>
    <row r="70" ht="9.75" hidden="1">
      <c r="B70" s="49" t="s">
        <v>18</v>
      </c>
    </row>
    <row r="71" ht="9.75" hidden="1"/>
    <row r="72" ht="10.5" hidden="1" thickBot="1">
      <c r="B72" s="47" t="s">
        <v>25</v>
      </c>
    </row>
    <row r="73" ht="10.5" hidden="1" thickTop="1">
      <c r="B73" s="48" t="s">
        <v>22</v>
      </c>
    </row>
    <row r="74" ht="9.75" hidden="1">
      <c r="B74" s="63" t="s">
        <v>23</v>
      </c>
    </row>
    <row r="75" ht="9.75" hidden="1"/>
    <row r="76" ht="10.5" hidden="1" thickBot="1">
      <c r="B76" s="47" t="s">
        <v>26</v>
      </c>
    </row>
    <row r="77" ht="10.5" hidden="1" thickTop="1">
      <c r="B77" s="48" t="s">
        <v>20</v>
      </c>
    </row>
    <row r="78" ht="9.75" hidden="1">
      <c r="B78" s="49"/>
    </row>
    <row r="79" ht="9.75" hidden="1"/>
    <row r="80" ht="10.5" hidden="1" thickBot="1">
      <c r="B80" s="47" t="s">
        <v>27</v>
      </c>
    </row>
    <row r="81" ht="10.5" hidden="1" thickTop="1">
      <c r="B81" s="48" t="s">
        <v>14</v>
      </c>
    </row>
    <row r="82" ht="9.75" hidden="1">
      <c r="B82" s="49"/>
    </row>
    <row r="83" ht="9.75" hidden="1"/>
    <row r="84" ht="10.5" hidden="1" thickBot="1">
      <c r="B84" s="47" t="s">
        <v>28</v>
      </c>
    </row>
    <row r="85" ht="10.5" hidden="1" thickTop="1">
      <c r="B85" s="48" t="s">
        <v>14</v>
      </c>
    </row>
    <row r="86" ht="9.75" hidden="1">
      <c r="B86" s="49"/>
    </row>
    <row r="87" ht="9.75" hidden="1"/>
    <row r="88" ht="10.5" hidden="1" thickBot="1">
      <c r="B88" s="47" t="s">
        <v>29</v>
      </c>
    </row>
    <row r="89" ht="10.5" hidden="1" thickTop="1">
      <c r="B89" s="48">
        <v>1</v>
      </c>
    </row>
    <row r="90" ht="9.75" hidden="1">
      <c r="B90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9:I59 F48:I48 F35:I35 F33:I33 F22:I22 F24:I24 F42:I42 F40:I40 F52:I52 I54 I10 F16:I16 F18:I18">
      <formula1>#REF!</formula1>
    </dataValidation>
    <dataValidation type="list" showInputMessage="1" showErrorMessage="1" sqref="F36:F39 F55:F58 F19:F21 F25:F32 F43:F46 F49:F51">
      <formula1>$B$81:$B$82</formula1>
    </dataValidation>
    <dataValidation type="list" showInputMessage="1" showErrorMessage="1" sqref="I36:I39 I55:I58 I19:I21 I25:I32 I11:I15 I43:I46 I49:I51">
      <formula1>$B$77:$B$78</formula1>
    </dataValidation>
    <dataValidation type="list" showInputMessage="1" showErrorMessage="1" sqref="F10">
      <formula1>$B$89:$B$90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$B$73:$B$74</formula1>
    </dataValidation>
    <dataValidation type="list" showInputMessage="1" showErrorMessage="1" sqref="D11:D15">
      <formula1>$B$68:$B$70</formula1>
    </dataValidation>
    <dataValidation type="list" allowBlank="1" showInputMessage="1" showErrorMessage="1" sqref="F11:F15">
      <formula1>$B$81:$B$82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011322</cp:lastModifiedBy>
  <cp:lastPrinted>2001-05-29T14:33:52Z</cp:lastPrinted>
  <dcterms:created xsi:type="dcterms:W3CDTF">2000-03-13T15:50:20Z</dcterms:created>
  <dcterms:modified xsi:type="dcterms:W3CDTF">2022-02-09T16:31:35Z</dcterms:modified>
  <cp:category/>
  <cp:version/>
  <cp:contentType/>
  <cp:contentStatus/>
</cp:coreProperties>
</file>