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mmann\Desktop\"/>
    </mc:Choice>
  </mc:AlternateContent>
  <bookViews>
    <workbookView xWindow="240" yWindow="345" windowWidth="14955" windowHeight="8955"/>
  </bookViews>
  <sheets>
    <sheet name="2019 4CP CALCULATION" sheetId="4" r:id="rId1"/>
    <sheet name="Revision_Details" sheetId="5" r:id="rId2"/>
  </sheets>
  <calcPr calcId="152511"/>
</workbook>
</file>

<file path=xl/calcChain.xml><?xml version="1.0" encoding="utf-8"?>
<calcChain xmlns="http://schemas.openxmlformats.org/spreadsheetml/2006/main">
  <c r="H34" i="5" l="1"/>
  <c r="H29" i="5"/>
  <c r="H22" i="5"/>
  <c r="G34" i="5"/>
  <c r="F34" i="5"/>
  <c r="E34" i="5"/>
  <c r="D34" i="5"/>
  <c r="G29" i="5"/>
  <c r="F29" i="5"/>
  <c r="E29" i="5"/>
  <c r="D29" i="5"/>
  <c r="H11" i="5" l="1"/>
  <c r="G22" i="5"/>
  <c r="F22" i="5"/>
  <c r="E22" i="5"/>
  <c r="D22" i="5"/>
  <c r="H16" i="4" l="1"/>
  <c r="H112" i="4"/>
  <c r="D138" i="4" l="1"/>
  <c r="H33" i="4"/>
  <c r="H129" i="4" l="1"/>
  <c r="H123" i="4"/>
  <c r="H122" i="4"/>
  <c r="H121" i="4"/>
  <c r="H118" i="4"/>
  <c r="H117" i="4"/>
  <c r="H116" i="4"/>
  <c r="H115" i="4"/>
  <c r="H110" i="4"/>
  <c r="H109" i="4"/>
  <c r="H108" i="4"/>
  <c r="H107" i="4"/>
  <c r="H102" i="4"/>
  <c r="H101" i="4"/>
  <c r="H100" i="4"/>
  <c r="H99" i="4"/>
  <c r="H94" i="4"/>
  <c r="H92" i="4"/>
  <c r="H87" i="4"/>
  <c r="H85" i="4"/>
  <c r="H84" i="4"/>
  <c r="H78" i="4"/>
  <c r="H77" i="4"/>
  <c r="H76" i="4"/>
  <c r="H71" i="4"/>
  <c r="H70" i="4"/>
  <c r="H69" i="4"/>
  <c r="H68" i="4"/>
  <c r="H62" i="4"/>
  <c r="H61" i="4"/>
  <c r="H60" i="4"/>
  <c r="H52" i="4"/>
  <c r="H39" i="4"/>
  <c r="H37" i="4"/>
  <c r="H36" i="4"/>
  <c r="H29" i="4"/>
  <c r="H28" i="4"/>
  <c r="H27" i="4"/>
  <c r="H22" i="4"/>
  <c r="H21" i="4"/>
  <c r="H20" i="4"/>
  <c r="H19" i="4"/>
  <c r="H12" i="4"/>
  <c r="H131" i="4"/>
  <c r="H130" i="4"/>
  <c r="H86" i="4"/>
  <c r="H53" i="4"/>
  <c r="H38" i="4"/>
  <c r="H5" i="4"/>
  <c r="H79" i="4"/>
  <c r="G138" i="4"/>
  <c r="E138" i="4"/>
  <c r="H114" i="4"/>
  <c r="H124" i="4"/>
  <c r="H113" i="4"/>
  <c r="H74" i="4"/>
  <c r="H90" i="4"/>
  <c r="H136" i="4"/>
  <c r="H133" i="4"/>
  <c r="H125" i="4"/>
  <c r="H89" i="4"/>
  <c r="H134" i="4"/>
  <c r="H132" i="4"/>
  <c r="H119" i="4"/>
  <c r="H103" i="4"/>
  <c r="H96" i="4"/>
  <c r="H82" i="4"/>
  <c r="H73" i="4"/>
  <c r="H42" i="4"/>
  <c r="H35" i="4"/>
  <c r="H31" i="4"/>
  <c r="H24" i="4"/>
  <c r="H23" i="4"/>
  <c r="H18" i="4"/>
  <c r="H17" i="4"/>
  <c r="H13" i="4"/>
  <c r="H135" i="4"/>
  <c r="H128" i="4"/>
  <c r="H127" i="4"/>
  <c r="H120" i="4"/>
  <c r="H111" i="4"/>
  <c r="H106" i="4"/>
  <c r="H105" i="4"/>
  <c r="H104" i="4"/>
  <c r="H98" i="4"/>
  <c r="H97" i="4"/>
  <c r="H95" i="4"/>
  <c r="H93" i="4"/>
  <c r="H91" i="4"/>
  <c r="H88" i="4"/>
  <c r="H83" i="4"/>
  <c r="H81" i="4"/>
  <c r="H80" i="4"/>
  <c r="H75" i="4"/>
  <c r="H72" i="4"/>
  <c r="H67" i="4"/>
  <c r="H66" i="4"/>
  <c r="H65" i="4"/>
  <c r="H64" i="4"/>
  <c r="H63" i="4"/>
  <c r="H59" i="4"/>
  <c r="H58" i="4"/>
  <c r="H57" i="4"/>
  <c r="H56" i="4"/>
  <c r="H55" i="4"/>
  <c r="H54" i="4"/>
  <c r="H51" i="4"/>
  <c r="H50" i="4"/>
  <c r="H49" i="4"/>
  <c r="H48" i="4"/>
  <c r="H47" i="4"/>
  <c r="H46" i="4"/>
  <c r="H45" i="4"/>
  <c r="H44" i="4"/>
  <c r="H43" i="4"/>
  <c r="H41" i="4"/>
  <c r="H40" i="4"/>
  <c r="H34" i="4"/>
  <c r="H32" i="4"/>
  <c r="H30" i="4"/>
  <c r="H26" i="4"/>
  <c r="H25" i="4"/>
  <c r="H15" i="4"/>
  <c r="H11" i="4"/>
  <c r="H10" i="4"/>
  <c r="H9" i="4"/>
  <c r="H8" i="4"/>
  <c r="H7" i="4"/>
  <c r="H6" i="4"/>
  <c r="H126" i="4"/>
  <c r="H14" i="4"/>
  <c r="F138" i="4"/>
  <c r="H138" i="4" l="1"/>
  <c r="I16" i="4" s="1"/>
  <c r="I79" i="4" l="1"/>
  <c r="I112" i="4"/>
  <c r="I63" i="4"/>
  <c r="I33" i="4"/>
  <c r="I110" i="4"/>
  <c r="I34" i="4"/>
  <c r="I9" i="4"/>
  <c r="I117" i="4"/>
  <c r="I74" i="4"/>
  <c r="I24" i="4"/>
  <c r="I127" i="4"/>
  <c r="I56" i="4"/>
  <c r="I95" i="4"/>
  <c r="I78" i="4"/>
  <c r="I82" i="4"/>
  <c r="I61" i="4"/>
  <c r="I36" i="4"/>
  <c r="I107" i="4"/>
  <c r="I20" i="4"/>
  <c r="I119" i="4"/>
  <c r="I12" i="4"/>
  <c r="I85" i="4"/>
  <c r="I51" i="4"/>
  <c r="I123" i="4"/>
  <c r="I5" i="4"/>
  <c r="I68" i="4"/>
  <c r="I88" i="4"/>
  <c r="I25" i="4"/>
  <c r="I26" i="4"/>
  <c r="I115" i="4"/>
  <c r="I133" i="4"/>
  <c r="I14" i="4"/>
  <c r="I54" i="4"/>
  <c r="I91" i="4"/>
  <c r="I114" i="4"/>
  <c r="I19" i="4"/>
  <c r="I66" i="4"/>
  <c r="I86" i="4"/>
  <c r="I125" i="4"/>
  <c r="I49" i="4"/>
  <c r="I23" i="4"/>
  <c r="I126" i="4"/>
  <c r="I113" i="4"/>
  <c r="I60" i="4"/>
  <c r="I44" i="4"/>
  <c r="I131" i="4"/>
  <c r="I41" i="4"/>
  <c r="I134" i="4"/>
  <c r="I71" i="4"/>
  <c r="I76" i="4"/>
  <c r="I37" i="4"/>
  <c r="I70" i="4"/>
  <c r="I80" i="4"/>
  <c r="I83" i="4"/>
  <c r="I45" i="4"/>
  <c r="I92" i="4"/>
  <c r="I106" i="4"/>
  <c r="I129" i="4"/>
  <c r="I121" i="4"/>
  <c r="I53" i="4"/>
  <c r="I89" i="4"/>
  <c r="I31" i="4"/>
  <c r="I10" i="4"/>
  <c r="I103" i="4"/>
  <c r="I100" i="4"/>
  <c r="I15" i="4"/>
  <c r="I52" i="4"/>
  <c r="I27" i="4"/>
  <c r="I111" i="4"/>
  <c r="I65" i="4"/>
  <c r="I21" i="4"/>
  <c r="I6" i="4"/>
  <c r="I18" i="4"/>
  <c r="I17" i="4"/>
  <c r="I38" i="4"/>
  <c r="I73" i="4"/>
  <c r="I122" i="4"/>
  <c r="I116" i="4"/>
  <c r="I99" i="4"/>
  <c r="I48" i="4"/>
  <c r="I128" i="4"/>
  <c r="I77" i="4"/>
  <c r="I22" i="4"/>
  <c r="I94" i="4"/>
  <c r="I102" i="4"/>
  <c r="I105" i="4"/>
  <c r="I57" i="4"/>
  <c r="I29" i="4"/>
  <c r="I55" i="4"/>
  <c r="I64" i="4"/>
  <c r="I62" i="4"/>
  <c r="I58" i="4"/>
  <c r="I104" i="4"/>
  <c r="I96" i="4"/>
  <c r="I118" i="4"/>
  <c r="I42" i="4"/>
  <c r="I81" i="4"/>
  <c r="I132" i="4"/>
  <c r="I108" i="4"/>
  <c r="I98" i="4"/>
  <c r="I109" i="4"/>
  <c r="I35" i="4"/>
  <c r="I120" i="4"/>
  <c r="I28" i="4"/>
  <c r="I32" i="4"/>
  <c r="I7" i="4"/>
  <c r="I72" i="4"/>
  <c r="I43" i="4"/>
  <c r="I84" i="4"/>
  <c r="I46" i="4"/>
  <c r="I87" i="4"/>
  <c r="I59" i="4"/>
  <c r="I13" i="4"/>
  <c r="I97" i="4"/>
  <c r="I67" i="4"/>
  <c r="I130" i="4"/>
  <c r="I8" i="4"/>
  <c r="I39" i="4"/>
  <c r="I50" i="4"/>
  <c r="I93" i="4"/>
  <c r="I135" i="4"/>
  <c r="I136" i="4"/>
  <c r="I47" i="4"/>
  <c r="I69" i="4"/>
  <c r="I40" i="4"/>
  <c r="I11" i="4"/>
  <c r="I75" i="4"/>
  <c r="I30" i="4"/>
  <c r="I90" i="4"/>
  <c r="I101" i="4"/>
  <c r="I124" i="4"/>
  <c r="I138" i="4" l="1"/>
</calcChain>
</file>

<file path=xl/sharedStrings.xml><?xml version="1.0" encoding="utf-8"?>
<sst xmlns="http://schemas.openxmlformats.org/spreadsheetml/2006/main" count="353" uniqueCount="286">
  <si>
    <t>Load Ratio Share</t>
  </si>
  <si>
    <t>CENTERPOINT ENERGY HOUSTON ELECTRIC LLC (TDSP)</t>
  </si>
  <si>
    <t>957877905</t>
  </si>
  <si>
    <t>1039940674000</t>
  </si>
  <si>
    <t>TEXAS-NEW MEXICO POWER CO (TDSP)</t>
  </si>
  <si>
    <t>007929441</t>
  </si>
  <si>
    <t>007924772</t>
  </si>
  <si>
    <t>007923311</t>
  </si>
  <si>
    <t>BANDERA ELECTRIC CO OP INC (TDSP)</t>
  </si>
  <si>
    <t>0089451494000</t>
  </si>
  <si>
    <t>002781813</t>
  </si>
  <si>
    <t>BIG COUNTRY ELECTRIC CO OP INC (TDSP)</t>
  </si>
  <si>
    <t>0058630484000</t>
  </si>
  <si>
    <t>BLUEBONNET ELECTRIC CO OP INC (TDSP)</t>
  </si>
  <si>
    <t>0524834354000</t>
  </si>
  <si>
    <t>0037722904000</t>
  </si>
  <si>
    <t>CENTRAL TEXAS ELECTRIC CO OP INC (TDSP)</t>
  </si>
  <si>
    <t>0079302744000</t>
  </si>
  <si>
    <t>CITY OF BASTROP (TDSP)</t>
  </si>
  <si>
    <t>0851553724000</t>
  </si>
  <si>
    <t>CITY OF BELLVILLE (TDSP)</t>
  </si>
  <si>
    <t>0935648704000</t>
  </si>
  <si>
    <t>CITY OF BOERNE (TDSP)</t>
  </si>
  <si>
    <t>0052470694000</t>
  </si>
  <si>
    <t>CITY OF BRENHAM (TDSP)</t>
  </si>
  <si>
    <t>0741649224000</t>
  </si>
  <si>
    <t>CITY OF BRIDGEPORT MUN ELEC SYS (TDSP)</t>
  </si>
  <si>
    <t>0842801714000</t>
  </si>
  <si>
    <t>CITY OF BURNET (TDSP)</t>
  </si>
  <si>
    <t>0746121514000</t>
  </si>
  <si>
    <t>CITY OF CUERO (TDSP)</t>
  </si>
  <si>
    <t>0526842144000</t>
  </si>
  <si>
    <t>CITY OF FLATONIA (TDSP)</t>
  </si>
  <si>
    <t>0626890134000</t>
  </si>
  <si>
    <t>CITY OF FREDERICKSBURG (TDSP)</t>
  </si>
  <si>
    <t>0769243074000</t>
  </si>
  <si>
    <t>CITY OF GEORGETOWN (TDSP)</t>
  </si>
  <si>
    <t>0895923724000</t>
  </si>
  <si>
    <t>CITY OF GIDDINGS (TDSP)</t>
  </si>
  <si>
    <t>0096899514000</t>
  </si>
  <si>
    <t>CITY OF GOLDTHWAITE (TDSP)</t>
  </si>
  <si>
    <t>1558252764000</t>
  </si>
  <si>
    <t>CITY OF GONZALES (TDSP)</t>
  </si>
  <si>
    <t>0937385404000</t>
  </si>
  <si>
    <t>CITY OF HALLETTSVILLE (TDSP)</t>
  </si>
  <si>
    <t>0090811834000</t>
  </si>
  <si>
    <t>CITY OF HEMPSTEAD (TDSP)</t>
  </si>
  <si>
    <t>1272175604000</t>
  </si>
  <si>
    <t>CITY OF LA GRANGE (TDSP)</t>
  </si>
  <si>
    <t>0607085184000</t>
  </si>
  <si>
    <t>CITY OF LAMPASAS (TDSP)</t>
  </si>
  <si>
    <t>0203311204000</t>
  </si>
  <si>
    <t>CITY OF LEXINGTON (TDSP)</t>
  </si>
  <si>
    <t>0081817324000</t>
  </si>
  <si>
    <t>CITY OF LLANO (TDSP)</t>
  </si>
  <si>
    <t>0916952054000</t>
  </si>
  <si>
    <t>CITY OF LOCKHART (TDSP)</t>
  </si>
  <si>
    <t>0746168634000</t>
  </si>
  <si>
    <t>CITY OF LULING (TDSP)</t>
  </si>
  <si>
    <t>0105539984000</t>
  </si>
  <si>
    <t>CITY OF MASON (TDSP)</t>
  </si>
  <si>
    <t>1561267084000</t>
  </si>
  <si>
    <t>CITY OF MOULTON (TDSP)</t>
  </si>
  <si>
    <t>0091871544000</t>
  </si>
  <si>
    <t>CITY OF SAN MARCOS (TDSP)</t>
  </si>
  <si>
    <t>0694628694000</t>
  </si>
  <si>
    <t>CITY OF SAN SABA (TDSP)</t>
  </si>
  <si>
    <t>0248592254000</t>
  </si>
  <si>
    <t>CITY OF SANGER</t>
  </si>
  <si>
    <t>058956020</t>
  </si>
  <si>
    <t>CITY OF SCHULENBURG (TDSP)</t>
  </si>
  <si>
    <t>0532950364000</t>
  </si>
  <si>
    <t>CITY OF SEGUIN (TDSP)</t>
  </si>
  <si>
    <t>0862819794000</t>
  </si>
  <si>
    <t>166319145</t>
  </si>
  <si>
    <t>CITY OF SHINER (TDSP)</t>
  </si>
  <si>
    <t>1504533714000</t>
  </si>
  <si>
    <t>CITY OF SMITHVILLE (TDSP)</t>
  </si>
  <si>
    <t>0916978134000</t>
  </si>
  <si>
    <t>CITY OF WAELDER (TDSP)</t>
  </si>
  <si>
    <t>0541779694000</t>
  </si>
  <si>
    <t>CITY OF WEIMAR (TDSP)</t>
  </si>
  <si>
    <t>0214974584000</t>
  </si>
  <si>
    <t>134546522</t>
  </si>
  <si>
    <t>CITY OF YOAKUM (TDSP)</t>
  </si>
  <si>
    <t>0694557724000</t>
  </si>
  <si>
    <t>COLEMAN COUNTY ELECTRIC CO OP INC (TDSP)</t>
  </si>
  <si>
    <t>0079246734000</t>
  </si>
  <si>
    <t>002889210</t>
  </si>
  <si>
    <t>CONCHO VALLEY ELECTRIC CO OP INC (TDSP)</t>
  </si>
  <si>
    <t>0038666624000</t>
  </si>
  <si>
    <t>008951808</t>
  </si>
  <si>
    <t>047845623</t>
  </si>
  <si>
    <t>008947913</t>
  </si>
  <si>
    <t>FANNIN COUNTY ELECTRIC CO OP INC</t>
  </si>
  <si>
    <t>0018220894000</t>
  </si>
  <si>
    <t>FARMERS ELECTRIC CO OP INC DBA FEC ELECTRIC</t>
  </si>
  <si>
    <t>0098442344000</t>
  </si>
  <si>
    <t>FAYETTE ELECTRIC CO OP INC (TDSP)</t>
  </si>
  <si>
    <t>0593309774000</t>
  </si>
  <si>
    <t>FORT BELKNAP ELECTRIC CO OP INC (TDSP)</t>
  </si>
  <si>
    <t>007935299</t>
  </si>
  <si>
    <t>GRANBURY MUNICIPAL UTILITIES (TDSP)</t>
  </si>
  <si>
    <t>0952141694000</t>
  </si>
  <si>
    <t>008953812</t>
  </si>
  <si>
    <t>GUADALUPE VALLEY ELECTRIC CO OP INC (TDSP)</t>
  </si>
  <si>
    <t>0079305894000</t>
  </si>
  <si>
    <t>008949216</t>
  </si>
  <si>
    <t>HILCO ELECTRIC CO OP INC (TDSP)</t>
  </si>
  <si>
    <t>008950545</t>
  </si>
  <si>
    <t>005777206</t>
  </si>
  <si>
    <t>003890795</t>
  </si>
  <si>
    <t>007933518</t>
  </si>
  <si>
    <t>KERRVILLE PUBLIC UTILITY BOARD (TDSP)</t>
  </si>
  <si>
    <t>1248248064000</t>
  </si>
  <si>
    <t>LAMAR COUNTY ELEC COOP DBA LEC (TDSP)</t>
  </si>
  <si>
    <t>0048060974000</t>
  </si>
  <si>
    <t>LIGHTHOUSE ELECTRIC CO OP (TDSP)</t>
  </si>
  <si>
    <t>0028252894000</t>
  </si>
  <si>
    <t>LYNTEGAR ELECTRIC CO OP INC (TDSP)</t>
  </si>
  <si>
    <t>0079371474000</t>
  </si>
  <si>
    <t>MAGIC VALLEY ELECTRIC CO OP INC (TDSP)</t>
  </si>
  <si>
    <t>008951501</t>
  </si>
  <si>
    <t>MID SOUTH ELECTRIC CO OP ASSOC</t>
  </si>
  <si>
    <t>061278594</t>
  </si>
  <si>
    <t>006770101</t>
  </si>
  <si>
    <t>046299913</t>
  </si>
  <si>
    <t>NEW BRAUNFELS UTILITIES (TDSP)</t>
  </si>
  <si>
    <t>0383461694000</t>
  </si>
  <si>
    <t>PEDERNALES ELECTRIC CO OP INC (TDSP)</t>
  </si>
  <si>
    <t>0079241114000</t>
  </si>
  <si>
    <t>SAM HOUSTON ELECTRIC CO OP INC (TDSP)</t>
  </si>
  <si>
    <t>056267867</t>
  </si>
  <si>
    <t>SAN BERNARD ELECTRIC CO OP (TDSP)</t>
  </si>
  <si>
    <t>0089453134000</t>
  </si>
  <si>
    <t>SOUTH PLAINS ELECTRIC CO OP INC (TDSP)</t>
  </si>
  <si>
    <t>007934185</t>
  </si>
  <si>
    <t>SOUTHWEST TEXAS ELECTRIC CO OP INC (TDSP)</t>
  </si>
  <si>
    <t>0084158954000</t>
  </si>
  <si>
    <t>008945123</t>
  </si>
  <si>
    <t>009844564</t>
  </si>
  <si>
    <t>008945826</t>
  </si>
  <si>
    <t>041405408</t>
  </si>
  <si>
    <t>6063470374000</t>
  </si>
  <si>
    <t>BRYAN TEXAS UTILITIES (TDSP)</t>
  </si>
  <si>
    <t>0793907794000</t>
  </si>
  <si>
    <t>008862625</t>
  </si>
  <si>
    <t>CITY OF AUSTIN DBA AUSTIN ENERGY (TDSP)</t>
  </si>
  <si>
    <t>8008717664000</t>
  </si>
  <si>
    <t>CITY OF BOWIE (TDSP)</t>
  </si>
  <si>
    <t>8094182964000</t>
  </si>
  <si>
    <t>CITY OF BRADY (TDSP)</t>
  </si>
  <si>
    <t>070804877</t>
  </si>
  <si>
    <t>CITY OF COLEMAN (TDSP)</t>
  </si>
  <si>
    <t>1024920064000</t>
  </si>
  <si>
    <t>CITY OF COLLEGE STATION (TDSP)</t>
  </si>
  <si>
    <t>0403303004000</t>
  </si>
  <si>
    <t>CITY OF GARLAND (TDSP)</t>
  </si>
  <si>
    <t>6011012564000</t>
  </si>
  <si>
    <t>CITY OF GOLDSMITH (TDSP)</t>
  </si>
  <si>
    <t>0888946704000</t>
  </si>
  <si>
    <t>CITY OF HEARNE MUNICIPAL ELECTRIC SYSTEM (TDSP)</t>
  </si>
  <si>
    <t>0897458894000</t>
  </si>
  <si>
    <t>CITY OF ROBSTOWN UTILITY SYSTEM (TDSP)</t>
  </si>
  <si>
    <t>9387911424000</t>
  </si>
  <si>
    <t>0079360734000</t>
  </si>
  <si>
    <t>DENTON MUNICIPAL ELECTRIC (TDSP)</t>
  </si>
  <si>
    <t>GEUS (TDSP)</t>
  </si>
  <si>
    <t>8062449354000</t>
  </si>
  <si>
    <t>078423555</t>
  </si>
  <si>
    <t>006824106</t>
  </si>
  <si>
    <t>MEDINA ELECTRIC CO OP INC (TDSP) STEC</t>
  </si>
  <si>
    <t>0081378124000</t>
  </si>
  <si>
    <t>SAN MIGUEL ELECTRIC CO OP INC (TDSP)</t>
  </si>
  <si>
    <t>0884848524000</t>
  </si>
  <si>
    <t>SAN PATRICIO ELECTRIC CO OP (TDSP)</t>
  </si>
  <si>
    <t>003864907</t>
  </si>
  <si>
    <t>0038663324000</t>
  </si>
  <si>
    <t>008953861</t>
  </si>
  <si>
    <t>WEATHERFORD MUNICIPAL UTILITY SYSTEM (TDSP)</t>
  </si>
  <si>
    <t>0817196274000</t>
  </si>
  <si>
    <t>118487958</t>
  </si>
  <si>
    <t>0089492164100</t>
  </si>
  <si>
    <t>PEDERNALES ELEC CO OP INC AEP (TDSP)</t>
  </si>
  <si>
    <t>0079241114100</t>
  </si>
  <si>
    <t>TAYLOR ELECTRIC CO OP INC ABILENE (TDSP)</t>
  </si>
  <si>
    <t>0079344254100</t>
  </si>
  <si>
    <t>WESTERN FARMERS ELECTRIC COOPERATIVE (TDSP)</t>
  </si>
  <si>
    <t>0728624074000</t>
  </si>
  <si>
    <t>0088288574800</t>
  </si>
  <si>
    <t>Total</t>
  </si>
  <si>
    <t>Average 4CP Load</t>
  </si>
  <si>
    <t>TDSP Code</t>
  </si>
  <si>
    <t>Load Entity Name</t>
  </si>
  <si>
    <t>WOOD COUNTY ELECTRIC COOPERATIVE INC (TDSP)</t>
  </si>
  <si>
    <t>008952491</t>
  </si>
  <si>
    <t>HEART OF TEXAS ELECTRIC COOPERATIVE INC (DSP)</t>
  </si>
  <si>
    <t>012074558</t>
  </si>
  <si>
    <t>ONCOR ELECTRIC DELIVERY COMPANY LLC (TDSP)</t>
  </si>
  <si>
    <t>BRAZOS ELECTRIC POWER CO OP INC (TDSP)</t>
  </si>
  <si>
    <t>BROWNSVILLE PUBLIC UTILITIES BOARD (TDSP)</t>
  </si>
  <si>
    <t>CPS ENERGY (TDSP)</t>
  </si>
  <si>
    <t>0713801904000</t>
  </si>
  <si>
    <t>0098445644000</t>
  </si>
  <si>
    <t>GRAYSON COLLIN ELECTRIC CO OP INC (AEP AS QSE)</t>
  </si>
  <si>
    <t>0089538124000</t>
  </si>
  <si>
    <t>LAMAR COUNTY ELEC COOP DBA LEC RC HOUPL (TDSP)</t>
  </si>
  <si>
    <t>0048060974100</t>
  </si>
  <si>
    <t>TRINITY VALLEY ELECTRIC COOPERATIVE INC LPL (TDSP)</t>
  </si>
  <si>
    <t>AEP TEXAS CENTRAL COMPANY (TDSP)</t>
  </si>
  <si>
    <t>AEP TEXAS NORTH COMPANY (TDSP)</t>
  </si>
  <si>
    <t>BARTLETT ELECTRIC CO OP INC (TDSP)</t>
  </si>
  <si>
    <t>CITY OF SEYMOUR (TDSP)</t>
  </si>
  <si>
    <t>CITY OF WHITESBORO (TDSP)</t>
  </si>
  <si>
    <t>COMANCHE ELECTRIC CO OP ASSOCIATION (TDSP)</t>
  </si>
  <si>
    <t>COOKE COUNTY ELECTRIC CO OP ASSOC INC (TDSP)</t>
  </si>
  <si>
    <t>DEEP EAST TEXAS ELECTRIC CO OP INC (TDSP)</t>
  </si>
  <si>
    <t>DENTON COUNTY ELEC CO OP DBA COSERVE ELEC (TDSP)</t>
  </si>
  <si>
    <t>GRAYSON COLLIN ELECTRIC CO OP INC (TDSP)</t>
  </si>
  <si>
    <t>HAMILTON COUNTY ELECTRIC CO OP (BRAZOS) (TDSP)</t>
  </si>
  <si>
    <t>HOUSTON COUNTY ELEC COOP INC (TDSP)</t>
  </si>
  <si>
    <t>J A C ELECTRIC CO OP INC (TDSP)</t>
  </si>
  <si>
    <t>JASPER NEWTON ELECTRIC CO OP INC (TDSP)</t>
  </si>
  <si>
    <t>NAVARRO COUNTY ELECTRIC CO OP INC (TDSP)</t>
  </si>
  <si>
    <t>NAVASOTA VALLEY ELECTRIC CO OP INC (TDSP)</t>
  </si>
  <si>
    <t>TRI COUNTY ELECTRIC CO OP INC (TDSP)</t>
  </si>
  <si>
    <t>TRINITY VALLEY ELEC CO OP (TDSP)</t>
  </si>
  <si>
    <t>UNITED ELECTRIC CO OP SERVICES INC (TDSP)</t>
  </si>
  <si>
    <t>WISE ELECTRIC CO OP (TDSP)</t>
  </si>
  <si>
    <t>CHEROKEE COUNTY ELEC CO OP ASSOC (TDSP)</t>
  </si>
  <si>
    <t>CITY OF BARTLETT (TDSP)</t>
  </si>
  <si>
    <t>074618935</t>
  </si>
  <si>
    <t>JACKSON ELECTRIC CO OP INC (TDSP)</t>
  </si>
  <si>
    <t>KARNES ELECTRIC CO OP INC (TDSP)</t>
  </si>
  <si>
    <t>SOUTH TEXAS ELECTRIC CO OP INC (TDSP)</t>
  </si>
  <si>
    <t>VICTORIA ELECTRIC CO OP INC (TDSP)</t>
  </si>
  <si>
    <t>WHARTON COUNTY ELECTRIC CO OP INC (TDSP)</t>
  </si>
  <si>
    <t>HAMILTON COUNTY ELECTRIC CO OP (LCRA) (TDSP)</t>
  </si>
  <si>
    <t>CITY OF FARMERSVILLE (TDSP)</t>
  </si>
  <si>
    <t>1903494984000</t>
  </si>
  <si>
    <t>8012610534999</t>
  </si>
  <si>
    <t>GREENBELT ELECTRIC COOPERATIVE INC (EDSP)</t>
  </si>
  <si>
    <t>0098338564999</t>
  </si>
  <si>
    <t>DUNS NUMBER</t>
  </si>
  <si>
    <t>DEAF SMITH ELECTRIC COOPERATIVE INC (EDSP)</t>
  </si>
  <si>
    <t>0079307464999</t>
  </si>
  <si>
    <t>0027819534200</t>
  </si>
  <si>
    <t>SOUTHWEST RURAL ELECTRIC ASSOCIATION INC (EDSP)</t>
  </si>
  <si>
    <t>0079071734999</t>
  </si>
  <si>
    <t>NUECES ELECTRIC COOP INC (TDSP)</t>
  </si>
  <si>
    <t>* Note:  DC Tie exports, Block Load Transfer exports, and Wholesale Storage Loads are excluded from this report.</t>
  </si>
  <si>
    <t>RIO GRANDE ELECTRIC COOPERATIVE INC (TDSP) 2C</t>
  </si>
  <si>
    <t>FARMERS ELECTRIC CO OP INC NPL (TDSP)</t>
  </si>
  <si>
    <t>0098442344100</t>
  </si>
  <si>
    <t>SWISHER ELECTRIC COOPERATIVE INC (EDSP)</t>
  </si>
  <si>
    <t>0098337734999</t>
  </si>
  <si>
    <t>RUSK COUNTY ELECTRIC COOPERATIVE INC TSK (EDSP)</t>
  </si>
  <si>
    <t>0098444404999</t>
  </si>
  <si>
    <t>RUSK COUNTY ELECTRIC COOPERATIVE INC AEP (EDSP)</t>
  </si>
  <si>
    <t>0098444404991</t>
  </si>
  <si>
    <t>FARMERS ELECTRIC CO OP INC ARCO (TDSP)</t>
  </si>
  <si>
    <t>0098442344200</t>
  </si>
  <si>
    <t>FARMERS ELECTRIC CO OP INC PRTN RC (TDSP)</t>
  </si>
  <si>
    <t>0098442344300</t>
  </si>
  <si>
    <t>ENTERGY TEXAS INC (EDSP)</t>
  </si>
  <si>
    <t>CITY OF FLORESVILLE DBA FLORESVILLE ELEC LIGHT AND PWR (TDSP)</t>
  </si>
  <si>
    <t>008948374</t>
  </si>
  <si>
    <t>June 
6/19/2019 17:00</t>
  </si>
  <si>
    <t>July
7/30/2019 16:30</t>
  </si>
  <si>
    <t>PEDERNALES ELEC CO OP INC DCP (TDSP)</t>
  </si>
  <si>
    <t>0079241114400</t>
  </si>
  <si>
    <t>CENTRAL TEXAS ELECTRIC COOPERATIVE - NORTH (TDSP)</t>
  </si>
  <si>
    <t>0079302744100</t>
  </si>
  <si>
    <t>August
8/12/2019 17:00</t>
  </si>
  <si>
    <t>September
9/06/2019 16:45</t>
  </si>
  <si>
    <t>ORIGINALLY FILED NUMBERS</t>
  </si>
  <si>
    <t>NEW TRINITY LOAD INCLUDING SPP</t>
  </si>
  <si>
    <t>NUMBERS AS PER LAMAR COUNTY FILING</t>
  </si>
  <si>
    <t>* No Change</t>
  </si>
  <si>
    <t>From Original</t>
  </si>
  <si>
    <t>ADDITIONAL TRINITY LOAD FROM SPP AS PER RAYBURN FILING</t>
  </si>
  <si>
    <t>Sharyland/McAllen 2019 4CP Load</t>
  </si>
  <si>
    <t>NEW ONCOR LOAD MINUS Sharyland/McAllen</t>
  </si>
  <si>
    <t>NEW AEP TEXAS CENTRAL LOAD PLUS Sharyland/McAllen</t>
  </si>
  <si>
    <t>NOTE: Numbers for the entities listed below have changed from the original ERCOT 4CP Report as requested in Docket Number 50333.  See 2nd tab for revision details.
AEP TEXAS CENTRAL COMPANY (TDSP), LAMAR COUNTY ELEC COOP DBA LEC (TDSP), ONCOR ELECTRIC DELIVERY COMPANY LLC (TDSP), and TRINITY VALLEY ELEC CO OP (TDSP)</t>
  </si>
  <si>
    <t>REVISED 2019 Four Coincident Peak Load Calculation (MW)</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</si>
</sst>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000%"/>
    <numFmt numFmtId="165" formatCode="_(* #,##0.0000_);_(* \(#,##0.0000\);_(* &quot;-&quot;??_);_(@_)"/>
    <numFmt numFmtId="166" formatCode="#,##0.000000_);\(#,##0.000000\)"/>
    <numFmt numFmtId="167" formatCode="#,##0.000000"/>
    <numFmt numFmtId="168" formatCode="0.000000"/>
  </numFmts>
  <fonts count="15" x14ac:knownFonts="1">
    <font>
      <sz val="10"/>
      <name val="Arial"/>
    </font>
    <font>
      <sz val="10"/>
      <name val="Arial"/>
      <family val="2"/>
    </font>
    <font>
      <b/>
      <sz val="16"/>
      <color indexed="10"/>
      <name val="Arial"/>
      <family val="2"/>
    </font>
    <font>
      <b/>
      <sz val="9"/>
      <name val="Arial"/>
      <family val="2"/>
    </font>
    <font>
      <sz val="9"/>
      <name val="Arial"/>
      <family val="2"/>
    </font>
    <font>
      <b/>
      <sz val="12"/>
      <name val="Arial"/>
      <family val="2"/>
    </font>
    <font>
      <b/>
      <sz val="10"/>
      <name val="Arial"/>
      <family val="2"/>
    </font>
    <font>
      <i/>
      <sz val="10"/>
      <name val="Arial"/>
      <family val="2"/>
    </font>
    <font>
      <sz val="10"/>
      <name val="Arial"/>
      <family val="2"/>
    </font>
    <font>
      <b/>
      <sz val="10"/>
      <color indexed="10"/>
      <name val="Arial"/>
      <family val="2"/>
    </font>
    <font>
      <sz val="11"/>
      <color theme="1"/>
      <name val="Calibri"/>
      <family val="2"/>
      <scheme val="minor"/>
    </font>
    <font>
      <sz val="9"/>
      <color rgb="FFFF0000"/>
      <name val="Arial"/>
      <family val="2"/>
    </font>
    <font>
      <sz val="10"/>
      <color rgb="FFFF0000"/>
      <name val="Arial"/>
      <family val="2"/>
    </font>
    <font>
      <sz val="12"/>
      <name val="Arial"/>
      <family val="2"/>
    </font>
    <font>
      <sz val="10"/>
      <color indexed="10"/>
      <name val="Arial"/>
      <family val="2"/>
    </font>
  </fonts>
  <fills count="4">
    <fill>
      <patternFill patternType="none"/>
    </fill>
    <fill>
      <patternFill patternType="gray125"/>
    </fill>
    <fill>
      <patternFill patternType="solid">
        <fgColor indexed="22"/>
        <bgColor indexed="64"/>
      </patternFill>
    </fill>
    <fill>
      <patternFill patternType="solid">
        <fgColor indexed="43"/>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right style="thick">
        <color auto="1"/>
      </right>
      <top/>
      <bottom/>
      <diagonal/>
    </border>
    <border>
      <left style="thick">
        <color auto="1"/>
      </left>
      <right/>
      <top/>
      <bottom/>
      <diagonal/>
    </border>
    <border>
      <left style="thin">
        <color indexed="64"/>
      </left>
      <right/>
      <top style="thin">
        <color indexed="64"/>
      </top>
      <bottom style="thin">
        <color indexed="64"/>
      </bottom>
      <diagonal/>
    </border>
    <border>
      <left style="thin">
        <color indexed="64"/>
      </left>
      <right/>
      <top style="thin">
        <color indexed="64"/>
      </top>
      <bottom style="thick">
        <color indexed="64"/>
      </bottom>
      <diagonal/>
    </border>
  </borders>
  <cellStyleXfs count="8">
    <xf numFmtId="0" fontId="0" fillId="0" borderId="0"/>
    <xf numFmtId="0" fontId="10" fillId="0" borderId="0"/>
    <xf numFmtId="0" fontId="8" fillId="0" borderId="0"/>
    <xf numFmtId="0" fontId="1" fillId="0" borderId="0"/>
    <xf numFmtId="0" fontId="1" fillId="0" borderId="0"/>
    <xf numFmtId="9" fontId="1" fillId="0" borderId="0" applyFont="0" applyFill="0" applyBorder="0" applyAlignment="0" applyProtection="0"/>
    <xf numFmtId="9" fontId="8" fillId="0" borderId="0" applyFont="0" applyFill="0" applyBorder="0" applyAlignment="0" applyProtection="0"/>
    <xf numFmtId="9" fontId="1" fillId="0" borderId="0" applyFont="0" applyFill="0" applyBorder="0" applyAlignment="0" applyProtection="0"/>
  </cellStyleXfs>
  <cellXfs count="75">
    <xf numFmtId="0" fontId="0" fillId="0" borderId="0" xfId="0"/>
    <xf numFmtId="0" fontId="0" fillId="0" borderId="0" xfId="0" applyBorder="1"/>
    <xf numFmtId="164" fontId="3" fillId="0" borderId="1" xfId="0" applyNumberFormat="1" applyFont="1" applyBorder="1" applyAlignment="1"/>
    <xf numFmtId="0" fontId="0" fillId="0" borderId="2" xfId="0" applyBorder="1"/>
    <xf numFmtId="0" fontId="0" fillId="0" borderId="3" xfId="0" applyBorder="1"/>
    <xf numFmtId="0" fontId="5" fillId="0" borderId="4" xfId="0" quotePrefix="1" applyFont="1" applyFill="1" applyBorder="1" applyAlignment="1" applyProtection="1">
      <alignment horizontal="left"/>
      <protection locked="0"/>
    </xf>
    <xf numFmtId="0" fontId="7" fillId="0" borderId="2" xfId="0" quotePrefix="1" applyFont="1" applyBorder="1" applyAlignment="1">
      <alignment horizontal="left"/>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1" xfId="0" quotePrefix="1" applyFont="1" applyFill="1" applyBorder="1" applyAlignment="1">
      <alignment horizontal="center" vertical="center" wrapText="1"/>
    </xf>
    <xf numFmtId="22" fontId="3" fillId="2" borderId="1" xfId="0" applyNumberFormat="1" applyFont="1" applyFill="1" applyBorder="1" applyAlignment="1">
      <alignment horizontal="center" vertical="center" wrapText="1"/>
    </xf>
    <xf numFmtId="0" fontId="5" fillId="0" borderId="5" xfId="0" applyFont="1" applyFill="1" applyBorder="1" applyAlignment="1" applyProtection="1">
      <alignment horizontal="left"/>
      <protection locked="0"/>
    </xf>
    <xf numFmtId="0" fontId="7" fillId="0" borderId="2" xfId="0" applyFont="1" applyBorder="1" applyAlignment="1">
      <alignment horizontal="left"/>
    </xf>
    <xf numFmtId="0" fontId="4" fillId="0" borderId="1" xfId="0" applyFont="1" applyBorder="1" applyAlignment="1">
      <alignment horizontal="center"/>
    </xf>
    <xf numFmtId="0" fontId="4" fillId="0" borderId="1" xfId="0" applyNumberFormat="1" applyFont="1" applyBorder="1"/>
    <xf numFmtId="0" fontId="11" fillId="0" borderId="1" xfId="0" applyFont="1" applyBorder="1" applyAlignment="1">
      <alignment horizontal="center"/>
    </xf>
    <xf numFmtId="0" fontId="11" fillId="0" borderId="1" xfId="0" applyNumberFormat="1" applyFont="1" applyBorder="1"/>
    <xf numFmtId="0" fontId="11" fillId="0" borderId="6" xfId="0" applyNumberFormat="1" applyFont="1" applyBorder="1"/>
    <xf numFmtId="164" fontId="6" fillId="0" borderId="6" xfId="5" applyNumberFormat="1" applyFont="1" applyBorder="1"/>
    <xf numFmtId="2" fontId="4" fillId="0" borderId="1" xfId="0" applyNumberFormat="1" applyFont="1" applyBorder="1"/>
    <xf numFmtId="166" fontId="4" fillId="0" borderId="1" xfId="0" applyNumberFormat="1" applyFont="1" applyBorder="1"/>
    <xf numFmtId="167" fontId="4" fillId="3" borderId="1" xfId="0" applyNumberFormat="1" applyFont="1" applyFill="1" applyBorder="1"/>
    <xf numFmtId="165" fontId="4" fillId="0" borderId="1" xfId="0" applyNumberFormat="1" applyFont="1" applyBorder="1"/>
    <xf numFmtId="166" fontId="4" fillId="0" borderId="1" xfId="0" applyNumberFormat="1" applyFont="1" applyFill="1" applyBorder="1"/>
    <xf numFmtId="49" fontId="4" fillId="0" borderId="1" xfId="0" applyNumberFormat="1" applyFont="1" applyBorder="1"/>
    <xf numFmtId="167" fontId="6" fillId="0" borderId="6" xfId="0" applyNumberFormat="1" applyFont="1" applyBorder="1"/>
    <xf numFmtId="164" fontId="0" fillId="0" borderId="0" xfId="0" applyNumberFormat="1" applyBorder="1"/>
    <xf numFmtId="0" fontId="11" fillId="0" borderId="0" xfId="0" applyNumberFormat="1" applyFont="1" applyBorder="1"/>
    <xf numFmtId="0" fontId="4" fillId="0" borderId="1" xfId="0" applyFont="1" applyFill="1" applyBorder="1" applyAlignment="1">
      <alignment horizontal="center"/>
    </xf>
    <xf numFmtId="0" fontId="4" fillId="0" borderId="1" xfId="0" applyNumberFormat="1" applyFont="1" applyFill="1" applyBorder="1"/>
    <xf numFmtId="168" fontId="0" fillId="0" borderId="0" xfId="0" applyNumberFormat="1" applyBorder="1"/>
    <xf numFmtId="22" fontId="3" fillId="0" borderId="0" xfId="0" applyNumberFormat="1" applyFont="1" applyFill="1" applyBorder="1" applyAlignment="1">
      <alignment horizontal="center" vertical="center" wrapText="1"/>
    </xf>
    <xf numFmtId="0" fontId="0" fillId="0" borderId="1" xfId="0" applyBorder="1"/>
    <xf numFmtId="168" fontId="0" fillId="0" borderId="1" xfId="0" applyNumberFormat="1" applyBorder="1"/>
    <xf numFmtId="168" fontId="0" fillId="0" borderId="0" xfId="0" applyNumberFormat="1" applyFill="1" applyBorder="1"/>
    <xf numFmtId="0" fontId="5" fillId="0" borderId="7" xfId="0" applyFont="1" applyBorder="1"/>
    <xf numFmtId="0" fontId="0" fillId="0" borderId="8" xfId="0" applyBorder="1"/>
    <xf numFmtId="0" fontId="0" fillId="0" borderId="9" xfId="0" applyBorder="1"/>
    <xf numFmtId="0" fontId="3" fillId="2" borderId="10" xfId="0" applyFont="1" applyFill="1" applyBorder="1" applyAlignment="1">
      <alignment horizontal="center" vertical="center" wrapText="1"/>
    </xf>
    <xf numFmtId="22" fontId="3" fillId="2" borderId="11" xfId="0" applyNumberFormat="1" applyFont="1" applyFill="1" applyBorder="1" applyAlignment="1">
      <alignment horizontal="center" vertical="center" wrapText="1"/>
    </xf>
    <xf numFmtId="0" fontId="0" fillId="0" borderId="10" xfId="0" applyBorder="1"/>
    <xf numFmtId="164" fontId="0" fillId="0" borderId="11" xfId="0" applyNumberFormat="1" applyBorder="1"/>
    <xf numFmtId="0" fontId="0" fillId="0" borderId="12" xfId="0" applyBorder="1"/>
    <xf numFmtId="0" fontId="0" fillId="0" borderId="13" xfId="0" applyBorder="1"/>
    <xf numFmtId="168" fontId="0" fillId="0" borderId="13" xfId="0" applyNumberFormat="1" applyBorder="1"/>
    <xf numFmtId="164" fontId="0" fillId="0" borderId="14" xfId="0" applyNumberFormat="1" applyBorder="1"/>
    <xf numFmtId="0" fontId="0" fillId="0" borderId="0" xfId="0" applyFill="1" applyBorder="1"/>
    <xf numFmtId="0" fontId="0" fillId="0" borderId="16" xfId="0" applyBorder="1"/>
    <xf numFmtId="0" fontId="0" fillId="0" borderId="15" xfId="0" applyBorder="1"/>
    <xf numFmtId="0" fontId="5" fillId="0" borderId="16" xfId="0" applyFont="1" applyBorder="1"/>
    <xf numFmtId="0" fontId="1" fillId="0" borderId="0" xfId="0" applyFont="1"/>
    <xf numFmtId="0" fontId="1" fillId="0" borderId="0" xfId="0" applyFont="1" applyFill="1" applyBorder="1"/>
    <xf numFmtId="164" fontId="0" fillId="0" borderId="0" xfId="0" applyNumberFormat="1" applyFill="1" applyBorder="1"/>
    <xf numFmtId="0" fontId="3" fillId="2" borderId="11" xfId="0" quotePrefix="1" applyFont="1" applyFill="1" applyBorder="1" applyAlignment="1">
      <alignment horizontal="center" vertical="center" wrapText="1"/>
    </xf>
    <xf numFmtId="0" fontId="1" fillId="0" borderId="13" xfId="0" applyFont="1" applyBorder="1"/>
    <xf numFmtId="0" fontId="0" fillId="0" borderId="14" xfId="0" applyBorder="1"/>
    <xf numFmtId="0" fontId="12" fillId="0" borderId="0" xfId="0" applyFont="1" applyBorder="1"/>
    <xf numFmtId="167" fontId="0" fillId="0" borderId="1" xfId="0" applyNumberFormat="1" applyBorder="1"/>
    <xf numFmtId="167" fontId="0" fillId="0" borderId="13" xfId="0" applyNumberFormat="1" applyBorder="1"/>
    <xf numFmtId="167" fontId="0" fillId="0" borderId="11" xfId="0" applyNumberFormat="1" applyBorder="1"/>
    <xf numFmtId="167" fontId="0" fillId="0" borderId="14" xfId="0" applyNumberFormat="1" applyBorder="1"/>
    <xf numFmtId="0" fontId="13" fillId="0" borderId="7" xfId="0" applyFont="1" applyBorder="1"/>
    <xf numFmtId="0" fontId="13" fillId="0" borderId="8" xfId="0" applyFont="1" applyBorder="1"/>
    <xf numFmtId="168" fontId="13" fillId="0" borderId="8" xfId="0" applyNumberFormat="1" applyFont="1" applyBorder="1"/>
    <xf numFmtId="0" fontId="3" fillId="2" borderId="17" xfId="0" quotePrefix="1" applyFont="1" applyFill="1" applyBorder="1" applyAlignment="1">
      <alignment horizontal="center" vertical="center" wrapText="1"/>
    </xf>
    <xf numFmtId="168" fontId="0" fillId="0" borderId="11" xfId="0" applyNumberFormat="1" applyBorder="1"/>
    <xf numFmtId="168" fontId="0" fillId="0" borderId="14" xfId="0" applyNumberFormat="1" applyBorder="1"/>
    <xf numFmtId="167" fontId="0" fillId="0" borderId="17" xfId="0" applyNumberFormat="1" applyBorder="1"/>
    <xf numFmtId="167" fontId="0" fillId="0" borderId="18" xfId="0" applyNumberFormat="1" applyBorder="1"/>
    <xf numFmtId="0" fontId="2" fillId="0" borderId="0" xfId="0" applyFont="1" applyBorder="1" applyAlignment="1">
      <alignment horizontal="center"/>
    </xf>
    <xf numFmtId="0" fontId="2" fillId="0" borderId="0" xfId="0" quotePrefix="1" applyFont="1" applyBorder="1" applyAlignment="1">
      <alignment horizontal="center"/>
    </xf>
    <xf numFmtId="14" fontId="9" fillId="0" borderId="0" xfId="0" applyNumberFormat="1" applyFont="1" applyBorder="1" applyAlignment="1">
      <alignment horizontal="center"/>
    </xf>
    <xf numFmtId="0" fontId="9" fillId="0" borderId="0" xfId="0" applyFont="1" applyBorder="1" applyAlignment="1">
      <alignment horizontal="center"/>
    </xf>
    <xf numFmtId="0" fontId="0" fillId="0" borderId="0" xfId="0" applyAlignment="1"/>
    <xf numFmtId="0" fontId="14" fillId="0" borderId="0" xfId="0" quotePrefix="1" applyFont="1" applyBorder="1" applyAlignment="1">
      <alignment horizontal="left" wrapText="1"/>
    </xf>
  </cellXfs>
  <cellStyles count="8">
    <cellStyle name="Normal" xfId="0" builtinId="0"/>
    <cellStyle name="Normal 2" xfId="1"/>
    <cellStyle name="Normal 3" xfId="2"/>
    <cellStyle name="Normal 3 2" xfId="3"/>
    <cellStyle name="Normal 4" xfId="4"/>
    <cellStyle name="Percent" xfId="5" builtinId="5"/>
    <cellStyle name="Percent 2" xfId="6"/>
    <cellStyle name="Percent 2 2"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9"/>
  <sheetViews>
    <sheetView tabSelected="1" workbookViewId="0">
      <selection activeCell="B11" sqref="B11"/>
    </sheetView>
  </sheetViews>
  <sheetFormatPr defaultColWidth="8.85546875" defaultRowHeight="12.75" x14ac:dyDescent="0.2"/>
  <cols>
    <col min="1" max="1" width="7" style="1" customWidth="1"/>
    <col min="2" max="2" width="56.7109375" style="1" customWidth="1"/>
    <col min="3" max="3" width="14.42578125" style="1" bestFit="1" customWidth="1"/>
    <col min="4" max="4" width="13.85546875" style="1" bestFit="1" customWidth="1"/>
    <col min="5" max="5" width="13.5703125" style="1" bestFit="1" customWidth="1"/>
    <col min="6" max="6" width="13.5703125" style="1" customWidth="1"/>
    <col min="7" max="7" width="13.85546875" style="1" bestFit="1" customWidth="1"/>
    <col min="8" max="8" width="13.28515625" style="1" bestFit="1" customWidth="1"/>
    <col min="9" max="9" width="16" style="1" customWidth="1"/>
    <col min="10" max="10" width="5.7109375" style="1" customWidth="1"/>
    <col min="11" max="16" width="8.85546875" style="1"/>
    <col min="17" max="17" width="11" style="1" customWidth="1"/>
    <col min="18" max="16384" width="8.85546875" style="1"/>
  </cols>
  <sheetData>
    <row r="1" spans="1:15" ht="20.25" x14ac:dyDescent="0.3">
      <c r="A1" s="69" t="s">
        <v>285</v>
      </c>
      <c r="B1" s="70"/>
      <c r="C1" s="70"/>
      <c r="D1" s="70"/>
      <c r="E1" s="70"/>
      <c r="F1" s="70"/>
      <c r="G1" s="70"/>
      <c r="H1" s="70"/>
      <c r="I1" s="70"/>
    </row>
    <row r="2" spans="1:15" ht="55.5" customHeight="1" x14ac:dyDescent="0.2">
      <c r="A2" s="74" t="s">
        <v>284</v>
      </c>
      <c r="B2" s="73"/>
      <c r="C2" s="73"/>
      <c r="D2" s="73"/>
      <c r="E2" s="73"/>
      <c r="F2" s="73"/>
      <c r="G2" s="73"/>
      <c r="H2" s="73"/>
      <c r="I2" s="73"/>
    </row>
    <row r="3" spans="1:15" x14ac:dyDescent="0.2">
      <c r="A3" s="71"/>
      <c r="B3" s="72"/>
      <c r="C3" s="72"/>
      <c r="D3" s="72"/>
      <c r="E3" s="72"/>
      <c r="F3" s="72"/>
      <c r="G3" s="72"/>
      <c r="H3" s="72"/>
      <c r="I3" s="72"/>
    </row>
    <row r="4" spans="1:15" ht="36" x14ac:dyDescent="0.2">
      <c r="A4" s="7" t="s">
        <v>192</v>
      </c>
      <c r="B4" s="8" t="s">
        <v>193</v>
      </c>
      <c r="C4" s="7" t="s">
        <v>243</v>
      </c>
      <c r="D4" s="9" t="s">
        <v>267</v>
      </c>
      <c r="E4" s="9" t="s">
        <v>268</v>
      </c>
      <c r="F4" s="9" t="s">
        <v>273</v>
      </c>
      <c r="G4" s="9" t="s">
        <v>274</v>
      </c>
      <c r="H4" s="9" t="s">
        <v>191</v>
      </c>
      <c r="I4" s="10" t="s">
        <v>0</v>
      </c>
    </row>
    <row r="5" spans="1:15" x14ac:dyDescent="0.2">
      <c r="A5" s="13">
        <v>5</v>
      </c>
      <c r="B5" s="14" t="s">
        <v>209</v>
      </c>
      <c r="C5" s="14" t="s">
        <v>6</v>
      </c>
      <c r="D5" s="20">
        <v>5084.2740620000004</v>
      </c>
      <c r="E5" s="20">
        <v>5052.6865539999999</v>
      </c>
      <c r="F5" s="20">
        <v>5275.7817880000002</v>
      </c>
      <c r="G5" s="20">
        <v>4664.9409479999995</v>
      </c>
      <c r="H5" s="21">
        <f t="shared" ref="H5:H37" si="0">AVERAGE(D5:G5)</f>
        <v>5019.420838</v>
      </c>
      <c r="I5" s="2">
        <f t="shared" ref="I5:I37" si="1">ROUND(H5/H$138,7)</f>
        <v>7.0715100000000003E-2</v>
      </c>
      <c r="K5" s="56"/>
    </row>
    <row r="6" spans="1:15" x14ac:dyDescent="0.2">
      <c r="A6" s="13">
        <v>7</v>
      </c>
      <c r="B6" s="14" t="s">
        <v>210</v>
      </c>
      <c r="C6" s="14" t="s">
        <v>7</v>
      </c>
      <c r="D6" s="20">
        <v>1071.614536</v>
      </c>
      <c r="E6" s="20">
        <v>1152.675792</v>
      </c>
      <c r="F6" s="20">
        <v>1236.337344</v>
      </c>
      <c r="G6" s="20">
        <v>1093.125364</v>
      </c>
      <c r="H6" s="21">
        <f t="shared" si="0"/>
        <v>1138.438259</v>
      </c>
      <c r="I6" s="2">
        <f t="shared" si="1"/>
        <v>1.6038699999999999E-2</v>
      </c>
      <c r="K6" s="27"/>
    </row>
    <row r="7" spans="1:15" x14ac:dyDescent="0.2">
      <c r="A7" s="13">
        <v>18</v>
      </c>
      <c r="B7" s="14" t="s">
        <v>8</v>
      </c>
      <c r="C7" s="14" t="s">
        <v>9</v>
      </c>
      <c r="D7" s="20">
        <v>144.77447599999999</v>
      </c>
      <c r="E7" s="20">
        <v>146.49268000000001</v>
      </c>
      <c r="F7" s="20">
        <v>156.28770399999999</v>
      </c>
      <c r="G7" s="20">
        <v>135.19120799999999</v>
      </c>
      <c r="H7" s="21">
        <f t="shared" si="0"/>
        <v>145.68651699999998</v>
      </c>
      <c r="I7" s="2">
        <f t="shared" si="1"/>
        <v>2.0525000000000001E-3</v>
      </c>
      <c r="K7" s="56"/>
    </row>
    <row r="8" spans="1:15" x14ac:dyDescent="0.2">
      <c r="A8" s="13">
        <v>19</v>
      </c>
      <c r="B8" s="14" t="s">
        <v>211</v>
      </c>
      <c r="C8" s="14" t="s">
        <v>10</v>
      </c>
      <c r="D8" s="20">
        <v>43.498807999999997</v>
      </c>
      <c r="E8" s="20">
        <v>47.178468000000002</v>
      </c>
      <c r="F8" s="20">
        <v>49.829459999999997</v>
      </c>
      <c r="G8" s="20">
        <v>46.445399999999999</v>
      </c>
      <c r="H8" s="21">
        <f t="shared" si="0"/>
        <v>46.738033999999999</v>
      </c>
      <c r="I8" s="2">
        <f t="shared" si="1"/>
        <v>6.5850000000000001E-4</v>
      </c>
      <c r="K8" s="56"/>
    </row>
    <row r="9" spans="1:15" x14ac:dyDescent="0.2">
      <c r="A9" s="13">
        <v>21</v>
      </c>
      <c r="B9" s="14" t="s">
        <v>11</v>
      </c>
      <c r="C9" s="14" t="s">
        <v>12</v>
      </c>
      <c r="D9" s="20">
        <v>30.172499999999999</v>
      </c>
      <c r="E9" s="20">
        <v>36.621519999999997</v>
      </c>
      <c r="F9" s="20">
        <v>33.289540000000002</v>
      </c>
      <c r="G9" s="20">
        <v>32.940876000000003</v>
      </c>
      <c r="H9" s="21">
        <f t="shared" si="0"/>
        <v>33.256108999999995</v>
      </c>
      <c r="I9" s="2">
        <f t="shared" si="1"/>
        <v>4.685E-4</v>
      </c>
    </row>
    <row r="10" spans="1:15" x14ac:dyDescent="0.2">
      <c r="A10" s="13">
        <v>22</v>
      </c>
      <c r="B10" s="14" t="s">
        <v>13</v>
      </c>
      <c r="C10" s="14" t="s">
        <v>14</v>
      </c>
      <c r="D10" s="20">
        <v>444.183832</v>
      </c>
      <c r="E10" s="20">
        <v>479.25403599999999</v>
      </c>
      <c r="F10" s="20">
        <v>505.41134799999998</v>
      </c>
      <c r="G10" s="20">
        <v>476.65264000000002</v>
      </c>
      <c r="H10" s="21">
        <f t="shared" si="0"/>
        <v>476.37546400000002</v>
      </c>
      <c r="I10" s="2">
        <f t="shared" si="1"/>
        <v>6.7112999999999999E-3</v>
      </c>
      <c r="K10" s="27"/>
      <c r="L10" s="56"/>
      <c r="M10" s="56"/>
      <c r="N10" s="56"/>
      <c r="O10" s="56"/>
    </row>
    <row r="11" spans="1:15" x14ac:dyDescent="0.2">
      <c r="A11" s="13">
        <v>23</v>
      </c>
      <c r="B11" s="14" t="s">
        <v>199</v>
      </c>
      <c r="C11" s="14" t="s">
        <v>15</v>
      </c>
      <c r="D11" s="22">
        <v>0</v>
      </c>
      <c r="E11" s="22">
        <v>0</v>
      </c>
      <c r="F11" s="22">
        <v>0</v>
      </c>
      <c r="G11" s="22">
        <v>0.97492000000000001</v>
      </c>
      <c r="H11" s="21">
        <f t="shared" si="0"/>
        <v>0.24373</v>
      </c>
      <c r="I11" s="2">
        <f t="shared" si="1"/>
        <v>3.4000000000000001E-6</v>
      </c>
      <c r="K11" s="27"/>
      <c r="L11" s="56"/>
      <c r="M11" s="56"/>
      <c r="N11" s="56"/>
      <c r="O11" s="56"/>
    </row>
    <row r="12" spans="1:15" x14ac:dyDescent="0.2">
      <c r="A12" s="13">
        <v>104</v>
      </c>
      <c r="B12" s="14" t="s">
        <v>200</v>
      </c>
      <c r="C12" s="14" t="s">
        <v>143</v>
      </c>
      <c r="D12" s="20">
        <v>270.373604</v>
      </c>
      <c r="E12" s="20">
        <v>268.199656</v>
      </c>
      <c r="F12" s="20">
        <v>278.01308</v>
      </c>
      <c r="G12" s="20">
        <v>256.99874799999998</v>
      </c>
      <c r="H12" s="21">
        <f t="shared" si="0"/>
        <v>268.39627200000001</v>
      </c>
      <c r="I12" s="2">
        <f t="shared" si="1"/>
        <v>3.7812000000000002E-3</v>
      </c>
      <c r="K12" s="27"/>
      <c r="L12" s="56"/>
      <c r="M12" s="56"/>
      <c r="N12" s="56"/>
      <c r="O12" s="56"/>
    </row>
    <row r="13" spans="1:15" x14ac:dyDescent="0.2">
      <c r="A13" s="13">
        <v>105</v>
      </c>
      <c r="B13" s="14" t="s">
        <v>144</v>
      </c>
      <c r="C13" s="14" t="s">
        <v>145</v>
      </c>
      <c r="D13" s="20">
        <v>328.57891999999998</v>
      </c>
      <c r="E13" s="20">
        <v>357.61105199999997</v>
      </c>
      <c r="F13" s="20">
        <v>366.24248399999999</v>
      </c>
      <c r="G13" s="20">
        <v>347.13386400000002</v>
      </c>
      <c r="H13" s="21">
        <f t="shared" si="0"/>
        <v>349.89157999999998</v>
      </c>
      <c r="I13" s="2">
        <f t="shared" si="1"/>
        <v>4.9293999999999996E-3</v>
      </c>
      <c r="K13" s="27"/>
      <c r="L13" s="56"/>
      <c r="M13" s="56"/>
      <c r="N13" s="56"/>
      <c r="O13" s="56"/>
    </row>
    <row r="14" spans="1:15" x14ac:dyDescent="0.2">
      <c r="A14" s="13">
        <v>1</v>
      </c>
      <c r="B14" s="14" t="s">
        <v>1</v>
      </c>
      <c r="C14" s="14" t="s">
        <v>2</v>
      </c>
      <c r="D14" s="20">
        <v>18015.709056</v>
      </c>
      <c r="E14" s="20">
        <v>17520.29148</v>
      </c>
      <c r="F14" s="20">
        <v>18615.756152000002</v>
      </c>
      <c r="G14" s="20">
        <v>17539.577032000001</v>
      </c>
      <c r="H14" s="21">
        <f t="shared" si="0"/>
        <v>17922.833429999999</v>
      </c>
      <c r="I14" s="2">
        <f t="shared" si="1"/>
        <v>0.25250230000000001</v>
      </c>
    </row>
    <row r="15" spans="1:15" x14ac:dyDescent="0.2">
      <c r="A15" s="13">
        <v>25</v>
      </c>
      <c r="B15" s="14" t="s">
        <v>16</v>
      </c>
      <c r="C15" s="14" t="s">
        <v>17</v>
      </c>
      <c r="D15" s="20">
        <v>127.602908</v>
      </c>
      <c r="E15" s="20">
        <v>133.86086399999999</v>
      </c>
      <c r="F15" s="20">
        <v>142.78066799999999</v>
      </c>
      <c r="G15" s="20">
        <v>127.31643200000001</v>
      </c>
      <c r="H15" s="21">
        <f t="shared" si="0"/>
        <v>132.890218</v>
      </c>
      <c r="I15" s="2">
        <f t="shared" si="1"/>
        <v>1.8722000000000001E-3</v>
      </c>
    </row>
    <row r="16" spans="1:15" x14ac:dyDescent="0.2">
      <c r="A16" s="28">
        <v>209</v>
      </c>
      <c r="B16" s="29" t="s">
        <v>271</v>
      </c>
      <c r="C16" s="29" t="s">
        <v>272</v>
      </c>
      <c r="D16" s="20">
        <v>6.1298560000000002</v>
      </c>
      <c r="E16" s="20">
        <v>7.8467479999999998</v>
      </c>
      <c r="F16" s="20">
        <v>7.8915639999999998</v>
      </c>
      <c r="G16" s="20">
        <v>6.5033479999999999</v>
      </c>
      <c r="H16" s="21">
        <f t="shared" ref="H16" si="2">AVERAGE(D16:G16)</f>
        <v>7.0928789999999999</v>
      </c>
      <c r="I16" s="2">
        <f t="shared" ref="I16" si="3">ROUND(H16/H$138,7)</f>
        <v>9.9900000000000002E-5</v>
      </c>
    </row>
    <row r="17" spans="1:9" x14ac:dyDescent="0.2">
      <c r="A17" s="13">
        <v>107</v>
      </c>
      <c r="B17" s="14" t="s">
        <v>229</v>
      </c>
      <c r="C17" s="14" t="s">
        <v>146</v>
      </c>
      <c r="D17" s="20">
        <v>65.754372000000004</v>
      </c>
      <c r="E17" s="20">
        <v>63.988076</v>
      </c>
      <c r="F17" s="20">
        <v>62.7376</v>
      </c>
      <c r="G17" s="20">
        <v>65.418464</v>
      </c>
      <c r="H17" s="21">
        <f t="shared" si="0"/>
        <v>64.474627999999996</v>
      </c>
      <c r="I17" s="2">
        <f t="shared" si="1"/>
        <v>9.0830000000000001E-4</v>
      </c>
    </row>
    <row r="18" spans="1:9" x14ac:dyDescent="0.2">
      <c r="A18" s="13">
        <v>108</v>
      </c>
      <c r="B18" s="14" t="s">
        <v>147</v>
      </c>
      <c r="C18" s="14" t="s">
        <v>148</v>
      </c>
      <c r="D18" s="20">
        <v>2544.4331480000001</v>
      </c>
      <c r="E18" s="20">
        <v>2622.0197800000001</v>
      </c>
      <c r="F18" s="20">
        <v>2777.980192</v>
      </c>
      <c r="G18" s="20">
        <v>2621.7633000000001</v>
      </c>
      <c r="H18" s="21">
        <f t="shared" si="0"/>
        <v>2641.5491050000001</v>
      </c>
      <c r="I18" s="2">
        <f t="shared" si="1"/>
        <v>3.7214900000000002E-2</v>
      </c>
    </row>
    <row r="19" spans="1:9" x14ac:dyDescent="0.2">
      <c r="A19" s="13">
        <v>109</v>
      </c>
      <c r="B19" s="14" t="s">
        <v>230</v>
      </c>
      <c r="C19" s="14" t="s">
        <v>231</v>
      </c>
      <c r="D19" s="20">
        <v>2.4059560000000002</v>
      </c>
      <c r="E19" s="20">
        <v>2.6110519999999999</v>
      </c>
      <c r="F19" s="20">
        <v>2.7345199999999998</v>
      </c>
      <c r="G19" s="20">
        <v>2.5698720000000002</v>
      </c>
      <c r="H19" s="21">
        <f t="shared" si="0"/>
        <v>2.5803500000000001</v>
      </c>
      <c r="I19" s="2">
        <f t="shared" si="1"/>
        <v>3.6399999999999997E-5</v>
      </c>
    </row>
    <row r="20" spans="1:9" x14ac:dyDescent="0.2">
      <c r="A20" s="13">
        <v>26</v>
      </c>
      <c r="B20" s="14" t="s">
        <v>18</v>
      </c>
      <c r="C20" s="14" t="s">
        <v>19</v>
      </c>
      <c r="D20" s="20">
        <v>16.049744</v>
      </c>
      <c r="E20" s="20">
        <v>16.510832000000001</v>
      </c>
      <c r="F20" s="20">
        <v>17.584831999999999</v>
      </c>
      <c r="G20" s="20">
        <v>16.307696</v>
      </c>
      <c r="H20" s="21">
        <f t="shared" si="0"/>
        <v>16.613275999999999</v>
      </c>
      <c r="I20" s="2">
        <f t="shared" si="1"/>
        <v>2.341E-4</v>
      </c>
    </row>
    <row r="21" spans="1:9" x14ac:dyDescent="0.2">
      <c r="A21" s="13">
        <v>27</v>
      </c>
      <c r="B21" s="14" t="s">
        <v>20</v>
      </c>
      <c r="C21" s="14" t="s">
        <v>21</v>
      </c>
      <c r="D21" s="20">
        <v>12.0077</v>
      </c>
      <c r="E21" s="20">
        <v>13.050368000000001</v>
      </c>
      <c r="F21" s="20">
        <v>13.723736000000001</v>
      </c>
      <c r="G21" s="20">
        <v>12.512560000000001</v>
      </c>
      <c r="H21" s="21">
        <f t="shared" si="0"/>
        <v>12.823591</v>
      </c>
      <c r="I21" s="2">
        <f t="shared" si="1"/>
        <v>1.807E-4</v>
      </c>
    </row>
    <row r="22" spans="1:9" x14ac:dyDescent="0.2">
      <c r="A22" s="13">
        <v>28</v>
      </c>
      <c r="B22" s="14" t="s">
        <v>22</v>
      </c>
      <c r="C22" s="14" t="s">
        <v>23</v>
      </c>
      <c r="D22" s="20">
        <v>32.43318</v>
      </c>
      <c r="E22" s="20">
        <v>33.855080000000001</v>
      </c>
      <c r="F22" s="20">
        <v>36.241923999999997</v>
      </c>
      <c r="G22" s="20">
        <v>32.832608</v>
      </c>
      <c r="H22" s="21">
        <f t="shared" si="0"/>
        <v>33.840698000000003</v>
      </c>
      <c r="I22" s="2">
        <f t="shared" si="1"/>
        <v>4.7679999999999999E-4</v>
      </c>
    </row>
    <row r="23" spans="1:9" x14ac:dyDescent="0.2">
      <c r="A23" s="13">
        <v>110</v>
      </c>
      <c r="B23" s="14" t="s">
        <v>149</v>
      </c>
      <c r="C23" s="14" t="s">
        <v>150</v>
      </c>
      <c r="D23" s="20">
        <v>13.008456000000001</v>
      </c>
      <c r="E23" s="20">
        <v>15.217544</v>
      </c>
      <c r="F23" s="20">
        <v>16.447924</v>
      </c>
      <c r="G23" s="20">
        <v>15.256088</v>
      </c>
      <c r="H23" s="21">
        <f t="shared" si="0"/>
        <v>14.982502999999999</v>
      </c>
      <c r="I23" s="2">
        <f t="shared" si="1"/>
        <v>2.1110000000000001E-4</v>
      </c>
    </row>
    <row r="24" spans="1:9" x14ac:dyDescent="0.2">
      <c r="A24" s="13">
        <v>111</v>
      </c>
      <c r="B24" s="14" t="s">
        <v>151</v>
      </c>
      <c r="C24" s="14" t="s">
        <v>152</v>
      </c>
      <c r="D24" s="20">
        <v>13.805440000000001</v>
      </c>
      <c r="E24" s="20">
        <v>13.412328</v>
      </c>
      <c r="F24" s="20">
        <v>10.85514</v>
      </c>
      <c r="G24" s="20">
        <v>12.846439999999999</v>
      </c>
      <c r="H24" s="21">
        <f t="shared" si="0"/>
        <v>12.729837</v>
      </c>
      <c r="I24" s="2">
        <f t="shared" si="1"/>
        <v>1.7929999999999999E-4</v>
      </c>
    </row>
    <row r="25" spans="1:9" x14ac:dyDescent="0.2">
      <c r="A25" s="13">
        <v>29</v>
      </c>
      <c r="B25" s="14" t="s">
        <v>24</v>
      </c>
      <c r="C25" s="14" t="s">
        <v>25</v>
      </c>
      <c r="D25" s="20">
        <v>55.848523999999998</v>
      </c>
      <c r="E25" s="20">
        <v>57.637855999999999</v>
      </c>
      <c r="F25" s="20">
        <v>60.236463999999998</v>
      </c>
      <c r="G25" s="20">
        <v>58.11712</v>
      </c>
      <c r="H25" s="21">
        <f t="shared" si="0"/>
        <v>57.959991000000002</v>
      </c>
      <c r="I25" s="2">
        <f t="shared" si="1"/>
        <v>8.1660000000000001E-4</v>
      </c>
    </row>
    <row r="26" spans="1:9" x14ac:dyDescent="0.2">
      <c r="A26" s="13">
        <v>30</v>
      </c>
      <c r="B26" s="14" t="s">
        <v>26</v>
      </c>
      <c r="C26" s="14" t="s">
        <v>27</v>
      </c>
      <c r="D26" s="20">
        <v>11.744312000000001</v>
      </c>
      <c r="E26" s="20">
        <v>12.932876</v>
      </c>
      <c r="F26" s="20">
        <v>14.16236</v>
      </c>
      <c r="G26" s="20">
        <v>12.767792</v>
      </c>
      <c r="H26" s="21">
        <f t="shared" si="0"/>
        <v>12.901835</v>
      </c>
      <c r="I26" s="2">
        <f t="shared" si="1"/>
        <v>1.818E-4</v>
      </c>
    </row>
    <row r="27" spans="1:9" x14ac:dyDescent="0.2">
      <c r="A27" s="13">
        <v>31</v>
      </c>
      <c r="B27" s="14" t="s">
        <v>28</v>
      </c>
      <c r="C27" s="14" t="s">
        <v>29</v>
      </c>
      <c r="D27" s="20">
        <v>17.774972000000002</v>
      </c>
      <c r="E27" s="20">
        <v>19.202784000000001</v>
      </c>
      <c r="F27" s="20">
        <v>19.466180000000001</v>
      </c>
      <c r="G27" s="20">
        <v>18.482787999999999</v>
      </c>
      <c r="H27" s="21">
        <f t="shared" si="0"/>
        <v>18.731681000000002</v>
      </c>
      <c r="I27" s="2">
        <f t="shared" si="1"/>
        <v>2.6390000000000002E-4</v>
      </c>
    </row>
    <row r="28" spans="1:9" x14ac:dyDescent="0.2">
      <c r="A28" s="13">
        <v>113</v>
      </c>
      <c r="B28" s="14" t="s">
        <v>153</v>
      </c>
      <c r="C28" s="14" t="s">
        <v>154</v>
      </c>
      <c r="D28" s="20">
        <v>8.1368519999999993</v>
      </c>
      <c r="E28" s="20">
        <v>8.4500200000000003</v>
      </c>
      <c r="F28" s="20">
        <v>9.3192400000000006</v>
      </c>
      <c r="G28" s="20">
        <v>8.4194040000000001</v>
      </c>
      <c r="H28" s="21">
        <f t="shared" si="0"/>
        <v>8.5813790000000001</v>
      </c>
      <c r="I28" s="2">
        <f t="shared" si="1"/>
        <v>1.209E-4</v>
      </c>
    </row>
    <row r="29" spans="1:9" x14ac:dyDescent="0.2">
      <c r="A29" s="13">
        <v>114</v>
      </c>
      <c r="B29" s="14" t="s">
        <v>155</v>
      </c>
      <c r="C29" s="14" t="s">
        <v>156</v>
      </c>
      <c r="D29" s="20">
        <v>191.621612</v>
      </c>
      <c r="E29" s="20">
        <v>202.930488</v>
      </c>
      <c r="F29" s="20">
        <v>211.34169600000001</v>
      </c>
      <c r="G29" s="20">
        <v>209.330816</v>
      </c>
      <c r="H29" s="21">
        <f t="shared" si="0"/>
        <v>203.80615300000002</v>
      </c>
      <c r="I29" s="2">
        <f t="shared" si="1"/>
        <v>2.8712999999999998E-3</v>
      </c>
    </row>
    <row r="30" spans="1:9" x14ac:dyDescent="0.2">
      <c r="A30" s="13">
        <v>32</v>
      </c>
      <c r="B30" s="14" t="s">
        <v>30</v>
      </c>
      <c r="C30" s="14" t="s">
        <v>31</v>
      </c>
      <c r="D30" s="20">
        <v>20.033472</v>
      </c>
      <c r="E30" s="20">
        <v>21.524016</v>
      </c>
      <c r="F30" s="20">
        <v>22.164376000000001</v>
      </c>
      <c r="G30" s="20">
        <v>20.636468000000001</v>
      </c>
      <c r="H30" s="21">
        <f t="shared" si="0"/>
        <v>21.089582999999998</v>
      </c>
      <c r="I30" s="2">
        <f t="shared" si="1"/>
        <v>2.9710000000000001E-4</v>
      </c>
    </row>
    <row r="31" spans="1:9" x14ac:dyDescent="0.2">
      <c r="A31" s="13">
        <v>115</v>
      </c>
      <c r="B31" s="14" t="s">
        <v>238</v>
      </c>
      <c r="C31" s="14" t="s">
        <v>239</v>
      </c>
      <c r="D31" s="23">
        <v>5.9124800000000004</v>
      </c>
      <c r="E31" s="23">
        <v>7.1313079999999998</v>
      </c>
      <c r="F31" s="23">
        <v>7.6607000000000003</v>
      </c>
      <c r="G31" s="23">
        <v>7.2567399999999997</v>
      </c>
      <c r="H31" s="21">
        <f t="shared" si="0"/>
        <v>6.9903069999999996</v>
      </c>
      <c r="I31" s="2">
        <f t="shared" si="1"/>
        <v>9.8499999999999995E-5</v>
      </c>
    </row>
    <row r="32" spans="1:9" x14ac:dyDescent="0.2">
      <c r="A32" s="13">
        <v>33</v>
      </c>
      <c r="B32" s="14" t="s">
        <v>32</v>
      </c>
      <c r="C32" s="14" t="s">
        <v>33</v>
      </c>
      <c r="D32" s="20">
        <v>5.4734600000000002</v>
      </c>
      <c r="E32" s="20">
        <v>5.7050280000000004</v>
      </c>
      <c r="F32" s="20">
        <v>6.0773279999999996</v>
      </c>
      <c r="G32" s="20">
        <v>5.6660440000000003</v>
      </c>
      <c r="H32" s="21">
        <f t="shared" si="0"/>
        <v>5.7304650000000006</v>
      </c>
      <c r="I32" s="2">
        <f t="shared" si="1"/>
        <v>8.0699999999999996E-5</v>
      </c>
    </row>
    <row r="33" spans="1:9" x14ac:dyDescent="0.2">
      <c r="A33" s="13">
        <v>116</v>
      </c>
      <c r="B33" s="14" t="s">
        <v>265</v>
      </c>
      <c r="C33" s="14" t="s">
        <v>266</v>
      </c>
      <c r="D33" s="20">
        <v>83.864243999999999</v>
      </c>
      <c r="E33" s="20">
        <v>83.814396000000002</v>
      </c>
      <c r="F33" s="20">
        <v>91.313764000000006</v>
      </c>
      <c r="G33" s="20">
        <v>82.639279999999999</v>
      </c>
      <c r="H33" s="21">
        <f t="shared" ref="H33" si="4">AVERAGE(D33:G33)</f>
        <v>85.407921000000002</v>
      </c>
      <c r="I33" s="2">
        <f t="shared" si="1"/>
        <v>1.2033E-3</v>
      </c>
    </row>
    <row r="34" spans="1:9" x14ac:dyDescent="0.2">
      <c r="A34" s="13">
        <v>34</v>
      </c>
      <c r="B34" s="14" t="s">
        <v>34</v>
      </c>
      <c r="C34" s="14" t="s">
        <v>35</v>
      </c>
      <c r="D34" s="20">
        <v>32.373888000000001</v>
      </c>
      <c r="E34" s="20">
        <v>33.074824</v>
      </c>
      <c r="F34" s="20">
        <v>34.49212</v>
      </c>
      <c r="G34" s="20">
        <v>31.361660000000001</v>
      </c>
      <c r="H34" s="21">
        <f t="shared" si="0"/>
        <v>32.825623</v>
      </c>
      <c r="I34" s="2">
        <f t="shared" si="1"/>
        <v>4.6250000000000002E-4</v>
      </c>
    </row>
    <row r="35" spans="1:9" x14ac:dyDescent="0.2">
      <c r="A35" s="13">
        <v>117</v>
      </c>
      <c r="B35" s="14" t="s">
        <v>157</v>
      </c>
      <c r="C35" s="14" t="s">
        <v>158</v>
      </c>
      <c r="D35" s="20">
        <v>410.388036</v>
      </c>
      <c r="E35" s="20">
        <v>456.29757999999998</v>
      </c>
      <c r="F35" s="20">
        <v>454.43017600000002</v>
      </c>
      <c r="G35" s="20">
        <v>416.60775599999999</v>
      </c>
      <c r="H35" s="21">
        <f t="shared" si="0"/>
        <v>434.43088699999998</v>
      </c>
      <c r="I35" s="2">
        <f t="shared" si="1"/>
        <v>6.1203999999999998E-3</v>
      </c>
    </row>
    <row r="36" spans="1:9" x14ac:dyDescent="0.2">
      <c r="A36" s="13">
        <v>35</v>
      </c>
      <c r="B36" s="14" t="s">
        <v>36</v>
      </c>
      <c r="C36" s="14" t="s">
        <v>37</v>
      </c>
      <c r="D36" s="20">
        <v>142.16522000000001</v>
      </c>
      <c r="E36" s="20">
        <v>151.54544799999999</v>
      </c>
      <c r="F36" s="20">
        <v>157.537744</v>
      </c>
      <c r="G36" s="20">
        <v>147.00362000000001</v>
      </c>
      <c r="H36" s="21">
        <f t="shared" si="0"/>
        <v>149.56300800000002</v>
      </c>
      <c r="I36" s="2">
        <f t="shared" si="1"/>
        <v>2.1071000000000002E-3</v>
      </c>
    </row>
    <row r="37" spans="1:9" x14ac:dyDescent="0.2">
      <c r="A37" s="13">
        <v>36</v>
      </c>
      <c r="B37" s="14" t="s">
        <v>38</v>
      </c>
      <c r="C37" s="14" t="s">
        <v>39</v>
      </c>
      <c r="D37" s="20">
        <v>12.183908000000001</v>
      </c>
      <c r="E37" s="20">
        <v>12.811052</v>
      </c>
      <c r="F37" s="20">
        <v>13.239312</v>
      </c>
      <c r="G37" s="20">
        <v>11.947552</v>
      </c>
      <c r="H37" s="21">
        <f t="shared" si="0"/>
        <v>12.545456</v>
      </c>
      <c r="I37" s="2">
        <f t="shared" si="1"/>
        <v>1.7670000000000001E-4</v>
      </c>
    </row>
    <row r="38" spans="1:9" x14ac:dyDescent="0.2">
      <c r="A38" s="13">
        <v>118</v>
      </c>
      <c r="B38" s="14" t="s">
        <v>159</v>
      </c>
      <c r="C38" s="14" t="s">
        <v>160</v>
      </c>
      <c r="D38" s="20">
        <v>1.398304</v>
      </c>
      <c r="E38" s="20">
        <v>1.3930800000000001</v>
      </c>
      <c r="F38" s="20">
        <v>1.61402</v>
      </c>
      <c r="G38" s="20">
        <v>1.3803879999999999</v>
      </c>
      <c r="H38" s="21">
        <f t="shared" ref="H38:H69" si="5">AVERAGE(D38:G38)</f>
        <v>1.446448</v>
      </c>
      <c r="I38" s="2">
        <f t="shared" ref="I38:I69" si="6">ROUND(H38/H$138,7)</f>
        <v>2.0400000000000001E-5</v>
      </c>
    </row>
    <row r="39" spans="1:9" x14ac:dyDescent="0.2">
      <c r="A39" s="13">
        <v>37</v>
      </c>
      <c r="B39" s="14" t="s">
        <v>40</v>
      </c>
      <c r="C39" s="14" t="s">
        <v>41</v>
      </c>
      <c r="D39" s="20">
        <v>4.9869279999999998</v>
      </c>
      <c r="E39" s="20">
        <v>5.1764559999999999</v>
      </c>
      <c r="F39" s="20">
        <v>5.6219640000000002</v>
      </c>
      <c r="G39" s="20">
        <v>4.7439879999999999</v>
      </c>
      <c r="H39" s="21">
        <f t="shared" si="5"/>
        <v>5.1323340000000002</v>
      </c>
      <c r="I39" s="2">
        <f t="shared" si="6"/>
        <v>7.2299999999999996E-5</v>
      </c>
    </row>
    <row r="40" spans="1:9" ht="12.75" customHeight="1" x14ac:dyDescent="0.2">
      <c r="A40" s="13">
        <v>38</v>
      </c>
      <c r="B40" s="14" t="s">
        <v>42</v>
      </c>
      <c r="C40" s="14" t="s">
        <v>43</v>
      </c>
      <c r="D40" s="20">
        <v>17.227232000000001</v>
      </c>
      <c r="E40" s="20">
        <v>18.187332000000001</v>
      </c>
      <c r="F40" s="20">
        <v>19.623315999999999</v>
      </c>
      <c r="G40" s="20">
        <v>17.775991999999999</v>
      </c>
      <c r="H40" s="21">
        <f t="shared" si="5"/>
        <v>18.203468000000001</v>
      </c>
      <c r="I40" s="2">
        <f t="shared" si="6"/>
        <v>2.565E-4</v>
      </c>
    </row>
    <row r="41" spans="1:9" ht="12.75" customHeight="1" x14ac:dyDescent="0.2">
      <c r="A41" s="13">
        <v>39</v>
      </c>
      <c r="B41" s="14" t="s">
        <v>44</v>
      </c>
      <c r="C41" s="14" t="s">
        <v>45</v>
      </c>
      <c r="D41" s="20">
        <v>8.4385759999999994</v>
      </c>
      <c r="E41" s="20">
        <v>8.9397160000000007</v>
      </c>
      <c r="F41" s="20">
        <v>9.5512239999999995</v>
      </c>
      <c r="G41" s="20">
        <v>8.9197520000000008</v>
      </c>
      <c r="H41" s="21">
        <f t="shared" si="5"/>
        <v>8.9623170000000005</v>
      </c>
      <c r="I41" s="2">
        <f t="shared" si="6"/>
        <v>1.2630000000000001E-4</v>
      </c>
    </row>
    <row r="42" spans="1:9" x14ac:dyDescent="0.2">
      <c r="A42" s="13">
        <v>119</v>
      </c>
      <c r="B42" s="14" t="s">
        <v>161</v>
      </c>
      <c r="C42" s="14" t="s">
        <v>162</v>
      </c>
      <c r="D42" s="20">
        <v>9.9577080000000002</v>
      </c>
      <c r="E42" s="20">
        <v>10.614420000000001</v>
      </c>
      <c r="F42" s="20">
        <v>11.010884000000001</v>
      </c>
      <c r="G42" s="20">
        <v>10.683339999999999</v>
      </c>
      <c r="H42" s="21">
        <f t="shared" si="5"/>
        <v>10.566587999999999</v>
      </c>
      <c r="I42" s="2">
        <f t="shared" si="6"/>
        <v>1.4889999999999999E-4</v>
      </c>
    </row>
    <row r="43" spans="1:9" x14ac:dyDescent="0.2">
      <c r="A43" s="13">
        <v>40</v>
      </c>
      <c r="B43" s="14" t="s">
        <v>46</v>
      </c>
      <c r="C43" s="14" t="s">
        <v>47</v>
      </c>
      <c r="D43" s="20">
        <v>11.59502</v>
      </c>
      <c r="E43" s="20">
        <v>12.740224</v>
      </c>
      <c r="F43" s="20">
        <v>12.907256</v>
      </c>
      <c r="G43" s="20">
        <v>12.451084</v>
      </c>
      <c r="H43" s="21">
        <f t="shared" si="5"/>
        <v>12.423396</v>
      </c>
      <c r="I43" s="2">
        <f t="shared" si="6"/>
        <v>1.75E-4</v>
      </c>
    </row>
    <row r="44" spans="1:9" x14ac:dyDescent="0.2">
      <c r="A44" s="13">
        <v>41</v>
      </c>
      <c r="B44" s="14" t="s">
        <v>48</v>
      </c>
      <c r="C44" s="14" t="s">
        <v>49</v>
      </c>
      <c r="D44" s="20">
        <v>14.432700000000001</v>
      </c>
      <c r="E44" s="20">
        <v>15.79936</v>
      </c>
      <c r="F44" s="20">
        <v>16.590240000000001</v>
      </c>
      <c r="G44" s="20">
        <v>15.626476</v>
      </c>
      <c r="H44" s="21">
        <f t="shared" si="5"/>
        <v>15.612193999999999</v>
      </c>
      <c r="I44" s="2">
        <f t="shared" si="6"/>
        <v>2.1990000000000001E-4</v>
      </c>
    </row>
    <row r="45" spans="1:9" x14ac:dyDescent="0.2">
      <c r="A45" s="13">
        <v>42</v>
      </c>
      <c r="B45" s="14" t="s">
        <v>50</v>
      </c>
      <c r="C45" s="14" t="s">
        <v>51</v>
      </c>
      <c r="D45" s="20">
        <v>22.820951999999998</v>
      </c>
      <c r="E45" s="20">
        <v>23.959800000000001</v>
      </c>
      <c r="F45" s="20">
        <v>25.723331999999999</v>
      </c>
      <c r="G45" s="20">
        <v>22.35294</v>
      </c>
      <c r="H45" s="21">
        <f t="shared" si="5"/>
        <v>23.714256000000002</v>
      </c>
      <c r="I45" s="2">
        <f t="shared" si="6"/>
        <v>3.3409999999999999E-4</v>
      </c>
    </row>
    <row r="46" spans="1:9" x14ac:dyDescent="0.2">
      <c r="A46" s="13">
        <v>43</v>
      </c>
      <c r="B46" s="14" t="s">
        <v>52</v>
      </c>
      <c r="C46" s="14" t="s">
        <v>53</v>
      </c>
      <c r="D46" s="20">
        <v>2.4768279999999998</v>
      </c>
      <c r="E46" s="20">
        <v>2.6851440000000002</v>
      </c>
      <c r="F46" s="20">
        <v>3.0845760000000002</v>
      </c>
      <c r="G46" s="20">
        <v>2.7337359999999999</v>
      </c>
      <c r="H46" s="21">
        <f t="shared" si="5"/>
        <v>2.7450710000000003</v>
      </c>
      <c r="I46" s="2">
        <f t="shared" si="6"/>
        <v>3.8699999999999999E-5</v>
      </c>
    </row>
    <row r="47" spans="1:9" x14ac:dyDescent="0.2">
      <c r="A47" s="13">
        <v>44</v>
      </c>
      <c r="B47" s="14" t="s">
        <v>54</v>
      </c>
      <c r="C47" s="14" t="s">
        <v>55</v>
      </c>
      <c r="D47" s="20">
        <v>10.195368</v>
      </c>
      <c r="E47" s="20">
        <v>10.711804000000001</v>
      </c>
      <c r="F47" s="20">
        <v>11.185280000000001</v>
      </c>
      <c r="G47" s="20">
        <v>9.8146400000000007</v>
      </c>
      <c r="H47" s="21">
        <f t="shared" si="5"/>
        <v>10.476773000000001</v>
      </c>
      <c r="I47" s="2">
        <f t="shared" si="6"/>
        <v>1.4760000000000001E-4</v>
      </c>
    </row>
    <row r="48" spans="1:9" x14ac:dyDescent="0.2">
      <c r="A48" s="13">
        <v>45</v>
      </c>
      <c r="B48" s="14" t="s">
        <v>56</v>
      </c>
      <c r="C48" s="14" t="s">
        <v>57</v>
      </c>
      <c r="D48" s="20">
        <v>25.316863999999999</v>
      </c>
      <c r="E48" s="20">
        <v>26.163160000000001</v>
      </c>
      <c r="F48" s="20">
        <v>28.893291999999999</v>
      </c>
      <c r="G48" s="20">
        <v>27.689347999999999</v>
      </c>
      <c r="H48" s="21">
        <f t="shared" si="5"/>
        <v>27.015666</v>
      </c>
      <c r="I48" s="2">
        <f t="shared" si="6"/>
        <v>3.8059999999999998E-4</v>
      </c>
    </row>
    <row r="49" spans="1:9" x14ac:dyDescent="0.2">
      <c r="A49" s="13">
        <v>46</v>
      </c>
      <c r="B49" s="14" t="s">
        <v>58</v>
      </c>
      <c r="C49" s="14" t="s">
        <v>59</v>
      </c>
      <c r="D49" s="20">
        <v>11.967371999999999</v>
      </c>
      <c r="E49" s="20">
        <v>12.715544</v>
      </c>
      <c r="F49" s="20">
        <v>13.556848</v>
      </c>
      <c r="G49" s="20">
        <v>12.317904</v>
      </c>
      <c r="H49" s="21">
        <f t="shared" si="5"/>
        <v>12.639417</v>
      </c>
      <c r="I49" s="2">
        <f t="shared" si="6"/>
        <v>1.7809999999999999E-4</v>
      </c>
    </row>
    <row r="50" spans="1:9" x14ac:dyDescent="0.2">
      <c r="A50" s="13">
        <v>47</v>
      </c>
      <c r="B50" s="14" t="s">
        <v>60</v>
      </c>
      <c r="C50" s="14" t="s">
        <v>61</v>
      </c>
      <c r="D50" s="20">
        <v>5.2268679999999996</v>
      </c>
      <c r="E50" s="20">
        <v>5.5557080000000001</v>
      </c>
      <c r="F50" s="20">
        <v>6.0059399999999998</v>
      </c>
      <c r="G50" s="20">
        <v>5.0977360000000003</v>
      </c>
      <c r="H50" s="21">
        <f t="shared" si="5"/>
        <v>5.4715629999999997</v>
      </c>
      <c r="I50" s="2">
        <f t="shared" si="6"/>
        <v>7.7100000000000004E-5</v>
      </c>
    </row>
    <row r="51" spans="1:9" x14ac:dyDescent="0.2">
      <c r="A51" s="13">
        <v>48</v>
      </c>
      <c r="B51" s="14" t="s">
        <v>62</v>
      </c>
      <c r="C51" s="14" t="s">
        <v>63</v>
      </c>
      <c r="D51" s="20">
        <v>2.1347320000000001</v>
      </c>
      <c r="E51" s="20">
        <v>2.2469359999999998</v>
      </c>
      <c r="F51" s="20">
        <v>2.380296</v>
      </c>
      <c r="G51" s="20">
        <v>2.2412960000000002</v>
      </c>
      <c r="H51" s="21">
        <f t="shared" si="5"/>
        <v>2.2508149999999998</v>
      </c>
      <c r="I51" s="2">
        <f t="shared" si="6"/>
        <v>3.1699999999999998E-5</v>
      </c>
    </row>
    <row r="52" spans="1:9" x14ac:dyDescent="0.2">
      <c r="A52" s="13">
        <v>121</v>
      </c>
      <c r="B52" s="14" t="s">
        <v>163</v>
      </c>
      <c r="C52" s="14" t="s">
        <v>164</v>
      </c>
      <c r="D52" s="20">
        <v>20.389427999999999</v>
      </c>
      <c r="E52" s="20">
        <v>21.169927999999999</v>
      </c>
      <c r="F52" s="20">
        <v>21.937372</v>
      </c>
      <c r="G52" s="20">
        <v>19.730931999999999</v>
      </c>
      <c r="H52" s="21">
        <f t="shared" si="5"/>
        <v>20.806914999999996</v>
      </c>
      <c r="I52" s="2">
        <f t="shared" si="6"/>
        <v>2.9310000000000002E-4</v>
      </c>
    </row>
    <row r="53" spans="1:9" x14ac:dyDescent="0.2">
      <c r="A53" s="13">
        <v>49</v>
      </c>
      <c r="B53" s="14" t="s">
        <v>64</v>
      </c>
      <c r="C53" s="14" t="s">
        <v>65</v>
      </c>
      <c r="D53" s="20">
        <v>122.68940000000001</v>
      </c>
      <c r="E53" s="20">
        <v>123.74866400000001</v>
      </c>
      <c r="F53" s="20">
        <v>130.761664</v>
      </c>
      <c r="G53" s="20">
        <v>128.90601599999999</v>
      </c>
      <c r="H53" s="21">
        <f t="shared" si="5"/>
        <v>126.52643599999999</v>
      </c>
      <c r="I53" s="2">
        <f t="shared" si="6"/>
        <v>1.7825E-3</v>
      </c>
    </row>
    <row r="54" spans="1:9" x14ac:dyDescent="0.2">
      <c r="A54" s="13">
        <v>50</v>
      </c>
      <c r="B54" s="14" t="s">
        <v>66</v>
      </c>
      <c r="C54" s="14" t="s">
        <v>67</v>
      </c>
      <c r="D54" s="20">
        <v>8.8590040000000005</v>
      </c>
      <c r="E54" s="20">
        <v>8.9410600000000002</v>
      </c>
      <c r="F54" s="20">
        <v>9.7945159999999998</v>
      </c>
      <c r="G54" s="20">
        <v>8.4951519999999991</v>
      </c>
      <c r="H54" s="21">
        <f t="shared" si="5"/>
        <v>9.0224329999999995</v>
      </c>
      <c r="I54" s="2">
        <f t="shared" si="6"/>
        <v>1.271E-4</v>
      </c>
    </row>
    <row r="55" spans="1:9" x14ac:dyDescent="0.2">
      <c r="A55" s="13">
        <v>51</v>
      </c>
      <c r="B55" s="14" t="s">
        <v>68</v>
      </c>
      <c r="C55" s="14" t="s">
        <v>69</v>
      </c>
      <c r="D55" s="20">
        <v>12.192876</v>
      </c>
      <c r="E55" s="20">
        <v>13.667232</v>
      </c>
      <c r="F55" s="20">
        <v>14.692936</v>
      </c>
      <c r="G55" s="20">
        <v>13.298083999999999</v>
      </c>
      <c r="H55" s="21">
        <f t="shared" si="5"/>
        <v>13.462782000000001</v>
      </c>
      <c r="I55" s="2">
        <f t="shared" si="6"/>
        <v>1.897E-4</v>
      </c>
    </row>
    <row r="56" spans="1:9" x14ac:dyDescent="0.2">
      <c r="A56" s="13">
        <v>52</v>
      </c>
      <c r="B56" s="14" t="s">
        <v>70</v>
      </c>
      <c r="C56" s="14" t="s">
        <v>71</v>
      </c>
      <c r="D56" s="20">
        <v>12.758032</v>
      </c>
      <c r="E56" s="20">
        <v>13.6707</v>
      </c>
      <c r="F56" s="20">
        <v>14.263004</v>
      </c>
      <c r="G56" s="20">
        <v>13.28842</v>
      </c>
      <c r="H56" s="21">
        <f t="shared" si="5"/>
        <v>13.495039</v>
      </c>
      <c r="I56" s="2">
        <f t="shared" si="6"/>
        <v>1.9010000000000001E-4</v>
      </c>
    </row>
    <row r="57" spans="1:9" x14ac:dyDescent="0.2">
      <c r="A57" s="13">
        <v>53</v>
      </c>
      <c r="B57" s="14" t="s">
        <v>72</v>
      </c>
      <c r="C57" s="14" t="s">
        <v>73</v>
      </c>
      <c r="D57" s="20">
        <v>63.880288</v>
      </c>
      <c r="E57" s="20">
        <v>64.667668000000006</v>
      </c>
      <c r="F57" s="20">
        <v>68.612952000000007</v>
      </c>
      <c r="G57" s="20">
        <v>63.861975999999999</v>
      </c>
      <c r="H57" s="21">
        <f t="shared" si="5"/>
        <v>65.255720999999994</v>
      </c>
      <c r="I57" s="2">
        <f t="shared" si="6"/>
        <v>9.1929999999999996E-4</v>
      </c>
    </row>
    <row r="58" spans="1:9" x14ac:dyDescent="0.2">
      <c r="A58" s="13">
        <v>54</v>
      </c>
      <c r="B58" s="14" t="s">
        <v>212</v>
      </c>
      <c r="C58" s="14" t="s">
        <v>74</v>
      </c>
      <c r="D58" s="20">
        <v>5.7905959999999999</v>
      </c>
      <c r="E58" s="20">
        <v>6.8132159999999997</v>
      </c>
      <c r="F58" s="20">
        <v>7.7954160000000003</v>
      </c>
      <c r="G58" s="20">
        <v>6.8937920000000004</v>
      </c>
      <c r="H58" s="21">
        <f t="shared" si="5"/>
        <v>6.8232550000000005</v>
      </c>
      <c r="I58" s="2">
        <f t="shared" si="6"/>
        <v>9.6100000000000005E-5</v>
      </c>
    </row>
    <row r="59" spans="1:9" x14ac:dyDescent="0.2">
      <c r="A59" s="13">
        <v>55</v>
      </c>
      <c r="B59" s="14" t="s">
        <v>75</v>
      </c>
      <c r="C59" s="14" t="s">
        <v>76</v>
      </c>
      <c r="D59" s="20">
        <v>10.037796</v>
      </c>
      <c r="E59" s="20">
        <v>9.834168</v>
      </c>
      <c r="F59" s="20">
        <v>10.429536000000001</v>
      </c>
      <c r="G59" s="20">
        <v>9.0103519999999993</v>
      </c>
      <c r="H59" s="21">
        <f t="shared" si="5"/>
        <v>9.8279629999999987</v>
      </c>
      <c r="I59" s="2">
        <f t="shared" si="6"/>
        <v>1.3850000000000001E-4</v>
      </c>
    </row>
    <row r="60" spans="1:9" x14ac:dyDescent="0.2">
      <c r="A60" s="13">
        <v>56</v>
      </c>
      <c r="B60" s="14" t="s">
        <v>77</v>
      </c>
      <c r="C60" s="14" t="s">
        <v>78</v>
      </c>
      <c r="D60" s="20">
        <v>9.3138120000000004</v>
      </c>
      <c r="E60" s="20">
        <v>9.7046320000000001</v>
      </c>
      <c r="F60" s="20">
        <v>10.379704</v>
      </c>
      <c r="G60" s="20">
        <v>10.008524</v>
      </c>
      <c r="H60" s="21">
        <f t="shared" si="5"/>
        <v>9.8516680000000001</v>
      </c>
      <c r="I60" s="2">
        <f t="shared" si="6"/>
        <v>1.3880000000000001E-4</v>
      </c>
    </row>
    <row r="61" spans="1:9" x14ac:dyDescent="0.2">
      <c r="A61" s="13">
        <v>57</v>
      </c>
      <c r="B61" s="14" t="s">
        <v>79</v>
      </c>
      <c r="C61" s="14" t="s">
        <v>80</v>
      </c>
      <c r="D61" s="20">
        <v>4.5224159999999998</v>
      </c>
      <c r="E61" s="20">
        <v>4.5154920000000001</v>
      </c>
      <c r="F61" s="20">
        <v>4.8162240000000001</v>
      </c>
      <c r="G61" s="20">
        <v>4.4710520000000002</v>
      </c>
      <c r="H61" s="21">
        <f t="shared" si="5"/>
        <v>4.581296</v>
      </c>
      <c r="I61" s="2">
        <f t="shared" si="6"/>
        <v>6.4499999999999996E-5</v>
      </c>
    </row>
    <row r="62" spans="1:9" x14ac:dyDescent="0.2">
      <c r="A62" s="13">
        <v>58</v>
      </c>
      <c r="B62" s="14" t="s">
        <v>81</v>
      </c>
      <c r="C62" s="14" t="s">
        <v>82</v>
      </c>
      <c r="D62" s="20">
        <v>7.5663919999999996</v>
      </c>
      <c r="E62" s="20">
        <v>7.9489840000000003</v>
      </c>
      <c r="F62" s="20">
        <v>8.2132280000000009</v>
      </c>
      <c r="G62" s="20">
        <v>7.4810679999999996</v>
      </c>
      <c r="H62" s="21">
        <f t="shared" si="5"/>
        <v>7.8024180000000003</v>
      </c>
      <c r="I62" s="2">
        <f t="shared" si="6"/>
        <v>1.099E-4</v>
      </c>
    </row>
    <row r="63" spans="1:9" x14ac:dyDescent="0.2">
      <c r="A63" s="13">
        <v>59</v>
      </c>
      <c r="B63" s="14" t="s">
        <v>213</v>
      </c>
      <c r="C63" s="14" t="s">
        <v>83</v>
      </c>
      <c r="D63" s="20">
        <v>7.5440880000000003</v>
      </c>
      <c r="E63" s="20">
        <v>8.8123039999999992</v>
      </c>
      <c r="F63" s="20">
        <v>9.4687839999999994</v>
      </c>
      <c r="G63" s="20">
        <v>8.6070440000000001</v>
      </c>
      <c r="H63" s="21">
        <f t="shared" si="5"/>
        <v>8.6080550000000002</v>
      </c>
      <c r="I63" s="2">
        <f t="shared" si="6"/>
        <v>1.2129999999999999E-4</v>
      </c>
    </row>
    <row r="64" spans="1:9" x14ac:dyDescent="0.2">
      <c r="A64" s="13">
        <v>60</v>
      </c>
      <c r="B64" s="14" t="s">
        <v>84</v>
      </c>
      <c r="C64" s="14" t="s">
        <v>85</v>
      </c>
      <c r="D64" s="20">
        <v>19.916475999999999</v>
      </c>
      <c r="E64" s="20">
        <v>20.051463999999999</v>
      </c>
      <c r="F64" s="20">
        <v>21.027348</v>
      </c>
      <c r="G64" s="20">
        <v>19.082467999999999</v>
      </c>
      <c r="H64" s="21">
        <f t="shared" si="5"/>
        <v>20.019438999999998</v>
      </c>
      <c r="I64" s="2">
        <f t="shared" si="6"/>
        <v>2.8200000000000002E-4</v>
      </c>
    </row>
    <row r="65" spans="1:9" x14ac:dyDescent="0.2">
      <c r="A65" s="13">
        <v>61</v>
      </c>
      <c r="B65" s="14" t="s">
        <v>86</v>
      </c>
      <c r="C65" s="14" t="s">
        <v>87</v>
      </c>
      <c r="D65" s="20">
        <v>29.11476</v>
      </c>
      <c r="E65" s="20">
        <v>29.831612</v>
      </c>
      <c r="F65" s="20">
        <v>33.959988000000003</v>
      </c>
      <c r="G65" s="20">
        <v>31.390008000000002</v>
      </c>
      <c r="H65" s="21">
        <f t="shared" si="5"/>
        <v>31.074092</v>
      </c>
      <c r="I65" s="2">
        <f t="shared" si="6"/>
        <v>4.3780000000000002E-4</v>
      </c>
    </row>
    <row r="66" spans="1:9" x14ac:dyDescent="0.2">
      <c r="A66" s="13">
        <v>62</v>
      </c>
      <c r="B66" s="14" t="s">
        <v>214</v>
      </c>
      <c r="C66" s="14" t="s">
        <v>88</v>
      </c>
      <c r="D66" s="20">
        <v>48.406312</v>
      </c>
      <c r="E66" s="20">
        <v>61.903067999999998</v>
      </c>
      <c r="F66" s="20">
        <v>65.086960000000005</v>
      </c>
      <c r="G66" s="20">
        <v>59.604115999999998</v>
      </c>
      <c r="H66" s="21">
        <f t="shared" si="5"/>
        <v>58.750114000000004</v>
      </c>
      <c r="I66" s="2">
        <f t="shared" si="6"/>
        <v>8.2770000000000001E-4</v>
      </c>
    </row>
    <row r="67" spans="1:9" x14ac:dyDescent="0.2">
      <c r="A67" s="13">
        <v>63</v>
      </c>
      <c r="B67" s="14" t="s">
        <v>89</v>
      </c>
      <c r="C67" s="14" t="s">
        <v>90</v>
      </c>
      <c r="D67" s="20">
        <v>72.103508000000005</v>
      </c>
      <c r="E67" s="20">
        <v>69.238156000000004</v>
      </c>
      <c r="F67" s="20">
        <v>82.177632000000003</v>
      </c>
      <c r="G67" s="20">
        <v>73.272536000000002</v>
      </c>
      <c r="H67" s="21">
        <f t="shared" si="5"/>
        <v>74.197958</v>
      </c>
      <c r="I67" s="2">
        <f t="shared" si="6"/>
        <v>1.0453000000000001E-3</v>
      </c>
    </row>
    <row r="68" spans="1:9" x14ac:dyDescent="0.2">
      <c r="A68" s="13">
        <v>64</v>
      </c>
      <c r="B68" s="14" t="s">
        <v>215</v>
      </c>
      <c r="C68" s="14" t="s">
        <v>91</v>
      </c>
      <c r="D68" s="20">
        <v>72.390748000000002</v>
      </c>
      <c r="E68" s="20">
        <v>83.984812000000005</v>
      </c>
      <c r="F68" s="20">
        <v>89.089740000000006</v>
      </c>
      <c r="G68" s="20">
        <v>82.289531999999994</v>
      </c>
      <c r="H68" s="21">
        <f t="shared" si="5"/>
        <v>81.938708000000005</v>
      </c>
      <c r="I68" s="2">
        <f t="shared" si="6"/>
        <v>1.1544000000000001E-3</v>
      </c>
    </row>
    <row r="69" spans="1:9" x14ac:dyDescent="0.2">
      <c r="A69" s="13">
        <v>122</v>
      </c>
      <c r="B69" s="14" t="s">
        <v>201</v>
      </c>
      <c r="C69" s="14" t="s">
        <v>165</v>
      </c>
      <c r="D69" s="20">
        <v>4619.6464640000004</v>
      </c>
      <c r="E69" s="20">
        <v>4725.5982279999998</v>
      </c>
      <c r="F69" s="20">
        <v>4995.4853839999996</v>
      </c>
      <c r="G69" s="20">
        <v>4527.3187760000001</v>
      </c>
      <c r="H69" s="21">
        <f t="shared" si="5"/>
        <v>4717.012213</v>
      </c>
      <c r="I69" s="2">
        <f t="shared" si="6"/>
        <v>6.6454700000000005E-2</v>
      </c>
    </row>
    <row r="70" spans="1:9" x14ac:dyDescent="0.2">
      <c r="A70" s="13">
        <v>198</v>
      </c>
      <c r="B70" s="14" t="s">
        <v>244</v>
      </c>
      <c r="C70" s="14" t="s">
        <v>245</v>
      </c>
      <c r="D70" s="22">
        <v>0</v>
      </c>
      <c r="E70" s="22">
        <v>0</v>
      </c>
      <c r="F70" s="22">
        <v>0</v>
      </c>
      <c r="G70" s="22">
        <v>0</v>
      </c>
      <c r="H70" s="21">
        <f t="shared" ref="H70:H101" si="7">AVERAGE(D70:G70)</f>
        <v>0</v>
      </c>
      <c r="I70" s="2">
        <f t="shared" ref="I70:I101" si="8">ROUND(H70/H$138,7)</f>
        <v>0</v>
      </c>
    </row>
    <row r="71" spans="1:9" x14ac:dyDescent="0.2">
      <c r="A71" s="13">
        <v>66</v>
      </c>
      <c r="B71" s="14" t="s">
        <v>216</v>
      </c>
      <c r="C71" s="14" t="s">
        <v>92</v>
      </c>
      <c r="D71" s="20">
        <v>12.46316</v>
      </c>
      <c r="E71" s="20">
        <v>11.809956</v>
      </c>
      <c r="F71" s="20">
        <v>14.847212000000001</v>
      </c>
      <c r="G71" s="20">
        <v>14.834792</v>
      </c>
      <c r="H71" s="21">
        <f t="shared" si="7"/>
        <v>13.48878</v>
      </c>
      <c r="I71" s="2">
        <f t="shared" si="8"/>
        <v>1.9000000000000001E-4</v>
      </c>
    </row>
    <row r="72" spans="1:9" x14ac:dyDescent="0.2">
      <c r="A72" s="13">
        <v>67</v>
      </c>
      <c r="B72" s="14" t="s">
        <v>217</v>
      </c>
      <c r="C72" s="14" t="s">
        <v>93</v>
      </c>
      <c r="D72" s="20">
        <v>1193.1660039999999</v>
      </c>
      <c r="E72" s="20">
        <v>1443.585288</v>
      </c>
      <c r="F72" s="20">
        <v>1522.5474280000001</v>
      </c>
      <c r="G72" s="20">
        <v>1387.6605520000001</v>
      </c>
      <c r="H72" s="21">
        <f t="shared" si="7"/>
        <v>1386.739818</v>
      </c>
      <c r="I72" s="2">
        <f t="shared" si="8"/>
        <v>1.95368E-2</v>
      </c>
    </row>
    <row r="73" spans="1:9" x14ac:dyDescent="0.2">
      <c r="A73" s="13">
        <v>123</v>
      </c>
      <c r="B73" s="14" t="s">
        <v>166</v>
      </c>
      <c r="C73" s="14" t="s">
        <v>202</v>
      </c>
      <c r="D73" s="20">
        <v>306.85324800000001</v>
      </c>
      <c r="E73" s="20">
        <v>335.39232800000002</v>
      </c>
      <c r="F73" s="20">
        <v>358.86493999999999</v>
      </c>
      <c r="G73" s="20">
        <v>330.284784</v>
      </c>
      <c r="H73" s="21">
        <f t="shared" si="7"/>
        <v>332.84882499999998</v>
      </c>
      <c r="I73" s="2">
        <f t="shared" si="8"/>
        <v>4.6893000000000004E-3</v>
      </c>
    </row>
    <row r="74" spans="1:9" x14ac:dyDescent="0.2">
      <c r="A74" s="13">
        <v>193</v>
      </c>
      <c r="B74" s="14" t="s">
        <v>264</v>
      </c>
      <c r="C74" s="14" t="s">
        <v>240</v>
      </c>
      <c r="D74" s="22">
        <v>0</v>
      </c>
      <c r="E74" s="22">
        <v>0</v>
      </c>
      <c r="F74" s="22">
        <v>0</v>
      </c>
      <c r="G74" s="22">
        <v>0</v>
      </c>
      <c r="H74" s="21">
        <f t="shared" si="7"/>
        <v>0</v>
      </c>
      <c r="I74" s="2">
        <f t="shared" si="8"/>
        <v>0</v>
      </c>
    </row>
    <row r="75" spans="1:9" x14ac:dyDescent="0.2">
      <c r="A75" s="13">
        <v>69</v>
      </c>
      <c r="B75" s="14" t="s">
        <v>94</v>
      </c>
      <c r="C75" s="14" t="s">
        <v>95</v>
      </c>
      <c r="D75" s="20">
        <v>29.030472</v>
      </c>
      <c r="E75" s="20">
        <v>37.366619999999998</v>
      </c>
      <c r="F75" s="20">
        <v>41.870787999999997</v>
      </c>
      <c r="G75" s="20">
        <v>39.437392000000003</v>
      </c>
      <c r="H75" s="21">
        <f t="shared" si="7"/>
        <v>36.926317999999995</v>
      </c>
      <c r="I75" s="2">
        <f t="shared" si="8"/>
        <v>5.2019999999999996E-4</v>
      </c>
    </row>
    <row r="76" spans="1:9" x14ac:dyDescent="0.2">
      <c r="A76" s="13">
        <v>205</v>
      </c>
      <c r="B76" s="14" t="s">
        <v>260</v>
      </c>
      <c r="C76" s="14" t="s">
        <v>261</v>
      </c>
      <c r="D76" s="22">
        <v>4.1920640000000002</v>
      </c>
      <c r="E76" s="22">
        <v>1.464636</v>
      </c>
      <c r="F76" s="20">
        <v>3.21204</v>
      </c>
      <c r="G76" s="20">
        <v>1.260464</v>
      </c>
      <c r="H76" s="21">
        <f t="shared" si="7"/>
        <v>2.5323010000000004</v>
      </c>
      <c r="I76" s="2">
        <f t="shared" si="8"/>
        <v>3.57E-5</v>
      </c>
    </row>
    <row r="77" spans="1:9" x14ac:dyDescent="0.2">
      <c r="A77" s="13">
        <v>70</v>
      </c>
      <c r="B77" s="14" t="s">
        <v>96</v>
      </c>
      <c r="C77" s="14" t="s">
        <v>97</v>
      </c>
      <c r="D77" s="20">
        <v>244.20908800000001</v>
      </c>
      <c r="E77" s="20">
        <v>289.46045600000002</v>
      </c>
      <c r="F77" s="20">
        <v>304.58250800000002</v>
      </c>
      <c r="G77" s="20">
        <v>280.39328</v>
      </c>
      <c r="H77" s="21">
        <f t="shared" si="7"/>
        <v>279.66133300000001</v>
      </c>
      <c r="I77" s="2">
        <f t="shared" si="8"/>
        <v>3.9399999999999999E-3</v>
      </c>
    </row>
    <row r="78" spans="1:9" x14ac:dyDescent="0.2">
      <c r="A78" s="13">
        <v>202</v>
      </c>
      <c r="B78" s="14" t="s">
        <v>252</v>
      </c>
      <c r="C78" s="14" t="s">
        <v>253</v>
      </c>
      <c r="D78" s="20">
        <v>10.887952</v>
      </c>
      <c r="E78" s="20">
        <v>10.852192000000001</v>
      </c>
      <c r="F78" s="20">
        <v>11.142144</v>
      </c>
      <c r="G78" s="20">
        <v>9.0149600000000003</v>
      </c>
      <c r="H78" s="21">
        <f t="shared" si="7"/>
        <v>10.474312000000001</v>
      </c>
      <c r="I78" s="2">
        <f t="shared" si="8"/>
        <v>1.4760000000000001E-4</v>
      </c>
    </row>
    <row r="79" spans="1:9" x14ac:dyDescent="0.2">
      <c r="A79" s="13">
        <v>207</v>
      </c>
      <c r="B79" s="14" t="s">
        <v>262</v>
      </c>
      <c r="C79" s="24" t="s">
        <v>263</v>
      </c>
      <c r="D79" s="22">
        <v>1.2233639999999999</v>
      </c>
      <c r="E79" s="20">
        <v>1.4687159999999999</v>
      </c>
      <c r="F79" s="20">
        <v>1.448888</v>
      </c>
      <c r="G79" s="20">
        <v>1.386916</v>
      </c>
      <c r="H79" s="21">
        <f>AVERAGE(D79:G79)</f>
        <v>1.3819710000000001</v>
      </c>
      <c r="I79" s="2">
        <f t="shared" si="8"/>
        <v>1.95E-5</v>
      </c>
    </row>
    <row r="80" spans="1:9" x14ac:dyDescent="0.2">
      <c r="A80" s="13">
        <v>71</v>
      </c>
      <c r="B80" s="14" t="s">
        <v>98</v>
      </c>
      <c r="C80" s="14" t="s">
        <v>99</v>
      </c>
      <c r="D80" s="20">
        <v>60.423544</v>
      </c>
      <c r="E80" s="20">
        <v>64.904011999999994</v>
      </c>
      <c r="F80" s="20">
        <v>68.064580000000007</v>
      </c>
      <c r="G80" s="20">
        <v>63.63232</v>
      </c>
      <c r="H80" s="21">
        <f t="shared" si="7"/>
        <v>64.256113999999997</v>
      </c>
      <c r="I80" s="2">
        <f t="shared" si="8"/>
        <v>9.0530000000000005E-4</v>
      </c>
    </row>
    <row r="81" spans="1:9" x14ac:dyDescent="0.2">
      <c r="A81" s="13">
        <v>72</v>
      </c>
      <c r="B81" s="14" t="s">
        <v>100</v>
      </c>
      <c r="C81" s="14" t="s">
        <v>101</v>
      </c>
      <c r="D81" s="20">
        <v>18.902144</v>
      </c>
      <c r="E81" s="20">
        <v>23.147031999999999</v>
      </c>
      <c r="F81" s="20">
        <v>23.511616</v>
      </c>
      <c r="G81" s="20">
        <v>22.017216000000001</v>
      </c>
      <c r="H81" s="21">
        <f t="shared" si="7"/>
        <v>21.894502000000003</v>
      </c>
      <c r="I81" s="2">
        <f t="shared" si="8"/>
        <v>3.0850000000000002E-4</v>
      </c>
    </row>
    <row r="82" spans="1:9" x14ac:dyDescent="0.2">
      <c r="A82" s="13">
        <v>125</v>
      </c>
      <c r="B82" s="14" t="s">
        <v>167</v>
      </c>
      <c r="C82" s="14" t="s">
        <v>168</v>
      </c>
      <c r="D82" s="20">
        <v>94.588955999999996</v>
      </c>
      <c r="E82" s="20">
        <v>108.500908</v>
      </c>
      <c r="F82" s="20">
        <v>112.80776</v>
      </c>
      <c r="G82" s="20">
        <v>103.042148</v>
      </c>
      <c r="H82" s="21">
        <f t="shared" si="7"/>
        <v>104.73494299999999</v>
      </c>
      <c r="I82" s="2">
        <f t="shared" si="8"/>
        <v>1.4755E-3</v>
      </c>
    </row>
    <row r="83" spans="1:9" x14ac:dyDescent="0.2">
      <c r="A83" s="13">
        <v>73</v>
      </c>
      <c r="B83" s="14" t="s">
        <v>102</v>
      </c>
      <c r="C83" s="14" t="s">
        <v>103</v>
      </c>
      <c r="D83" s="20">
        <v>24.777384000000001</v>
      </c>
      <c r="E83" s="20">
        <v>28.908335999999998</v>
      </c>
      <c r="F83" s="20">
        <v>29.271291999999999</v>
      </c>
      <c r="G83" s="20">
        <v>26.266428000000001</v>
      </c>
      <c r="H83" s="21">
        <f t="shared" si="7"/>
        <v>27.305860000000003</v>
      </c>
      <c r="I83" s="2">
        <f t="shared" si="8"/>
        <v>3.8470000000000003E-4</v>
      </c>
    </row>
    <row r="84" spans="1:9" x14ac:dyDescent="0.2">
      <c r="A84" s="13">
        <v>177</v>
      </c>
      <c r="B84" s="14" t="s">
        <v>204</v>
      </c>
      <c r="C84" s="14" t="s">
        <v>205</v>
      </c>
      <c r="D84" s="20">
        <v>12.478332</v>
      </c>
      <c r="E84" s="20">
        <v>10.729796</v>
      </c>
      <c r="F84" s="20">
        <v>6.3669359999999999</v>
      </c>
      <c r="G84" s="20">
        <v>0.122376</v>
      </c>
      <c r="H84" s="21">
        <f t="shared" si="7"/>
        <v>7.4243600000000001</v>
      </c>
      <c r="I84" s="2">
        <f t="shared" si="8"/>
        <v>1.0459999999999999E-4</v>
      </c>
    </row>
    <row r="85" spans="1:9" x14ac:dyDescent="0.2">
      <c r="A85" s="13">
        <v>74</v>
      </c>
      <c r="B85" s="14" t="s">
        <v>218</v>
      </c>
      <c r="C85" s="14" t="s">
        <v>104</v>
      </c>
      <c r="D85" s="20">
        <v>217.51242400000001</v>
      </c>
      <c r="E85" s="20">
        <v>279.953396</v>
      </c>
      <c r="F85" s="20">
        <v>301.50059199999998</v>
      </c>
      <c r="G85" s="20">
        <v>282.36815200000001</v>
      </c>
      <c r="H85" s="21">
        <f t="shared" si="7"/>
        <v>270.333641</v>
      </c>
      <c r="I85" s="2">
        <f t="shared" si="8"/>
        <v>3.8084999999999998E-3</v>
      </c>
    </row>
    <row r="86" spans="1:9" x14ac:dyDescent="0.2">
      <c r="A86" s="13">
        <v>196</v>
      </c>
      <c r="B86" s="14" t="s">
        <v>241</v>
      </c>
      <c r="C86" s="14" t="s">
        <v>242</v>
      </c>
      <c r="D86" s="22">
        <v>1.095512</v>
      </c>
      <c r="E86" s="22">
        <v>0</v>
      </c>
      <c r="F86" s="22">
        <v>0</v>
      </c>
      <c r="G86" s="22">
        <v>0</v>
      </c>
      <c r="H86" s="21">
        <f t="shared" si="7"/>
        <v>0.27387800000000001</v>
      </c>
      <c r="I86" s="2">
        <f t="shared" si="8"/>
        <v>3.8999999999999999E-6</v>
      </c>
    </row>
    <row r="87" spans="1:9" x14ac:dyDescent="0.2">
      <c r="A87" s="13">
        <v>75</v>
      </c>
      <c r="B87" s="14" t="s">
        <v>105</v>
      </c>
      <c r="C87" s="14" t="s">
        <v>106</v>
      </c>
      <c r="D87" s="20">
        <v>401.869236</v>
      </c>
      <c r="E87" s="20">
        <v>408.90105599999998</v>
      </c>
      <c r="F87" s="20">
        <v>439.96357999999998</v>
      </c>
      <c r="G87" s="20">
        <v>407.011236</v>
      </c>
      <c r="H87" s="21">
        <f t="shared" si="7"/>
        <v>414.43627699999996</v>
      </c>
      <c r="I87" s="2">
        <f t="shared" si="8"/>
        <v>5.8386999999999996E-3</v>
      </c>
    </row>
    <row r="88" spans="1:9" x14ac:dyDescent="0.2">
      <c r="A88" s="13">
        <v>76</v>
      </c>
      <c r="B88" s="14" t="s">
        <v>219</v>
      </c>
      <c r="C88" s="14" t="s">
        <v>107</v>
      </c>
      <c r="D88" s="20">
        <v>16.637775999999999</v>
      </c>
      <c r="E88" s="20">
        <v>15.951904000000001</v>
      </c>
      <c r="F88" s="20">
        <v>18.937560000000001</v>
      </c>
      <c r="G88" s="20">
        <v>17.619848000000001</v>
      </c>
      <c r="H88" s="21">
        <f t="shared" si="7"/>
        <v>17.286772000000003</v>
      </c>
      <c r="I88" s="2">
        <f t="shared" si="8"/>
        <v>2.4350000000000001E-4</v>
      </c>
    </row>
    <row r="89" spans="1:9" x14ac:dyDescent="0.2">
      <c r="A89" s="13">
        <v>142</v>
      </c>
      <c r="B89" s="14" t="s">
        <v>237</v>
      </c>
      <c r="C89" s="14" t="s">
        <v>182</v>
      </c>
      <c r="D89" s="20">
        <v>34.722831999999997</v>
      </c>
      <c r="E89" s="20">
        <v>37.139907999999998</v>
      </c>
      <c r="F89" s="20">
        <v>40.285580000000003</v>
      </c>
      <c r="G89" s="20">
        <v>36.541795999999998</v>
      </c>
      <c r="H89" s="21">
        <f t="shared" si="7"/>
        <v>37.172529000000004</v>
      </c>
      <c r="I89" s="2">
        <f t="shared" si="8"/>
        <v>5.2369999999999999E-4</v>
      </c>
    </row>
    <row r="90" spans="1:9" x14ac:dyDescent="0.2">
      <c r="A90" s="13">
        <v>172</v>
      </c>
      <c r="B90" s="14" t="s">
        <v>196</v>
      </c>
      <c r="C90" s="14" t="s">
        <v>197</v>
      </c>
      <c r="D90" s="20">
        <v>91.110724000000005</v>
      </c>
      <c r="E90" s="20">
        <v>90.288387999999998</v>
      </c>
      <c r="F90" s="20">
        <v>103.446048</v>
      </c>
      <c r="G90" s="20">
        <v>95.542771999999999</v>
      </c>
      <c r="H90" s="21">
        <f t="shared" si="7"/>
        <v>95.096983000000009</v>
      </c>
      <c r="I90" s="2">
        <f t="shared" si="8"/>
        <v>1.3397999999999999E-3</v>
      </c>
    </row>
    <row r="91" spans="1:9" x14ac:dyDescent="0.2">
      <c r="A91" s="13">
        <v>77</v>
      </c>
      <c r="B91" s="14" t="s">
        <v>108</v>
      </c>
      <c r="C91" s="14" t="s">
        <v>109</v>
      </c>
      <c r="D91" s="20">
        <v>118.25137599999999</v>
      </c>
      <c r="E91" s="20">
        <v>136.03710000000001</v>
      </c>
      <c r="F91" s="20">
        <v>141.55459200000001</v>
      </c>
      <c r="G91" s="20">
        <v>131.93647200000001</v>
      </c>
      <c r="H91" s="21">
        <f t="shared" si="7"/>
        <v>131.944885</v>
      </c>
      <c r="I91" s="2">
        <f t="shared" si="8"/>
        <v>1.8588999999999999E-3</v>
      </c>
    </row>
    <row r="92" spans="1:9" x14ac:dyDescent="0.2">
      <c r="A92" s="13">
        <v>78</v>
      </c>
      <c r="B92" s="14" t="s">
        <v>220</v>
      </c>
      <c r="C92" s="14" t="s">
        <v>110</v>
      </c>
      <c r="D92" s="20">
        <v>22.018628</v>
      </c>
      <c r="E92" s="20">
        <v>23.029979999999998</v>
      </c>
      <c r="F92" s="20">
        <v>24.442188000000002</v>
      </c>
      <c r="G92" s="20">
        <v>24.065539999999999</v>
      </c>
      <c r="H92" s="21">
        <f t="shared" si="7"/>
        <v>23.389084</v>
      </c>
      <c r="I92" s="2">
        <f t="shared" si="8"/>
        <v>3.2949999999999999E-4</v>
      </c>
    </row>
    <row r="93" spans="1:9" x14ac:dyDescent="0.2">
      <c r="A93" s="13">
        <v>79</v>
      </c>
      <c r="B93" s="14" t="s">
        <v>221</v>
      </c>
      <c r="C93" s="14" t="s">
        <v>111</v>
      </c>
      <c r="D93" s="20">
        <v>16.382724</v>
      </c>
      <c r="E93" s="20">
        <v>18.194876000000001</v>
      </c>
      <c r="F93" s="20">
        <v>20.018955999999999</v>
      </c>
      <c r="G93" s="20">
        <v>18.617768000000002</v>
      </c>
      <c r="H93" s="21">
        <f t="shared" si="7"/>
        <v>18.303581000000001</v>
      </c>
      <c r="I93" s="2">
        <f t="shared" si="8"/>
        <v>2.5789999999999998E-4</v>
      </c>
    </row>
    <row r="94" spans="1:9" x14ac:dyDescent="0.2">
      <c r="A94" s="13">
        <v>126</v>
      </c>
      <c r="B94" s="14" t="s">
        <v>232</v>
      </c>
      <c r="C94" s="14" t="s">
        <v>169</v>
      </c>
      <c r="D94" s="20">
        <v>83.700575999999998</v>
      </c>
      <c r="E94" s="20">
        <v>85.552424000000002</v>
      </c>
      <c r="F94" s="20">
        <v>88.058580000000006</v>
      </c>
      <c r="G94" s="20">
        <v>83.471540000000005</v>
      </c>
      <c r="H94" s="21">
        <f t="shared" si="7"/>
        <v>85.195779999999999</v>
      </c>
      <c r="I94" s="2">
        <f t="shared" si="8"/>
        <v>1.2003000000000001E-3</v>
      </c>
    </row>
    <row r="95" spans="1:9" x14ac:dyDescent="0.2">
      <c r="A95" s="13">
        <v>80</v>
      </c>
      <c r="B95" s="14" t="s">
        <v>222</v>
      </c>
      <c r="C95" s="14" t="s">
        <v>112</v>
      </c>
      <c r="D95" s="20">
        <v>1.3740840000000001</v>
      </c>
      <c r="E95" s="20">
        <v>0.93801999999999996</v>
      </c>
      <c r="F95" s="20">
        <v>1.4575400000000001</v>
      </c>
      <c r="G95" s="20">
        <v>1.3588519999999999</v>
      </c>
      <c r="H95" s="21">
        <f t="shared" si="7"/>
        <v>1.282124</v>
      </c>
      <c r="I95" s="2">
        <f t="shared" si="8"/>
        <v>1.8099999999999999E-5</v>
      </c>
    </row>
    <row r="96" spans="1:9" x14ac:dyDescent="0.2">
      <c r="A96" s="13">
        <v>127</v>
      </c>
      <c r="B96" s="14" t="s">
        <v>233</v>
      </c>
      <c r="C96" s="14" t="s">
        <v>170</v>
      </c>
      <c r="D96" s="20">
        <v>171.948948</v>
      </c>
      <c r="E96" s="20">
        <v>175.258456</v>
      </c>
      <c r="F96" s="20">
        <v>181.41674800000001</v>
      </c>
      <c r="G96" s="20">
        <v>165.00638799999999</v>
      </c>
      <c r="H96" s="21">
        <f t="shared" si="7"/>
        <v>173.407635</v>
      </c>
      <c r="I96" s="2">
        <f t="shared" si="8"/>
        <v>2.4429999999999999E-3</v>
      </c>
    </row>
    <row r="97" spans="1:9" x14ac:dyDescent="0.2">
      <c r="A97" s="13">
        <v>81</v>
      </c>
      <c r="B97" s="14" t="s">
        <v>113</v>
      </c>
      <c r="C97" s="14" t="s">
        <v>114</v>
      </c>
      <c r="D97" s="20">
        <v>106.443468</v>
      </c>
      <c r="E97" s="20">
        <v>109.072588</v>
      </c>
      <c r="F97" s="20">
        <v>114.40185200000001</v>
      </c>
      <c r="G97" s="20">
        <v>101.75397599999999</v>
      </c>
      <c r="H97" s="21">
        <f t="shared" si="7"/>
        <v>107.91797099999999</v>
      </c>
      <c r="I97" s="2">
        <f t="shared" si="8"/>
        <v>1.5204000000000001E-3</v>
      </c>
    </row>
    <row r="98" spans="1:9" x14ac:dyDescent="0.2">
      <c r="A98" s="13">
        <v>82</v>
      </c>
      <c r="B98" s="14" t="s">
        <v>115</v>
      </c>
      <c r="C98" s="14" t="s">
        <v>116</v>
      </c>
      <c r="D98" s="20">
        <v>39.653364000000003</v>
      </c>
      <c r="E98" s="20">
        <v>47.248764999999999</v>
      </c>
      <c r="F98" s="20">
        <v>52.098264999999998</v>
      </c>
      <c r="G98" s="20">
        <v>47.975029999999997</v>
      </c>
      <c r="H98" s="21">
        <f t="shared" si="7"/>
        <v>46.743856000000001</v>
      </c>
      <c r="I98" s="2">
        <f t="shared" si="8"/>
        <v>6.5850000000000001E-4</v>
      </c>
    </row>
    <row r="99" spans="1:9" x14ac:dyDescent="0.2">
      <c r="A99" s="13">
        <v>182</v>
      </c>
      <c r="B99" s="14" t="s">
        <v>206</v>
      </c>
      <c r="C99" s="14" t="s">
        <v>207</v>
      </c>
      <c r="D99" s="20">
        <v>8.1556000000000003E-2</v>
      </c>
      <c r="E99" s="20">
        <v>8.9756000000000002E-2</v>
      </c>
      <c r="F99" s="20">
        <v>8.5711999999999997E-2</v>
      </c>
      <c r="G99" s="20">
        <v>1.036108</v>
      </c>
      <c r="H99" s="21">
        <f t="shared" si="7"/>
        <v>0.32328299999999999</v>
      </c>
      <c r="I99" s="2">
        <f t="shared" si="8"/>
        <v>4.6E-6</v>
      </c>
    </row>
    <row r="100" spans="1:9" x14ac:dyDescent="0.2">
      <c r="A100" s="13">
        <v>83</v>
      </c>
      <c r="B100" s="14" t="s">
        <v>117</v>
      </c>
      <c r="C100" s="14" t="s">
        <v>118</v>
      </c>
      <c r="D100" s="20">
        <v>1.9407399999999999</v>
      </c>
      <c r="E100" s="20">
        <v>4.3236600000000003</v>
      </c>
      <c r="F100" s="20">
        <v>4.2619319999999998</v>
      </c>
      <c r="G100" s="20">
        <v>3.797784</v>
      </c>
      <c r="H100" s="21">
        <f t="shared" si="7"/>
        <v>3.581029</v>
      </c>
      <c r="I100" s="2">
        <f t="shared" si="8"/>
        <v>5.0500000000000001E-5</v>
      </c>
    </row>
    <row r="101" spans="1:9" x14ac:dyDescent="0.2">
      <c r="A101" s="13">
        <v>85</v>
      </c>
      <c r="B101" s="14" t="s">
        <v>119</v>
      </c>
      <c r="C101" s="14" t="s">
        <v>120</v>
      </c>
      <c r="D101" s="20">
        <v>24.392896</v>
      </c>
      <c r="E101" s="20">
        <v>40.972895999999999</v>
      </c>
      <c r="F101" s="20">
        <v>39.237284000000002</v>
      </c>
      <c r="G101" s="20">
        <v>35.932760000000002</v>
      </c>
      <c r="H101" s="21">
        <f t="shared" si="7"/>
        <v>35.133959000000004</v>
      </c>
      <c r="I101" s="2">
        <f t="shared" si="8"/>
        <v>4.95E-4</v>
      </c>
    </row>
    <row r="102" spans="1:9" x14ac:dyDescent="0.2">
      <c r="A102" s="13">
        <v>86</v>
      </c>
      <c r="B102" s="14" t="s">
        <v>121</v>
      </c>
      <c r="C102" s="14" t="s">
        <v>122</v>
      </c>
      <c r="D102" s="20">
        <v>540.49525200000005</v>
      </c>
      <c r="E102" s="20">
        <v>528.96954000000005</v>
      </c>
      <c r="F102" s="20">
        <v>562.16466400000002</v>
      </c>
      <c r="G102" s="20">
        <v>474.91890000000001</v>
      </c>
      <c r="H102" s="21">
        <f t="shared" ref="H102:H131" si="9">AVERAGE(D102:G102)</f>
        <v>526.63708900000006</v>
      </c>
      <c r="I102" s="2">
        <f t="shared" ref="I102:I134" si="10">ROUND(H102/H$138,7)</f>
        <v>7.4193999999999996E-3</v>
      </c>
    </row>
    <row r="103" spans="1:9" x14ac:dyDescent="0.2">
      <c r="A103" s="13">
        <v>128</v>
      </c>
      <c r="B103" s="14" t="s">
        <v>171</v>
      </c>
      <c r="C103" s="14" t="s">
        <v>172</v>
      </c>
      <c r="D103" s="20">
        <v>224.02141599999999</v>
      </c>
      <c r="E103" s="20">
        <v>217.50347199999999</v>
      </c>
      <c r="F103" s="20">
        <v>230.601664</v>
      </c>
      <c r="G103" s="20">
        <v>214.89077599999999</v>
      </c>
      <c r="H103" s="21">
        <f t="shared" si="9"/>
        <v>221.75433199999998</v>
      </c>
      <c r="I103" s="2">
        <f t="shared" si="10"/>
        <v>3.1240999999999999E-3</v>
      </c>
    </row>
    <row r="104" spans="1:9" x14ac:dyDescent="0.2">
      <c r="A104" s="13">
        <v>88</v>
      </c>
      <c r="B104" s="14" t="s">
        <v>123</v>
      </c>
      <c r="C104" s="14" t="s">
        <v>124</v>
      </c>
      <c r="D104" s="20">
        <v>51.957408000000001</v>
      </c>
      <c r="E104" s="20">
        <v>55.104968</v>
      </c>
      <c r="F104" s="20">
        <v>56.999775999999997</v>
      </c>
      <c r="G104" s="20">
        <v>55.514291999999998</v>
      </c>
      <c r="H104" s="21">
        <f t="shared" si="9"/>
        <v>54.894110999999995</v>
      </c>
      <c r="I104" s="2">
        <f t="shared" si="10"/>
        <v>7.7340000000000004E-4</v>
      </c>
    </row>
    <row r="105" spans="1:9" x14ac:dyDescent="0.2">
      <c r="A105" s="13">
        <v>89</v>
      </c>
      <c r="B105" s="14" t="s">
        <v>223</v>
      </c>
      <c r="C105" s="14" t="s">
        <v>125</v>
      </c>
      <c r="D105" s="20">
        <v>88.870127999999994</v>
      </c>
      <c r="E105" s="20">
        <v>101.571516</v>
      </c>
      <c r="F105" s="20">
        <v>98.961063999999993</v>
      </c>
      <c r="G105" s="20">
        <v>96.769735999999995</v>
      </c>
      <c r="H105" s="21">
        <f t="shared" si="9"/>
        <v>96.543110999999982</v>
      </c>
      <c r="I105" s="2">
        <f t="shared" si="10"/>
        <v>1.3600999999999999E-3</v>
      </c>
    </row>
    <row r="106" spans="1:9" x14ac:dyDescent="0.2">
      <c r="A106" s="13">
        <v>90</v>
      </c>
      <c r="B106" s="14" t="s">
        <v>224</v>
      </c>
      <c r="C106" s="14" t="s">
        <v>126</v>
      </c>
      <c r="D106" s="20">
        <v>65.948331999999994</v>
      </c>
      <c r="E106" s="20">
        <v>69.899596000000003</v>
      </c>
      <c r="F106" s="20">
        <v>74.880452000000005</v>
      </c>
      <c r="G106" s="20">
        <v>75.332447999999999</v>
      </c>
      <c r="H106" s="21">
        <f t="shared" si="9"/>
        <v>71.515207000000004</v>
      </c>
      <c r="I106" s="2">
        <f t="shared" si="10"/>
        <v>1.0074999999999999E-3</v>
      </c>
    </row>
    <row r="107" spans="1:9" x14ac:dyDescent="0.2">
      <c r="A107" s="13">
        <v>91</v>
      </c>
      <c r="B107" s="14" t="s">
        <v>127</v>
      </c>
      <c r="C107" s="14" t="s">
        <v>128</v>
      </c>
      <c r="D107" s="20">
        <v>286.42250799999999</v>
      </c>
      <c r="E107" s="20">
        <v>306.547144</v>
      </c>
      <c r="F107" s="20">
        <v>302.61624</v>
      </c>
      <c r="G107" s="20">
        <v>292.70387599999998</v>
      </c>
      <c r="H107" s="21">
        <f t="shared" si="9"/>
        <v>297.07244200000002</v>
      </c>
      <c r="I107" s="2">
        <f t="shared" si="10"/>
        <v>4.1852E-3</v>
      </c>
    </row>
    <row r="108" spans="1:9" x14ac:dyDescent="0.2">
      <c r="A108" s="13">
        <v>158</v>
      </c>
      <c r="B108" s="14" t="s">
        <v>249</v>
      </c>
      <c r="C108" s="14" t="s">
        <v>189</v>
      </c>
      <c r="D108" s="20">
        <v>147.90928400000001</v>
      </c>
      <c r="E108" s="20">
        <v>159.32281599999999</v>
      </c>
      <c r="F108" s="20">
        <v>166.09834000000001</v>
      </c>
      <c r="G108" s="20">
        <v>150.00843599999999</v>
      </c>
      <c r="H108" s="21">
        <f t="shared" si="9"/>
        <v>155.83471900000001</v>
      </c>
      <c r="I108" s="2">
        <f t="shared" si="10"/>
        <v>2.1954000000000001E-3</v>
      </c>
    </row>
    <row r="109" spans="1:9" x14ac:dyDescent="0.2">
      <c r="A109" s="13">
        <v>2</v>
      </c>
      <c r="B109" s="14" t="s">
        <v>198</v>
      </c>
      <c r="C109" s="14" t="s">
        <v>3</v>
      </c>
      <c r="D109" s="20">
        <v>23696.056578</v>
      </c>
      <c r="E109" s="20">
        <v>25869.839398</v>
      </c>
      <c r="F109" s="20">
        <v>26994.220556</v>
      </c>
      <c r="G109" s="20">
        <v>24903.991947999999</v>
      </c>
      <c r="H109" s="21">
        <f t="shared" si="9"/>
        <v>25366.027119999999</v>
      </c>
      <c r="I109" s="2">
        <f t="shared" si="10"/>
        <v>0.35736430000000002</v>
      </c>
    </row>
    <row r="110" spans="1:9" x14ac:dyDescent="0.2">
      <c r="A110" s="13">
        <v>145</v>
      </c>
      <c r="B110" s="14" t="s">
        <v>183</v>
      </c>
      <c r="C110" s="14" t="s">
        <v>184</v>
      </c>
      <c r="D110" s="20">
        <v>5.0185719999999998</v>
      </c>
      <c r="E110" s="20">
        <v>5.851496</v>
      </c>
      <c r="F110" s="20">
        <v>6.3017560000000001</v>
      </c>
      <c r="G110" s="20">
        <v>5.6414879999999998</v>
      </c>
      <c r="H110" s="21">
        <f t="shared" si="9"/>
        <v>5.703328</v>
      </c>
      <c r="I110" s="2">
        <f t="shared" si="10"/>
        <v>8.0400000000000003E-5</v>
      </c>
    </row>
    <row r="111" spans="1:9" x14ac:dyDescent="0.2">
      <c r="A111" s="28">
        <v>210</v>
      </c>
      <c r="B111" s="29" t="s">
        <v>269</v>
      </c>
      <c r="C111" s="29" t="s">
        <v>270</v>
      </c>
      <c r="D111" s="20">
        <v>3.4228960000000002</v>
      </c>
      <c r="E111" s="20">
        <v>3.7962799999999999</v>
      </c>
      <c r="F111" s="20">
        <v>3.9833759999999998</v>
      </c>
      <c r="G111" s="20">
        <v>4.4646039999999996</v>
      </c>
      <c r="H111" s="21">
        <f t="shared" si="9"/>
        <v>3.9167890000000001</v>
      </c>
      <c r="I111" s="2">
        <f t="shared" si="10"/>
        <v>5.52E-5</v>
      </c>
    </row>
    <row r="112" spans="1:9" x14ac:dyDescent="0.2">
      <c r="A112" s="13">
        <v>92</v>
      </c>
      <c r="B112" s="14" t="s">
        <v>129</v>
      </c>
      <c r="C112" s="14" t="s">
        <v>130</v>
      </c>
      <c r="D112" s="20">
        <v>1406.379672</v>
      </c>
      <c r="E112" s="20">
        <v>1465.6608759999999</v>
      </c>
      <c r="F112" s="20">
        <v>1587.9540199999999</v>
      </c>
      <c r="G112" s="20">
        <v>1450.7631759999999</v>
      </c>
      <c r="H112" s="21">
        <f t="shared" ref="H112" si="11">AVERAGE(D112:G112)</f>
        <v>1477.6894360000001</v>
      </c>
      <c r="I112" s="2">
        <f t="shared" ref="I112" si="12">ROUND(H112/H$138,7)</f>
        <v>2.0818099999999999E-2</v>
      </c>
    </row>
    <row r="113" spans="1:9" x14ac:dyDescent="0.2">
      <c r="A113" s="13">
        <v>199</v>
      </c>
      <c r="B113" s="14" t="s">
        <v>251</v>
      </c>
      <c r="C113" s="14" t="s">
        <v>246</v>
      </c>
      <c r="D113" s="20">
        <v>69.784244000000001</v>
      </c>
      <c r="E113" s="20">
        <v>74.78622</v>
      </c>
      <c r="F113" s="20">
        <v>77.019655999999998</v>
      </c>
      <c r="G113" s="20">
        <v>72.265904000000006</v>
      </c>
      <c r="H113" s="21">
        <f t="shared" si="9"/>
        <v>73.464006000000012</v>
      </c>
      <c r="I113" s="2">
        <f t="shared" si="10"/>
        <v>1.0349999999999999E-3</v>
      </c>
    </row>
    <row r="114" spans="1:9" x14ac:dyDescent="0.2">
      <c r="A114" s="13">
        <v>204</v>
      </c>
      <c r="B114" s="14" t="s">
        <v>258</v>
      </c>
      <c r="C114" s="14" t="s">
        <v>259</v>
      </c>
      <c r="D114" s="20">
        <v>2.1010960000000001</v>
      </c>
      <c r="E114" s="20">
        <v>3.8213680000000001</v>
      </c>
      <c r="F114" s="20">
        <v>9.2488639999999993</v>
      </c>
      <c r="G114" s="20">
        <v>8.2424759999999999</v>
      </c>
      <c r="H114" s="21">
        <f t="shared" si="9"/>
        <v>5.8534509999999997</v>
      </c>
      <c r="I114" s="2">
        <f t="shared" si="10"/>
        <v>8.25E-5</v>
      </c>
    </row>
    <row r="115" spans="1:9" x14ac:dyDescent="0.2">
      <c r="A115" s="13">
        <v>203</v>
      </c>
      <c r="B115" s="14" t="s">
        <v>256</v>
      </c>
      <c r="C115" s="14" t="s">
        <v>257</v>
      </c>
      <c r="D115" s="22">
        <v>0</v>
      </c>
      <c r="E115" s="22">
        <v>0</v>
      </c>
      <c r="F115" s="22">
        <v>0</v>
      </c>
      <c r="G115" s="22">
        <v>0</v>
      </c>
      <c r="H115" s="21">
        <f t="shared" si="9"/>
        <v>0</v>
      </c>
      <c r="I115" s="2">
        <f t="shared" si="10"/>
        <v>0</v>
      </c>
    </row>
    <row r="116" spans="1:9" x14ac:dyDescent="0.2">
      <c r="A116" s="13">
        <v>94</v>
      </c>
      <c r="B116" s="14" t="s">
        <v>131</v>
      </c>
      <c r="C116" s="14" t="s">
        <v>132</v>
      </c>
      <c r="D116" s="20">
        <v>4.9091199999999997</v>
      </c>
      <c r="E116" s="20">
        <v>3.5924839999999998</v>
      </c>
      <c r="F116" s="20">
        <v>5.3834920000000004</v>
      </c>
      <c r="G116" s="20">
        <v>5.2073</v>
      </c>
      <c r="H116" s="21">
        <f t="shared" si="9"/>
        <v>4.7730990000000002</v>
      </c>
      <c r="I116" s="2">
        <f t="shared" si="10"/>
        <v>6.7199999999999994E-5</v>
      </c>
    </row>
    <row r="117" spans="1:9" x14ac:dyDescent="0.2">
      <c r="A117" s="13">
        <v>95</v>
      </c>
      <c r="B117" s="14" t="s">
        <v>133</v>
      </c>
      <c r="C117" s="14" t="s">
        <v>134</v>
      </c>
      <c r="D117" s="20">
        <v>138.00895600000001</v>
      </c>
      <c r="E117" s="20">
        <v>147.511044</v>
      </c>
      <c r="F117" s="20">
        <v>154.13739200000001</v>
      </c>
      <c r="G117" s="20">
        <v>145.37214800000001</v>
      </c>
      <c r="H117" s="21">
        <f t="shared" si="9"/>
        <v>146.257385</v>
      </c>
      <c r="I117" s="2">
        <f t="shared" si="10"/>
        <v>2.0604999999999998E-3</v>
      </c>
    </row>
    <row r="118" spans="1:9" x14ac:dyDescent="0.2">
      <c r="A118" s="13">
        <v>131</v>
      </c>
      <c r="B118" s="14" t="s">
        <v>173</v>
      </c>
      <c r="C118" s="14" t="s">
        <v>174</v>
      </c>
      <c r="D118" s="22">
        <v>0</v>
      </c>
      <c r="E118" s="22">
        <v>0</v>
      </c>
      <c r="F118" s="22">
        <v>0</v>
      </c>
      <c r="G118" s="22">
        <v>0</v>
      </c>
      <c r="H118" s="21">
        <f t="shared" si="9"/>
        <v>0</v>
      </c>
      <c r="I118" s="2">
        <f t="shared" si="10"/>
        <v>0</v>
      </c>
    </row>
    <row r="119" spans="1:9" x14ac:dyDescent="0.2">
      <c r="A119" s="13">
        <v>132</v>
      </c>
      <c r="B119" s="14" t="s">
        <v>175</v>
      </c>
      <c r="C119" s="14" t="s">
        <v>176</v>
      </c>
      <c r="D119" s="20">
        <v>46.648764</v>
      </c>
      <c r="E119" s="20">
        <v>50.653936000000002</v>
      </c>
      <c r="F119" s="20">
        <v>50.958303999999998</v>
      </c>
      <c r="G119" s="20">
        <v>43.01182</v>
      </c>
      <c r="H119" s="21">
        <f t="shared" si="9"/>
        <v>47.818206000000004</v>
      </c>
      <c r="I119" s="2">
        <f t="shared" si="10"/>
        <v>6.7369999999999995E-4</v>
      </c>
    </row>
    <row r="120" spans="1:9" x14ac:dyDescent="0.2">
      <c r="A120" s="13">
        <v>96</v>
      </c>
      <c r="B120" s="14" t="s">
        <v>135</v>
      </c>
      <c r="C120" s="14" t="s">
        <v>136</v>
      </c>
      <c r="D120" s="20">
        <v>81.723191999999997</v>
      </c>
      <c r="E120" s="20">
        <v>81.274444000000003</v>
      </c>
      <c r="F120" s="20">
        <v>86.306479999999993</v>
      </c>
      <c r="G120" s="20">
        <v>82.520024000000006</v>
      </c>
      <c r="H120" s="21">
        <f t="shared" si="9"/>
        <v>82.956035</v>
      </c>
      <c r="I120" s="2">
        <f t="shared" si="10"/>
        <v>1.1686999999999999E-3</v>
      </c>
    </row>
    <row r="121" spans="1:9" x14ac:dyDescent="0.2">
      <c r="A121" s="13">
        <v>134</v>
      </c>
      <c r="B121" s="14" t="s">
        <v>234</v>
      </c>
      <c r="C121" s="14" t="s">
        <v>177</v>
      </c>
      <c r="D121" s="22">
        <v>0.97867199999999999</v>
      </c>
      <c r="E121" s="22">
        <v>0</v>
      </c>
      <c r="F121" s="22">
        <v>0</v>
      </c>
      <c r="G121" s="22">
        <v>0.13642399999999999</v>
      </c>
      <c r="H121" s="21">
        <f t="shared" si="9"/>
        <v>0.27877399999999997</v>
      </c>
      <c r="I121" s="2">
        <f t="shared" si="10"/>
        <v>3.8999999999999999E-6</v>
      </c>
    </row>
    <row r="122" spans="1:9" x14ac:dyDescent="0.2">
      <c r="A122" s="13">
        <v>200</v>
      </c>
      <c r="B122" s="14" t="s">
        <v>247</v>
      </c>
      <c r="C122" s="14" t="s">
        <v>248</v>
      </c>
      <c r="D122" s="22">
        <v>1.7571239999999999</v>
      </c>
      <c r="E122" s="22">
        <v>0</v>
      </c>
      <c r="F122" s="22">
        <v>0.330928</v>
      </c>
      <c r="G122" s="22">
        <v>0</v>
      </c>
      <c r="H122" s="21">
        <f t="shared" si="9"/>
        <v>0.52201299999999995</v>
      </c>
      <c r="I122" s="2">
        <f t="shared" si="10"/>
        <v>7.4000000000000003E-6</v>
      </c>
    </row>
    <row r="123" spans="1:9" x14ac:dyDescent="0.2">
      <c r="A123" s="13">
        <v>97</v>
      </c>
      <c r="B123" s="14" t="s">
        <v>137</v>
      </c>
      <c r="C123" s="14" t="s">
        <v>138</v>
      </c>
      <c r="D123" s="20">
        <v>44.174880000000002</v>
      </c>
      <c r="E123" s="20">
        <v>48.253852000000002</v>
      </c>
      <c r="F123" s="20">
        <v>47.944768000000003</v>
      </c>
      <c r="G123" s="20">
        <v>46.989156000000001</v>
      </c>
      <c r="H123" s="21">
        <f t="shared" si="9"/>
        <v>46.840664000000004</v>
      </c>
      <c r="I123" s="2">
        <f t="shared" si="10"/>
        <v>6.5990000000000005E-4</v>
      </c>
    </row>
    <row r="124" spans="1:9" x14ac:dyDescent="0.2">
      <c r="A124" s="13">
        <v>201</v>
      </c>
      <c r="B124" s="14" t="s">
        <v>254</v>
      </c>
      <c r="C124" s="14" t="s">
        <v>255</v>
      </c>
      <c r="D124" s="22">
        <v>0.105684</v>
      </c>
      <c r="E124" s="22">
        <v>0</v>
      </c>
      <c r="F124" s="22">
        <v>0</v>
      </c>
      <c r="G124" s="22">
        <v>0</v>
      </c>
      <c r="H124" s="21">
        <f t="shared" si="9"/>
        <v>2.6421E-2</v>
      </c>
      <c r="I124" s="2">
        <f t="shared" si="10"/>
        <v>3.9999999999999998E-7</v>
      </c>
    </row>
    <row r="125" spans="1:9" x14ac:dyDescent="0.2">
      <c r="A125" s="13">
        <v>146</v>
      </c>
      <c r="B125" s="14" t="s">
        <v>185</v>
      </c>
      <c r="C125" s="14" t="s">
        <v>186</v>
      </c>
      <c r="D125" s="20">
        <v>73.562827999999996</v>
      </c>
      <c r="E125" s="20">
        <v>75.334835999999996</v>
      </c>
      <c r="F125" s="20">
        <v>73.310816000000003</v>
      </c>
      <c r="G125" s="20">
        <v>68.207515999999998</v>
      </c>
      <c r="H125" s="21">
        <f t="shared" si="9"/>
        <v>72.603999000000002</v>
      </c>
      <c r="I125" s="2">
        <f t="shared" si="10"/>
        <v>1.0229E-3</v>
      </c>
    </row>
    <row r="126" spans="1:9" x14ac:dyDescent="0.2">
      <c r="A126" s="13">
        <v>4</v>
      </c>
      <c r="B126" s="14" t="s">
        <v>4</v>
      </c>
      <c r="C126" s="14" t="s">
        <v>5</v>
      </c>
      <c r="D126" s="20">
        <v>1830.5390279999999</v>
      </c>
      <c r="E126" s="20">
        <v>1823.2781520000001</v>
      </c>
      <c r="F126" s="20">
        <v>1960.5021959999999</v>
      </c>
      <c r="G126" s="20">
        <v>1812.930668</v>
      </c>
      <c r="H126" s="21">
        <f t="shared" si="9"/>
        <v>1856.8125109999999</v>
      </c>
      <c r="I126" s="2">
        <f t="shared" si="10"/>
        <v>2.61593E-2</v>
      </c>
    </row>
    <row r="127" spans="1:9" x14ac:dyDescent="0.2">
      <c r="A127" s="13">
        <v>99</v>
      </c>
      <c r="B127" s="14" t="s">
        <v>225</v>
      </c>
      <c r="C127" s="14" t="s">
        <v>139</v>
      </c>
      <c r="D127" s="20">
        <v>614.28309200000001</v>
      </c>
      <c r="E127" s="20">
        <v>697.40598799999998</v>
      </c>
      <c r="F127" s="20">
        <v>732.27144799999996</v>
      </c>
      <c r="G127" s="20">
        <v>667.75588800000003</v>
      </c>
      <c r="H127" s="21">
        <f t="shared" si="9"/>
        <v>677.92910400000005</v>
      </c>
      <c r="I127" s="2">
        <f t="shared" si="10"/>
        <v>9.5508999999999993E-3</v>
      </c>
    </row>
    <row r="128" spans="1:9" x14ac:dyDescent="0.2">
      <c r="A128" s="13">
        <v>100</v>
      </c>
      <c r="B128" s="14" t="s">
        <v>226</v>
      </c>
      <c r="C128" s="14" t="s">
        <v>140</v>
      </c>
      <c r="D128" s="20">
        <v>256.59878000000003</v>
      </c>
      <c r="E128" s="20">
        <v>284.13786099999999</v>
      </c>
      <c r="F128" s="20">
        <v>304.47466000000003</v>
      </c>
      <c r="G128" s="20">
        <v>295.89431999999999</v>
      </c>
      <c r="H128" s="21">
        <f t="shared" si="9"/>
        <v>285.27640525000004</v>
      </c>
      <c r="I128" s="2">
        <f t="shared" si="10"/>
        <v>4.0191000000000003E-3</v>
      </c>
    </row>
    <row r="129" spans="1:9" x14ac:dyDescent="0.2">
      <c r="A129" s="13">
        <v>176</v>
      </c>
      <c r="B129" s="14" t="s">
        <v>208</v>
      </c>
      <c r="C129" s="14" t="s">
        <v>203</v>
      </c>
      <c r="D129" s="20">
        <v>0.10602399999999999</v>
      </c>
      <c r="E129" s="20">
        <v>0.101996</v>
      </c>
      <c r="F129" s="20">
        <v>0.106116</v>
      </c>
      <c r="G129" s="20">
        <v>0.10198</v>
      </c>
      <c r="H129" s="21">
        <f t="shared" si="9"/>
        <v>0.104029</v>
      </c>
      <c r="I129" s="2">
        <f t="shared" si="10"/>
        <v>1.5E-6</v>
      </c>
    </row>
    <row r="130" spans="1:9" x14ac:dyDescent="0.2">
      <c r="A130" s="13">
        <v>102</v>
      </c>
      <c r="B130" s="14" t="s">
        <v>227</v>
      </c>
      <c r="C130" s="14" t="s">
        <v>141</v>
      </c>
      <c r="D130" s="20">
        <v>420.79657600000002</v>
      </c>
      <c r="E130" s="20">
        <v>464.13225199999999</v>
      </c>
      <c r="F130" s="20">
        <v>479.41331600000001</v>
      </c>
      <c r="G130" s="20">
        <v>442.26137599999998</v>
      </c>
      <c r="H130" s="21">
        <f t="shared" si="9"/>
        <v>451.65088000000003</v>
      </c>
      <c r="I130" s="2">
        <f t="shared" si="10"/>
        <v>6.3629999999999997E-3</v>
      </c>
    </row>
    <row r="131" spans="1:9" x14ac:dyDescent="0.2">
      <c r="A131" s="13">
        <v>136</v>
      </c>
      <c r="B131" s="14" t="s">
        <v>235</v>
      </c>
      <c r="C131" s="14" t="s">
        <v>178</v>
      </c>
      <c r="D131" s="20">
        <v>103.49529200000001</v>
      </c>
      <c r="E131" s="20">
        <v>111.572776</v>
      </c>
      <c r="F131" s="20">
        <v>114.92636</v>
      </c>
      <c r="G131" s="20">
        <v>109.652596</v>
      </c>
      <c r="H131" s="21">
        <f t="shared" si="9"/>
        <v>109.91175600000001</v>
      </c>
      <c r="I131" s="2">
        <f t="shared" si="10"/>
        <v>1.5485E-3</v>
      </c>
    </row>
    <row r="132" spans="1:9" x14ac:dyDescent="0.2">
      <c r="A132" s="13">
        <v>137</v>
      </c>
      <c r="B132" s="14" t="s">
        <v>179</v>
      </c>
      <c r="C132" s="14" t="s">
        <v>180</v>
      </c>
      <c r="D132" s="20">
        <v>83.809368000000006</v>
      </c>
      <c r="E132" s="20">
        <v>93.314471999999995</v>
      </c>
      <c r="F132" s="20">
        <v>99.453543999999994</v>
      </c>
      <c r="G132" s="20">
        <v>86.862772000000007</v>
      </c>
      <c r="H132" s="21">
        <f>AVERAGE(D132:G132)</f>
        <v>90.860039</v>
      </c>
      <c r="I132" s="2">
        <f t="shared" si="10"/>
        <v>1.2800999999999999E-3</v>
      </c>
    </row>
    <row r="133" spans="1:9" x14ac:dyDescent="0.2">
      <c r="A133" s="13">
        <v>153</v>
      </c>
      <c r="B133" s="14" t="s">
        <v>187</v>
      </c>
      <c r="C133" s="14" t="s">
        <v>188</v>
      </c>
      <c r="D133" s="20">
        <v>0.56030000000000002</v>
      </c>
      <c r="E133" s="20">
        <v>0.73044399999999998</v>
      </c>
      <c r="F133" s="20">
        <v>0.89822800000000003</v>
      </c>
      <c r="G133" s="20">
        <v>0.81452800000000003</v>
      </c>
      <c r="H133" s="21">
        <f>AVERAGE(D133:G133)</f>
        <v>0.75087500000000007</v>
      </c>
      <c r="I133" s="2">
        <f t="shared" si="10"/>
        <v>1.06E-5</v>
      </c>
    </row>
    <row r="134" spans="1:9" x14ac:dyDescent="0.2">
      <c r="A134" s="13">
        <v>138</v>
      </c>
      <c r="B134" s="14" t="s">
        <v>236</v>
      </c>
      <c r="C134" s="14" t="s">
        <v>181</v>
      </c>
      <c r="D134" s="20">
        <v>35.176568000000003</v>
      </c>
      <c r="E134" s="20">
        <v>36.899788000000001</v>
      </c>
      <c r="F134" s="20">
        <v>37.666376</v>
      </c>
      <c r="G134" s="20">
        <v>38.795471999999997</v>
      </c>
      <c r="H134" s="21">
        <f>AVERAGE(D134:G134)</f>
        <v>37.134551000000002</v>
      </c>
      <c r="I134" s="2">
        <f t="shared" si="10"/>
        <v>5.2320000000000003E-4</v>
      </c>
    </row>
    <row r="135" spans="1:9" x14ac:dyDescent="0.2">
      <c r="A135" s="13">
        <v>103</v>
      </c>
      <c r="B135" s="14" t="s">
        <v>228</v>
      </c>
      <c r="C135" s="14" t="s">
        <v>142</v>
      </c>
      <c r="D135" s="20">
        <v>118.157792</v>
      </c>
      <c r="E135" s="20">
        <v>135.47916000000001</v>
      </c>
      <c r="F135" s="20">
        <v>140.08559600000001</v>
      </c>
      <c r="G135" s="20">
        <v>125.226056</v>
      </c>
      <c r="H135" s="21">
        <f>AVERAGE(D135:G135)</f>
        <v>129.73715100000001</v>
      </c>
      <c r="I135" s="2">
        <f t="shared" ref="I135:I136" si="13">ROUND(H135/H$138,7)</f>
        <v>1.8278000000000001E-3</v>
      </c>
    </row>
    <row r="136" spans="1:9" x14ac:dyDescent="0.2">
      <c r="A136" s="13">
        <v>168</v>
      </c>
      <c r="B136" s="14" t="s">
        <v>194</v>
      </c>
      <c r="C136" s="14" t="s">
        <v>195</v>
      </c>
      <c r="D136" s="20">
        <v>4.0248759999999999</v>
      </c>
      <c r="E136" s="20">
        <v>0.126472</v>
      </c>
      <c r="F136" s="20">
        <v>4.0487200000000003</v>
      </c>
      <c r="G136" s="22">
        <v>4.1689119999999997</v>
      </c>
      <c r="H136" s="21">
        <f>AVERAGE(D136:G136)</f>
        <v>3.0922450000000001</v>
      </c>
      <c r="I136" s="2">
        <f t="shared" si="13"/>
        <v>4.3600000000000003E-5</v>
      </c>
    </row>
    <row r="137" spans="1:9" x14ac:dyDescent="0.2">
      <c r="A137" s="15"/>
      <c r="B137" s="16"/>
      <c r="C137" s="17"/>
      <c r="D137" s="19"/>
      <c r="E137" s="19"/>
      <c r="F137" s="19"/>
      <c r="G137" s="19"/>
      <c r="H137" s="19"/>
      <c r="I137" s="2"/>
    </row>
    <row r="138" spans="1:9" ht="15.75" x14ac:dyDescent="0.25">
      <c r="A138" s="4"/>
      <c r="B138" s="11" t="s">
        <v>190</v>
      </c>
      <c r="C138" s="5"/>
      <c r="D138" s="25">
        <f>ROUND(SUM(D5:D136),6)</f>
        <v>68369.766260000004</v>
      </c>
      <c r="E138" s="25">
        <f>ROUND(SUM(E5:E136),6)</f>
        <v>71254.449754000001</v>
      </c>
      <c r="F138" s="25">
        <f>ROUND(SUM(F5:F136),6)</f>
        <v>75006.083624999999</v>
      </c>
      <c r="G138" s="25">
        <f>ROUND(SUM(G5:G136),6)</f>
        <v>69293.189981999996</v>
      </c>
      <c r="H138" s="25">
        <f>ROUND(SUM(H5:H136),6)</f>
        <v>70980.872405000002</v>
      </c>
      <c r="I138" s="18">
        <f>ROUND(SUM(I5:I136),5)</f>
        <v>1</v>
      </c>
    </row>
    <row r="139" spans="1:9" x14ac:dyDescent="0.2">
      <c r="A139" s="3"/>
      <c r="B139" s="12" t="s">
        <v>250</v>
      </c>
      <c r="C139" s="6"/>
      <c r="D139" s="3"/>
    </row>
  </sheetData>
  <mergeCells count="3">
    <mergeCell ref="A1:I1"/>
    <mergeCell ref="A3:I3"/>
    <mergeCell ref="A2:I2"/>
  </mergeCells>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workbookViewId="0"/>
  </sheetViews>
  <sheetFormatPr defaultRowHeight="12.75" x14ac:dyDescent="0.2"/>
  <cols>
    <col min="1" max="1" width="7" customWidth="1"/>
    <col min="2" max="2" width="56.7109375" customWidth="1"/>
    <col min="3" max="3" width="14.42578125" customWidth="1"/>
    <col min="4" max="4" width="13.85546875" customWidth="1"/>
    <col min="5" max="6" width="13.5703125" customWidth="1"/>
    <col min="7" max="7" width="13.85546875" customWidth="1"/>
    <col min="8" max="8" width="13.28515625" customWidth="1"/>
    <col min="9" max="9" width="16" customWidth="1"/>
  </cols>
  <sheetData>
    <row r="1" spans="1:9" s="1" customFormat="1" ht="16.5" thickTop="1" x14ac:dyDescent="0.25">
      <c r="A1" s="35" t="s">
        <v>275</v>
      </c>
      <c r="B1" s="36"/>
      <c r="C1" s="36"/>
      <c r="D1" s="36"/>
      <c r="E1" s="36"/>
      <c r="F1" s="36"/>
      <c r="G1" s="36"/>
      <c r="H1" s="36"/>
      <c r="I1" s="37"/>
    </row>
    <row r="2" spans="1:9" s="1" customFormat="1" ht="36" x14ac:dyDescent="0.2">
      <c r="A2" s="38" t="s">
        <v>192</v>
      </c>
      <c r="B2" s="8" t="s">
        <v>193</v>
      </c>
      <c r="C2" s="7" t="s">
        <v>243</v>
      </c>
      <c r="D2" s="9" t="s">
        <v>267</v>
      </c>
      <c r="E2" s="9" t="s">
        <v>268</v>
      </c>
      <c r="F2" s="9" t="s">
        <v>273</v>
      </c>
      <c r="G2" s="9" t="s">
        <v>274</v>
      </c>
      <c r="H2" s="9" t="s">
        <v>191</v>
      </c>
      <c r="I2" s="39" t="s">
        <v>0</v>
      </c>
    </row>
    <row r="3" spans="1:9" s="1" customFormat="1" x14ac:dyDescent="0.2">
      <c r="A3" s="40">
        <v>5</v>
      </c>
      <c r="B3" s="32" t="s">
        <v>209</v>
      </c>
      <c r="C3" s="32" t="s">
        <v>6</v>
      </c>
      <c r="D3" s="57">
        <v>5061.0289720000001</v>
      </c>
      <c r="E3" s="57">
        <v>5029.6474239999998</v>
      </c>
      <c r="F3" s="57">
        <v>5251.320968</v>
      </c>
      <c r="G3" s="57">
        <v>4645.2184479999996</v>
      </c>
      <c r="H3" s="57">
        <v>4996.8039529999996</v>
      </c>
      <c r="I3" s="41">
        <v>7.0396500000000001E-2</v>
      </c>
    </row>
    <row r="4" spans="1:9" s="1" customFormat="1" x14ac:dyDescent="0.2">
      <c r="A4" s="40">
        <v>82</v>
      </c>
      <c r="B4" s="32" t="s">
        <v>115</v>
      </c>
      <c r="C4" s="32" t="s">
        <v>116</v>
      </c>
      <c r="D4" s="57">
        <v>39.653364000000003</v>
      </c>
      <c r="E4" s="57">
        <v>51.409191999999997</v>
      </c>
      <c r="F4" s="57">
        <v>56.216808</v>
      </c>
      <c r="G4" s="57">
        <v>52.388751999999997</v>
      </c>
      <c r="H4" s="57">
        <v>49.917028999999999</v>
      </c>
      <c r="I4" s="41">
        <v>7.0430000000000004E-4</v>
      </c>
    </row>
    <row r="5" spans="1:9" s="1" customFormat="1" x14ac:dyDescent="0.2">
      <c r="A5" s="40">
        <v>2</v>
      </c>
      <c r="B5" s="32" t="s">
        <v>198</v>
      </c>
      <c r="C5" s="32" t="s">
        <v>3</v>
      </c>
      <c r="D5" s="57">
        <v>23719.301668</v>
      </c>
      <c r="E5" s="57">
        <v>25892.878528000001</v>
      </c>
      <c r="F5" s="57">
        <v>27018.681376</v>
      </c>
      <c r="G5" s="57">
        <v>24923.714447999999</v>
      </c>
      <c r="H5" s="57">
        <v>25388.644004999998</v>
      </c>
      <c r="I5" s="41">
        <v>0.35768290000000003</v>
      </c>
    </row>
    <row r="6" spans="1:9" s="1" customFormat="1" ht="13.5" thickBot="1" x14ac:dyDescent="0.25">
      <c r="A6" s="42">
        <v>100</v>
      </c>
      <c r="B6" s="43" t="s">
        <v>226</v>
      </c>
      <c r="C6" s="43" t="s">
        <v>140</v>
      </c>
      <c r="D6" s="58">
        <v>158.1438</v>
      </c>
      <c r="E6" s="58">
        <v>187.04171199999999</v>
      </c>
      <c r="F6" s="58">
        <v>190.93401600000001</v>
      </c>
      <c r="G6" s="58">
        <v>185.35859199999999</v>
      </c>
      <c r="H6" s="58">
        <v>180.36953</v>
      </c>
      <c r="I6" s="45">
        <v>2.5447E-3</v>
      </c>
    </row>
    <row r="7" spans="1:9" ht="13.5" thickTop="1" x14ac:dyDescent="0.2">
      <c r="A7" s="1"/>
      <c r="B7" s="1"/>
      <c r="C7" s="1"/>
      <c r="D7" s="1"/>
      <c r="E7" s="1"/>
      <c r="F7" s="1"/>
      <c r="G7" s="1"/>
      <c r="H7" s="30"/>
      <c r="I7" s="26"/>
    </row>
    <row r="8" spans="1:9" ht="13.5" thickBot="1" x14ac:dyDescent="0.25"/>
    <row r="9" spans="1:9" ht="16.5" thickTop="1" x14ac:dyDescent="0.25">
      <c r="A9" s="35" t="s">
        <v>277</v>
      </c>
      <c r="B9" s="36"/>
      <c r="C9" s="36"/>
      <c r="D9" s="36"/>
      <c r="E9" s="36"/>
      <c r="F9" s="36"/>
      <c r="G9" s="36"/>
      <c r="H9" s="37"/>
      <c r="I9" s="46"/>
    </row>
    <row r="10" spans="1:9" ht="36" x14ac:dyDescent="0.2">
      <c r="A10" s="38" t="s">
        <v>192</v>
      </c>
      <c r="B10" s="8" t="s">
        <v>193</v>
      </c>
      <c r="C10" s="7" t="s">
        <v>243</v>
      </c>
      <c r="D10" s="9" t="s">
        <v>267</v>
      </c>
      <c r="E10" s="9" t="s">
        <v>268</v>
      </c>
      <c r="F10" s="9" t="s">
        <v>273</v>
      </c>
      <c r="G10" s="9" t="s">
        <v>274</v>
      </c>
      <c r="H10" s="53" t="s">
        <v>191</v>
      </c>
      <c r="I10" s="31"/>
    </row>
    <row r="11" spans="1:9" ht="13.5" thickBot="1" x14ac:dyDescent="0.25">
      <c r="A11" s="42">
        <v>82</v>
      </c>
      <c r="B11" s="43" t="s">
        <v>115</v>
      </c>
      <c r="C11" s="43" t="s">
        <v>116</v>
      </c>
      <c r="D11" s="54">
        <v>39.653364000000003</v>
      </c>
      <c r="E11" s="43">
        <v>47.248764999999999</v>
      </c>
      <c r="F11" s="43">
        <v>52.098264999999998</v>
      </c>
      <c r="G11" s="44">
        <v>47.975029999999997</v>
      </c>
      <c r="H11" s="55">
        <f>AVERAGE(D11:G11)</f>
        <v>46.743856000000001</v>
      </c>
      <c r="I11" s="52"/>
    </row>
    <row r="12" spans="1:9" ht="13.5" thickTop="1" x14ac:dyDescent="0.2">
      <c r="D12" s="50" t="s">
        <v>278</v>
      </c>
    </row>
    <row r="13" spans="1:9" s="1" customFormat="1" x14ac:dyDescent="0.2">
      <c r="A13"/>
      <c r="B13"/>
      <c r="C13"/>
      <c r="D13" s="51" t="s">
        <v>279</v>
      </c>
      <c r="E13"/>
      <c r="F13"/>
      <c r="G13"/>
      <c r="H13"/>
      <c r="I13"/>
    </row>
    <row r="14" spans="1:9" s="1" customFormat="1" ht="13.5" thickBot="1" x14ac:dyDescent="0.25"/>
    <row r="15" spans="1:9" s="1" customFormat="1" ht="16.5" thickTop="1" x14ac:dyDescent="0.25">
      <c r="A15" s="35" t="s">
        <v>280</v>
      </c>
      <c r="B15" s="36"/>
      <c r="C15" s="36"/>
      <c r="D15" s="36"/>
      <c r="E15" s="36"/>
      <c r="F15" s="36"/>
      <c r="G15" s="36"/>
      <c r="H15" s="37"/>
    </row>
    <row r="16" spans="1:9" s="1" customFormat="1" ht="36" x14ac:dyDescent="0.2">
      <c r="A16" s="38" t="s">
        <v>192</v>
      </c>
      <c r="B16" s="8" t="s">
        <v>193</v>
      </c>
      <c r="C16" s="7" t="s">
        <v>243</v>
      </c>
      <c r="D16" s="9" t="s">
        <v>267</v>
      </c>
      <c r="E16" s="9" t="s">
        <v>268</v>
      </c>
      <c r="F16" s="9" t="s">
        <v>273</v>
      </c>
      <c r="G16" s="9" t="s">
        <v>274</v>
      </c>
      <c r="H16" s="53" t="s">
        <v>191</v>
      </c>
      <c r="I16" s="31"/>
    </row>
    <row r="17" spans="1:9" s="1" customFormat="1" x14ac:dyDescent="0.2">
      <c r="A17" s="40">
        <v>100</v>
      </c>
      <c r="B17" s="32" t="s">
        <v>226</v>
      </c>
      <c r="C17" s="32" t="s">
        <v>140</v>
      </c>
      <c r="D17" s="33">
        <v>98.454980000000006</v>
      </c>
      <c r="E17" s="33">
        <v>97.096148999999997</v>
      </c>
      <c r="F17" s="33">
        <v>113.540644</v>
      </c>
      <c r="G17" s="33">
        <v>110.53572800000001</v>
      </c>
      <c r="H17" s="65">
        <v>104.90687525</v>
      </c>
      <c r="I17" s="46"/>
    </row>
    <row r="18" spans="1:9" s="1" customFormat="1" x14ac:dyDescent="0.2">
      <c r="A18" s="47"/>
      <c r="H18" s="48"/>
    </row>
    <row r="19" spans="1:9" x14ac:dyDescent="0.2">
      <c r="A19" s="47"/>
      <c r="B19" s="1"/>
      <c r="C19" s="1"/>
      <c r="D19" s="1"/>
      <c r="E19" s="1"/>
      <c r="F19" s="1"/>
      <c r="G19" s="1"/>
      <c r="H19" s="48"/>
      <c r="I19" s="1"/>
    </row>
    <row r="20" spans="1:9" ht="15.75" x14ac:dyDescent="0.25">
      <c r="A20" s="49" t="s">
        <v>276</v>
      </c>
      <c r="B20" s="1"/>
      <c r="C20" s="1"/>
      <c r="D20" s="1"/>
      <c r="E20" s="1"/>
      <c r="F20" s="1"/>
      <c r="G20" s="1"/>
      <c r="H20" s="48"/>
      <c r="I20" s="1"/>
    </row>
    <row r="21" spans="1:9" ht="36" x14ac:dyDescent="0.2">
      <c r="A21" s="38" t="s">
        <v>192</v>
      </c>
      <c r="B21" s="8" t="s">
        <v>193</v>
      </c>
      <c r="C21" s="7" t="s">
        <v>243</v>
      </c>
      <c r="D21" s="9" t="s">
        <v>267</v>
      </c>
      <c r="E21" s="9" t="s">
        <v>268</v>
      </c>
      <c r="F21" s="9" t="s">
        <v>273</v>
      </c>
      <c r="G21" s="9" t="s">
        <v>274</v>
      </c>
      <c r="H21" s="53" t="s">
        <v>191</v>
      </c>
      <c r="I21" s="1"/>
    </row>
    <row r="22" spans="1:9" ht="13.5" thickBot="1" x14ac:dyDescent="0.25">
      <c r="A22" s="42">
        <v>100</v>
      </c>
      <c r="B22" s="43" t="s">
        <v>226</v>
      </c>
      <c r="C22" s="43" t="s">
        <v>140</v>
      </c>
      <c r="D22" s="44">
        <f>D6+D17</f>
        <v>256.59878000000003</v>
      </c>
      <c r="E22" s="44">
        <f>E6+E17</f>
        <v>284.13786099999999</v>
      </c>
      <c r="F22" s="44">
        <f>F6+F17</f>
        <v>304.47466000000003</v>
      </c>
      <c r="G22" s="44">
        <f>G6+G17</f>
        <v>295.89431999999999</v>
      </c>
      <c r="H22" s="66">
        <f>AVERAGE(D22:G22)</f>
        <v>285.27640525000004</v>
      </c>
      <c r="I22" s="1"/>
    </row>
    <row r="23" spans="1:9" ht="13.5" thickTop="1" x14ac:dyDescent="0.2">
      <c r="A23" s="1"/>
      <c r="B23" s="1"/>
      <c r="C23" s="1"/>
      <c r="D23" s="30"/>
      <c r="E23" s="30"/>
      <c r="F23" s="30"/>
      <c r="G23" s="30"/>
      <c r="H23" s="34"/>
      <c r="I23" s="1"/>
    </row>
    <row r="24" spans="1:9" ht="13.5" thickBot="1" x14ac:dyDescent="0.25"/>
    <row r="25" spans="1:9" ht="15.75" thickTop="1" x14ac:dyDescent="0.2">
      <c r="A25" s="61" t="s">
        <v>281</v>
      </c>
      <c r="B25" s="62"/>
      <c r="C25" s="62"/>
      <c r="D25" s="63">
        <v>23.245090000000001</v>
      </c>
      <c r="E25" s="63">
        <v>23.03913</v>
      </c>
      <c r="F25" s="63">
        <v>24.460819999999998</v>
      </c>
      <c r="G25" s="63">
        <v>19.7225</v>
      </c>
      <c r="H25" s="37"/>
    </row>
    <row r="26" spans="1:9" x14ac:dyDescent="0.2">
      <c r="A26" s="47"/>
      <c r="B26" s="1"/>
      <c r="C26" s="1"/>
      <c r="D26" s="1"/>
      <c r="E26" s="1"/>
      <c r="F26" s="1"/>
      <c r="G26" s="1"/>
      <c r="H26" s="48"/>
    </row>
    <row r="27" spans="1:9" ht="15.75" x14ac:dyDescent="0.25">
      <c r="A27" s="49" t="s">
        <v>282</v>
      </c>
      <c r="B27" s="1"/>
      <c r="C27" s="1"/>
      <c r="D27" s="1"/>
      <c r="E27" s="1"/>
      <c r="F27" s="1"/>
      <c r="G27" s="1"/>
      <c r="H27" s="48"/>
    </row>
    <row r="28" spans="1:9" ht="36" x14ac:dyDescent="0.2">
      <c r="A28" s="38" t="s">
        <v>192</v>
      </c>
      <c r="B28" s="8" t="s">
        <v>193</v>
      </c>
      <c r="C28" s="7" t="s">
        <v>243</v>
      </c>
      <c r="D28" s="9" t="s">
        <v>267</v>
      </c>
      <c r="E28" s="9" t="s">
        <v>268</v>
      </c>
      <c r="F28" s="9" t="s">
        <v>273</v>
      </c>
      <c r="G28" s="64" t="s">
        <v>274</v>
      </c>
      <c r="H28" s="53" t="s">
        <v>191</v>
      </c>
    </row>
    <row r="29" spans="1:9" x14ac:dyDescent="0.2">
      <c r="A29" s="40">
        <v>2</v>
      </c>
      <c r="B29" s="32" t="s">
        <v>198</v>
      </c>
      <c r="C29" s="32" t="s">
        <v>3</v>
      </c>
      <c r="D29" s="57">
        <f>D5-D25</f>
        <v>23696.056578</v>
      </c>
      <c r="E29" s="57">
        <f>E5-E25</f>
        <v>25869.839398</v>
      </c>
      <c r="F29" s="57">
        <f>F5-F25</f>
        <v>26994.220556</v>
      </c>
      <c r="G29" s="67">
        <f>G5-G25</f>
        <v>24903.991947999999</v>
      </c>
      <c r="H29" s="59">
        <f>AVERAGE(D29:G29)</f>
        <v>25366.027119999999</v>
      </c>
    </row>
    <row r="30" spans="1:9" x14ac:dyDescent="0.2">
      <c r="A30" s="47"/>
      <c r="B30" s="1"/>
      <c r="C30" s="1"/>
      <c r="D30" s="1"/>
      <c r="E30" s="1"/>
      <c r="F30" s="1"/>
      <c r="G30" s="1"/>
      <c r="H30" s="48"/>
    </row>
    <row r="31" spans="1:9" x14ac:dyDescent="0.2">
      <c r="A31" s="47"/>
      <c r="B31" s="1"/>
      <c r="C31" s="1"/>
      <c r="D31" s="1"/>
      <c r="E31" s="1"/>
      <c r="F31" s="1"/>
      <c r="G31" s="1"/>
      <c r="H31" s="48"/>
    </row>
    <row r="32" spans="1:9" ht="15.75" x14ac:dyDescent="0.25">
      <c r="A32" s="49" t="s">
        <v>283</v>
      </c>
      <c r="B32" s="1"/>
      <c r="C32" s="1"/>
      <c r="D32" s="1"/>
      <c r="E32" s="1"/>
      <c r="F32" s="1"/>
      <c r="G32" s="1"/>
      <c r="H32" s="48"/>
    </row>
    <row r="33" spans="1:8" ht="36" x14ac:dyDescent="0.2">
      <c r="A33" s="38" t="s">
        <v>192</v>
      </c>
      <c r="B33" s="8" t="s">
        <v>193</v>
      </c>
      <c r="C33" s="7" t="s">
        <v>243</v>
      </c>
      <c r="D33" s="9" t="s">
        <v>267</v>
      </c>
      <c r="E33" s="9" t="s">
        <v>268</v>
      </c>
      <c r="F33" s="9" t="s">
        <v>273</v>
      </c>
      <c r="G33" s="64" t="s">
        <v>274</v>
      </c>
      <c r="H33" s="53" t="s">
        <v>191</v>
      </c>
    </row>
    <row r="34" spans="1:8" ht="13.5" thickBot="1" x14ac:dyDescent="0.25">
      <c r="A34" s="42">
        <v>5</v>
      </c>
      <c r="B34" s="43" t="s">
        <v>209</v>
      </c>
      <c r="C34" s="43" t="s">
        <v>6</v>
      </c>
      <c r="D34" s="58">
        <f>D3+D25</f>
        <v>5084.2740620000004</v>
      </c>
      <c r="E34" s="58">
        <f>E3+E25</f>
        <v>5052.6865539999999</v>
      </c>
      <c r="F34" s="58">
        <f>F3+F25</f>
        <v>5275.7817880000002</v>
      </c>
      <c r="G34" s="68">
        <f>G3+G25</f>
        <v>4664.9409479999995</v>
      </c>
      <c r="H34" s="60">
        <f>AVERAGE(D34:G34)</f>
        <v>5019.420838</v>
      </c>
    </row>
    <row r="35" spans="1:8" ht="13.5" thickTop="1" x14ac:dyDescent="0.2"/>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EmailTo xmlns="http://schemas.microsoft.com/sharepoint/v3" xsi:nil="true"/>
    <EmailHeaders xmlns="http://schemas.microsoft.com/sharepoint/v4" xsi:nil="true"/>
    <IconOverlay xmlns="http://schemas.microsoft.com/sharepoint/v4" xsi:nil="true"/>
    <EmailSender xmlns="http://schemas.microsoft.com/sharepoint/v3" xsi:nil="true"/>
    <EmailFrom xmlns="http://schemas.microsoft.com/sharepoint/v3" xsi:nil="true"/>
    <EmailSubject xmlns="http://schemas.microsoft.com/sharepoint/v3" xsi:nil="true"/>
    <EmailCc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156CF97E76ACE1499DF8744740EDBBC2" ma:contentTypeVersion="11" ma:contentTypeDescription="Create a new document." ma:contentTypeScope="" ma:versionID="92e75e67d2c37c7dc7f43b8b4055e93c">
  <xsd:schema xmlns:xsd="http://www.w3.org/2001/XMLSchema" xmlns:xs="http://www.w3.org/2001/XMLSchema" xmlns:p="http://schemas.microsoft.com/office/2006/metadata/properties" xmlns:ns1="http://schemas.microsoft.com/sharepoint/v3" xmlns:ns2="http://schemas.microsoft.com/sharepoint/v4" targetNamespace="http://schemas.microsoft.com/office/2006/metadata/properties" ma:root="true" ma:fieldsID="eb4dad4b98fcac8c67ab5cbaac4683dd" ns1:_="" ns2:_="">
    <xsd:import namespace="http://schemas.microsoft.com/sharepoint/v3"/>
    <xsd:import namespace="http://schemas.microsoft.com/sharepoint/v4"/>
    <xsd:element name="properties">
      <xsd:complexType>
        <xsd:sequence>
          <xsd:element name="documentManagement">
            <xsd:complexType>
              <xsd:all>
                <xsd:element ref="ns1:EmailSender" minOccurs="0"/>
                <xsd:element ref="ns1:EmailTo" minOccurs="0"/>
                <xsd:element ref="ns1:EmailCc" minOccurs="0"/>
                <xsd:element ref="ns1:EmailFrom" minOccurs="0"/>
                <xsd:element ref="ns1:EmailSubject" minOccurs="0"/>
                <xsd:element ref="ns2:EmailHeaders" minOccurs="0"/>
                <xsd:element ref="ns2:IconOverlay" minOccurs="0"/>
                <xsd:element ref="ns1:_vti_ItemDeclaredRecord" minOccurs="0"/>
                <xsd:element ref="ns1:_vti_ItemHoldRecord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EmailSender" ma:index="8" nillable="true" ma:displayName="E-Mail Sender" ma:hidden="true" ma:internalName="EmailSender">
      <xsd:simpleType>
        <xsd:restriction base="dms:Note">
          <xsd:maxLength value="255"/>
        </xsd:restriction>
      </xsd:simpleType>
    </xsd:element>
    <xsd:element name="EmailTo" ma:index="9" nillable="true" ma:displayName="E-Mail To" ma:hidden="true" ma:internalName="EmailTo">
      <xsd:simpleType>
        <xsd:restriction base="dms:Note">
          <xsd:maxLength value="255"/>
        </xsd:restriction>
      </xsd:simpleType>
    </xsd:element>
    <xsd:element name="EmailCc" ma:index="10" nillable="true" ma:displayName="E-Mail Cc" ma:hidden="true" ma:internalName="EmailCc">
      <xsd:simpleType>
        <xsd:restriction base="dms:Note">
          <xsd:maxLength value="255"/>
        </xsd:restriction>
      </xsd:simpleType>
    </xsd:element>
    <xsd:element name="EmailFrom" ma:index="11" nillable="true" ma:displayName="E-Mail From" ma:hidden="true" ma:internalName="EmailFrom">
      <xsd:simpleType>
        <xsd:restriction base="dms:Text"/>
      </xsd:simpleType>
    </xsd:element>
    <xsd:element name="EmailSubject" ma:index="12" nillable="true" ma:displayName="E-Mail Subject" ma:hidden="true" ma:internalName="EmailSubject">
      <xsd:simpleType>
        <xsd:restriction base="dms:Text"/>
      </xsd:simpleType>
    </xsd:element>
    <xsd:element name="_vti_ItemDeclaredRecord" ma:index="15" nillable="true" ma:displayName="Declared Record" ma:hidden="true" ma:internalName="_vti_ItemDeclaredRecord" ma:readOnly="true">
      <xsd:simpleType>
        <xsd:restriction base="dms:DateTime"/>
      </xsd:simpleType>
    </xsd:element>
    <xsd:element name="_vti_ItemHoldRecordStatus" ma:index="16" nillable="true" ma:displayName="Hold and Record Status" ma:decimals="0" ma:description="" ma:hidden="true" ma:indexed="true" ma:internalName="_vti_ItemHoldRecordStatu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EmailHeaders" ma:index="13" nillable="true" ma:displayName="E-Mail Headers" ma:hidden="true" ma:internalName="EmailHeaders">
      <xsd:simpleType>
        <xsd:restriction base="dms:Note"/>
      </xsd:simpleType>
    </xsd:element>
    <xsd:element name="IconOverlay" ma:index="14"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E010305-A65B-4346-B589-3D9523B08B89}">
  <ds:schemaRefs>
    <ds:schemaRef ds:uri="http://purl.org/dc/elements/1.1/"/>
    <ds:schemaRef ds:uri="http://schemas.microsoft.com/office/2006/metadata/properties"/>
    <ds:schemaRef ds:uri="http://schemas.microsoft.com/office/2006/documentManagement/types"/>
    <ds:schemaRef ds:uri="http://schemas.microsoft.com/sharepoint/v3"/>
    <ds:schemaRef ds:uri="http://schemas.microsoft.com/sharepoint/v4"/>
    <ds:schemaRef ds:uri="http://purl.org/dc/terms/"/>
    <ds:schemaRef ds:uri="http://schemas.openxmlformats.org/package/2006/metadata/core-properties"/>
    <ds:schemaRef ds:uri="http://purl.org/dc/dcmitype/"/>
    <ds:schemaRef ds:uri="http://schemas.microsoft.com/office/infopath/2007/PartnerControls"/>
    <ds:schemaRef ds:uri="http://www.w3.org/XML/1998/namespace"/>
  </ds:schemaRefs>
</ds:datastoreItem>
</file>

<file path=customXml/itemProps2.xml><?xml version="1.0" encoding="utf-8"?>
<ds:datastoreItem xmlns:ds="http://schemas.openxmlformats.org/officeDocument/2006/customXml" ds:itemID="{F01A1BED-2D33-49C7-80CA-70904F7592EF}">
  <ds:schemaRefs>
    <ds:schemaRef ds:uri="http://schemas.microsoft.com/sharepoint/v3/contenttype/forms"/>
  </ds:schemaRefs>
</ds:datastoreItem>
</file>

<file path=customXml/itemProps3.xml><?xml version="1.0" encoding="utf-8"?>
<ds:datastoreItem xmlns:ds="http://schemas.openxmlformats.org/officeDocument/2006/customXml" ds:itemID="{00961183-33DC-4B4D-A4B4-6AF23290D80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2019 4CP CALCULATION</vt:lpstr>
      <vt:lpstr>Revision_Details</vt:lpstr>
    </vt:vector>
  </TitlesOfParts>
  <Company>ERCOT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bburr</dc:creator>
  <cp:lastModifiedBy>Winn, Mitzie</cp:lastModifiedBy>
  <dcterms:created xsi:type="dcterms:W3CDTF">2006-11-27T20:43:52Z</dcterms:created>
  <dcterms:modified xsi:type="dcterms:W3CDTF">2020-01-29T16:03:22Z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0x010100156CF97E76ACE1499DF8744740EDBBC2</vt:lpwstr>
  </property>
</Properties>
</file>