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P:\2019 GMD Assessment\Report\"/>
    </mc:Choice>
  </mc:AlternateContent>
  <xr:revisionPtr revIDLastSave="0" documentId="13_ncr:1_{65C4C115-9D94-45C8-8148-770DE8D1C471}" xr6:coauthVersionLast="46" xr6:coauthVersionMax="46" xr10:uidLastSave="{00000000-0000-0000-0000-000000000000}"/>
  <bookViews>
    <workbookView xWindow="-120" yWindow="-120" windowWidth="29040" windowHeight="15960" tabRatio="844" xr2:uid="{00000000-000D-0000-FFFF-FFFF00000000}"/>
  </bookViews>
  <sheets>
    <sheet name="Index" sheetId="1" r:id="rId1"/>
    <sheet name="Start Cases" sheetId="25" r:id="rId2"/>
    <sheet name="Model Updates &amp; Corrections" sheetId="5" r:id="rId3"/>
    <sheet name="Renewable Generation Dispatch" sheetId="24" r:id="rId4"/>
    <sheet name="Load Forecast" sheetId="1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4" l="1"/>
  <c r="J7" i="14"/>
  <c r="C6" i="1" l="1"/>
  <c r="B6" i="1"/>
  <c r="C5" i="1" l="1"/>
  <c r="B5" i="1"/>
  <c r="C4" i="1"/>
  <c r="B4" i="1"/>
  <c r="C3" i="1"/>
  <c r="B3" i="1"/>
</calcChain>
</file>

<file path=xl/sharedStrings.xml><?xml version="1.0" encoding="utf-8"?>
<sst xmlns="http://schemas.openxmlformats.org/spreadsheetml/2006/main" count="87" uniqueCount="58">
  <si>
    <t>Start Cases</t>
  </si>
  <si>
    <t>Input Assumption</t>
  </si>
  <si>
    <t>Date Last Updated:</t>
  </si>
  <si>
    <t>Back</t>
  </si>
  <si>
    <t>Status</t>
  </si>
  <si>
    <t>Coast</t>
  </si>
  <si>
    <t>East</t>
  </si>
  <si>
    <t>Far West</t>
  </si>
  <si>
    <t>North Central</t>
  </si>
  <si>
    <t>North</t>
  </si>
  <si>
    <t>South Central</t>
  </si>
  <si>
    <t>West</t>
  </si>
  <si>
    <t>Solar</t>
  </si>
  <si>
    <t>Wind</t>
  </si>
  <si>
    <t>Summer, Coastal</t>
  </si>
  <si>
    <t>Date</t>
  </si>
  <si>
    <t>Transmission Changes</t>
  </si>
  <si>
    <t>TO</t>
  </si>
  <si>
    <t>Case</t>
  </si>
  <si>
    <t>Comments</t>
  </si>
  <si>
    <t>Load Changes</t>
  </si>
  <si>
    <t>Southern</t>
  </si>
  <si>
    <t>Total</t>
  </si>
  <si>
    <t>X</t>
  </si>
  <si>
    <t>Date Last Updated</t>
  </si>
  <si>
    <t>Summer, Panhandle</t>
  </si>
  <si>
    <t>Summer, Other</t>
  </si>
  <si>
    <t>Final</t>
  </si>
  <si>
    <t>Min Case, Coastal</t>
  </si>
  <si>
    <t>Min Case, Panhandle</t>
  </si>
  <si>
    <t>Min Case, Other</t>
  </si>
  <si>
    <t>AEP</t>
  </si>
  <si>
    <t>Model Updates &amp; Corrections</t>
  </si>
  <si>
    <t>Renewable Generation Dispatch</t>
  </si>
  <si>
    <t>Oncor</t>
  </si>
  <si>
    <t>Based on Oncor feedback</t>
  </si>
  <si>
    <t>Based on AEP feedback</t>
  </si>
  <si>
    <t>GIC System Model Version</t>
  </si>
  <si>
    <t>2019GIC_AC_Model_2022_SUM1_Final_Update1.raw</t>
  </si>
  <si>
    <t>2019GIC_DC_Model_2022_SUM1_Final_Update6.gic</t>
  </si>
  <si>
    <t>2019GIC_AC_Model_2022_MIN1_Final_Update1.raw</t>
  </si>
  <si>
    <t>2019GIC_DC_Model_2022_MIN1_Final_Update6.gic</t>
  </si>
  <si>
    <t>GIC System Model posted on November 08, 2019</t>
  </si>
  <si>
    <t>Load Forecast</t>
  </si>
  <si>
    <t>2022 SUM</t>
  </si>
  <si>
    <t>2022 MIN</t>
  </si>
  <si>
    <t>Model Corrections/Updates Made to the 2021 GMDVA Cases</t>
  </si>
  <si>
    <t>Opened the Crane N to Pleasant Farms normally open line</t>
  </si>
  <si>
    <t>x</t>
  </si>
  <si>
    <t xml:space="preserve">Opened the Barnsley to Exxon Cordona normally open line </t>
  </si>
  <si>
    <t>Opened the Nylon to Nylon Tap normally open line</t>
  </si>
  <si>
    <t>Corrected the Big Tree bus (8146) load values</t>
  </si>
  <si>
    <t>Removed potential loads (no signed contracts) at bus 8565, 80470, 8337</t>
  </si>
  <si>
    <t>2022 Sum</t>
  </si>
  <si>
    <t>2022 Min</t>
  </si>
  <si>
    <t xml:space="preserve">2021 GMDVA load level with self-served load (MW)  </t>
  </si>
  <si>
    <t>On-Peak Case:</t>
  </si>
  <si>
    <t>Off-Peak Case: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</si>
</sst>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F800]dddd\,\ mmmm\ dd\,\ yyyy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9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theme="0" tint="-0.34998626667073579"/>
      </patternFill>
    </fill>
  </fills>
  <borders count="2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15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0" fontId="2" fillId="0" borderId="0" xfId="1"/>
    <xf numFmtId="165" fontId="6" fillId="0" borderId="0" xfId="3" applyNumberFormat="1" applyFont="1" applyAlignment="1">
      <alignment horizontal="left" vertical="top" wrapText="1"/>
    </xf>
    <xf numFmtId="166" fontId="0" fillId="0" borderId="0" xfId="0" applyNumberFormat="1"/>
    <xf numFmtId="0" fontId="0" fillId="0" borderId="0" xfId="0" applyAlignment="1">
      <alignment vertical="center"/>
    </xf>
    <xf numFmtId="0" fontId="2" fillId="4" borderId="1" xfId="1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" fillId="4" borderId="1" xfId="1" applyFill="1" applyBorder="1" applyAlignment="1">
      <alignment wrapText="1"/>
    </xf>
    <xf numFmtId="0" fontId="0" fillId="0" borderId="0" xfId="0" applyAlignment="1">
      <alignment vertical="center" wrapText="1"/>
    </xf>
    <xf numFmtId="0" fontId="2" fillId="0" borderId="0" xfId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165" fontId="7" fillId="0" borderId="0" xfId="3" applyNumberFormat="1" applyFont="1" applyAlignment="1">
      <alignment horizontal="left" vertical="top" wrapText="1"/>
    </xf>
    <xf numFmtId="166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49" fontId="5" fillId="0" borderId="3" xfId="3" applyNumberFormat="1" applyFont="1" applyBorder="1"/>
    <xf numFmtId="0" fontId="1" fillId="3" borderId="2" xfId="0" applyFont="1" applyFill="1" applyBorder="1" applyAlignment="1">
      <alignment horizontal="center" vertical="center"/>
    </xf>
    <xf numFmtId="166" fontId="1" fillId="3" borderId="2" xfId="0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right"/>
    </xf>
    <xf numFmtId="0" fontId="13" fillId="6" borderId="14" xfId="0" applyFont="1" applyFill="1" applyBorder="1" applyAlignment="1">
      <alignment horizontal="center" vertical="center" wrapText="1" readingOrder="1"/>
    </xf>
    <xf numFmtId="0" fontId="14" fillId="6" borderId="14" xfId="0" applyFont="1" applyFill="1" applyBorder="1" applyAlignment="1">
      <alignment horizontal="center" vertical="center" wrapText="1" readingOrder="1"/>
    </xf>
    <xf numFmtId="3" fontId="12" fillId="0" borderId="14" xfId="0" applyNumberFormat="1" applyFont="1" applyFill="1" applyBorder="1" applyAlignment="1">
      <alignment horizontal="center" wrapText="1" readingOrder="1"/>
    </xf>
    <xf numFmtId="0" fontId="4" fillId="0" borderId="3" xfId="0" applyFont="1" applyBorder="1" applyAlignment="1">
      <alignment horizontal="center" vertical="center"/>
    </xf>
    <xf numFmtId="165" fontId="7" fillId="0" borderId="0" xfId="3" applyNumberFormat="1" applyFont="1" applyFill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0" fontId="0" fillId="0" borderId="11" xfId="0" applyNumberFormat="1" applyFill="1" applyBorder="1" applyAlignment="1">
      <alignment horizontal="center" vertical="center"/>
    </xf>
    <xf numFmtId="10" fontId="0" fillId="0" borderId="5" xfId="0" applyNumberFormat="1" applyFill="1" applyBorder="1" applyAlignment="1">
      <alignment horizontal="center" vertical="center"/>
    </xf>
    <xf numFmtId="10" fontId="0" fillId="0" borderId="6" xfId="0" applyNumberFormat="1" applyFill="1" applyBorder="1" applyAlignment="1">
      <alignment horizontal="center" vertical="center"/>
    </xf>
    <xf numFmtId="10" fontId="0" fillId="0" borderId="3" xfId="0" applyNumberForma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4" fillId="0" borderId="22" xfId="0" applyFont="1" applyBorder="1"/>
    <xf numFmtId="0" fontId="0" fillId="0" borderId="12" xfId="0" applyBorder="1" applyAlignment="1">
      <alignment horizontal="left" wrapText="1"/>
    </xf>
    <xf numFmtId="0" fontId="4" fillId="0" borderId="22" xfId="0" applyFont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3" xfId="0" applyFont="1" applyBorder="1"/>
    <xf numFmtId="164" fontId="0" fillId="0" borderId="14" xfId="2" applyNumberFormat="1" applyFont="1" applyFill="1" applyBorder="1" applyAlignment="1"/>
    <xf numFmtId="164" fontId="0" fillId="0" borderId="14" xfId="2" applyNumberFormat="1" applyFont="1" applyBorder="1" applyAlignment="1"/>
    <xf numFmtId="0" fontId="2" fillId="7" borderId="1" xfId="1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</cellXfs>
  <cellStyles count="6">
    <cellStyle name="Comma" xfId="2" builtinId="3"/>
    <cellStyle name="Hyperlink" xfId="1" builtinId="8"/>
    <cellStyle name="Normal" xfId="0" builtinId="0"/>
    <cellStyle name="Normal 12" xfId="4" xr:uid="{00000000-0005-0000-0000-000003000000}"/>
    <cellStyle name="Normal 2" xfId="5" xr:uid="{00000000-0005-0000-0000-000004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070C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6"/>
  <sheetViews>
    <sheetView tabSelected="1" workbookViewId="0">
      <selection activeCell="A25" sqref="A25"/>
    </sheetView>
  </sheetViews>
  <sheetFormatPr defaultRowHeight="15" x14ac:dyDescent="0.25"/>
  <cols>
    <col min="1" max="1" width="68.140625" bestFit="1" customWidth="1"/>
    <col min="2" max="2" width="11.140625" bestFit="1" customWidth="1"/>
    <col min="3" max="3" width="27.42578125" style="4" bestFit="1" customWidth="1"/>
  </cols>
  <sheetData>
    <row r="1" spans="1:3" x14ac:dyDescent="0.25">
      <c r="A1" s="20" t="s">
        <v>1</v>
      </c>
      <c r="B1" s="20" t="s">
        <v>4</v>
      </c>
      <c r="C1" s="21" t="s">
        <v>15</v>
      </c>
    </row>
    <row r="2" spans="1:3" x14ac:dyDescent="0.25">
      <c r="A2" s="58"/>
      <c r="B2" s="58"/>
      <c r="C2" s="58"/>
    </row>
    <row r="3" spans="1:3" x14ac:dyDescent="0.25">
      <c r="A3" s="6" t="s">
        <v>0</v>
      </c>
      <c r="B3" s="17" t="str">
        <f>'Start Cases'!B2</f>
        <v>Final</v>
      </c>
      <c r="C3" s="4">
        <f>IF('Start Cases'!B1= "","N/A",'Start Cases'!B1)</f>
        <v>44522</v>
      </c>
    </row>
    <row r="4" spans="1:3" x14ac:dyDescent="0.25">
      <c r="A4" s="57" t="s">
        <v>32</v>
      </c>
      <c r="B4" s="50" t="str">
        <f>'Model Updates &amp; Corrections'!B2</f>
        <v>Final</v>
      </c>
      <c r="C4" s="22">
        <f>IF('Model Updates &amp; Corrections'!B1= "","N/A",'Model Updates &amp; Corrections'!B1)</f>
        <v>44522</v>
      </c>
    </row>
    <row r="5" spans="1:3" x14ac:dyDescent="0.25">
      <c r="A5" s="57" t="s">
        <v>33</v>
      </c>
      <c r="B5" s="17" t="str">
        <f>'Renewable Generation Dispatch'!B2</f>
        <v>Final</v>
      </c>
      <c r="C5" s="4">
        <f>IF('Renewable Generation Dispatch'!B1= "","N/A",'Renewable Generation Dispatch'!B1)</f>
        <v>44522</v>
      </c>
    </row>
    <row r="6" spans="1:3" x14ac:dyDescent="0.25">
      <c r="A6" s="10" t="s">
        <v>43</v>
      </c>
      <c r="B6" s="30" t="str">
        <f>'Load Forecast'!B2</f>
        <v>Final</v>
      </c>
      <c r="C6" s="22">
        <f>IF('Load Forecast'!B1 ="","N/A",'Load Forecast'!B1)</f>
        <v>44522</v>
      </c>
    </row>
  </sheetData>
  <mergeCells count="1">
    <mergeCell ref="A2:C2"/>
  </mergeCells>
  <hyperlinks>
    <hyperlink ref="A4" location="'Model updates &amp; corrections'!A1" display="3.1.2" xr:uid="{00000000-0004-0000-0000-000004000000}"/>
    <hyperlink ref="A3" location="'Start Cases'!A1" display="3.1.1" xr:uid="{00000000-0004-0000-0000-000007000000}"/>
    <hyperlink ref="A5" location="'Renewable Generation Dispatch'!A1" display="3.2.2" xr:uid="{00000000-0004-0000-0000-00000A000000}"/>
    <hyperlink ref="A6" location="'Sensitivity Analysis'!A1" display="5.2.2" xr:uid="{00000000-0004-0000-0000-000012000000}"/>
    <hyperlink ref="A6" location="'Load Forecast'!A1" display="Load Forecast" xr:uid="{8796E3F4-9F52-407D-AB6E-CC09400BB3B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2"/>
  <sheetViews>
    <sheetView workbookViewId="0">
      <selection activeCell="A24" sqref="A24"/>
    </sheetView>
  </sheetViews>
  <sheetFormatPr defaultRowHeight="15" x14ac:dyDescent="0.25"/>
  <cols>
    <col min="1" max="1" width="50.5703125" style="8" customWidth="1"/>
    <col min="2" max="2" width="27.42578125" style="9" bestFit="1" customWidth="1"/>
    <col min="3" max="3" width="9.140625" style="8" customWidth="1"/>
    <col min="4" max="16384" width="9.140625" style="8"/>
  </cols>
  <sheetData>
    <row r="1" spans="1:4" x14ac:dyDescent="0.25">
      <c r="A1" s="8" t="s">
        <v>2</v>
      </c>
      <c r="B1" s="16">
        <v>44522</v>
      </c>
      <c r="D1" s="2" t="s">
        <v>3</v>
      </c>
    </row>
    <row r="2" spans="1:4" x14ac:dyDescent="0.25">
      <c r="A2" s="8" t="s">
        <v>4</v>
      </c>
      <c r="B2" s="9" t="s">
        <v>27</v>
      </c>
    </row>
    <row r="3" spans="1:4" ht="15.75" thickBot="1" x14ac:dyDescent="0.3"/>
    <row r="4" spans="1:4" ht="30.75" thickBot="1" x14ac:dyDescent="0.3">
      <c r="A4" s="49" t="s">
        <v>37</v>
      </c>
      <c r="B4" s="48" t="s">
        <v>42</v>
      </c>
    </row>
    <row r="5" spans="1:4" ht="15.75" thickBot="1" x14ac:dyDescent="0.3"/>
    <row r="6" spans="1:4" ht="15.75" thickBot="1" x14ac:dyDescent="0.3">
      <c r="A6" s="47" t="s">
        <v>56</v>
      </c>
    </row>
    <row r="7" spans="1:4" x14ac:dyDescent="0.25">
      <c r="A7" s="45" t="s">
        <v>38</v>
      </c>
    </row>
    <row r="8" spans="1:4" ht="15.75" thickBot="1" x14ac:dyDescent="0.3">
      <c r="A8" s="46" t="s">
        <v>39</v>
      </c>
    </row>
    <row r="9" spans="1:4" ht="15.75" thickBot="1" x14ac:dyDescent="0.3"/>
    <row r="10" spans="1:4" ht="15.75" thickBot="1" x14ac:dyDescent="0.3">
      <c r="A10" s="47" t="s">
        <v>57</v>
      </c>
    </row>
    <row r="11" spans="1:4" x14ac:dyDescent="0.25">
      <c r="A11" s="54" t="s">
        <v>40</v>
      </c>
    </row>
    <row r="12" spans="1:4" ht="15.75" thickBot="1" x14ac:dyDescent="0.3">
      <c r="A12" s="46" t="s">
        <v>41</v>
      </c>
    </row>
  </sheetData>
  <hyperlinks>
    <hyperlink ref="D1" location="Index!A1" display="Back" xr:uid="{00000000-0004-0000-0100-000000000000}"/>
  </hyperlink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E15"/>
  <sheetViews>
    <sheetView workbookViewId="0">
      <selection activeCell="C1" sqref="C1"/>
    </sheetView>
  </sheetViews>
  <sheetFormatPr defaultRowHeight="15" x14ac:dyDescent="0.25"/>
  <cols>
    <col min="1" max="1" width="43.5703125" style="11" bestFit="1" customWidth="1"/>
    <col min="2" max="2" width="30.42578125" style="5" bestFit="1" customWidth="1"/>
    <col min="3" max="4" width="9.7109375" style="5" bestFit="1" customWidth="1"/>
    <col min="5" max="5" width="50.7109375" style="11" customWidth="1"/>
    <col min="6" max="16384" width="9.140625" style="5"/>
  </cols>
  <sheetData>
    <row r="1" spans="1:5" x14ac:dyDescent="0.25">
      <c r="A1" s="11" t="s">
        <v>2</v>
      </c>
      <c r="B1" s="16">
        <v>44522</v>
      </c>
      <c r="C1" s="12" t="s">
        <v>3</v>
      </c>
    </row>
    <row r="2" spans="1:5" x14ac:dyDescent="0.25">
      <c r="A2" s="11" t="s">
        <v>4</v>
      </c>
      <c r="B2" s="5" t="s">
        <v>27</v>
      </c>
    </row>
    <row r="4" spans="1:5" ht="21.75" thickBot="1" x14ac:dyDescent="0.3">
      <c r="A4" s="65" t="s">
        <v>46</v>
      </c>
      <c r="B4" s="65"/>
      <c r="C4" s="65"/>
      <c r="D4" s="65"/>
      <c r="E4" s="65"/>
    </row>
    <row r="5" spans="1:5" x14ac:dyDescent="0.25">
      <c r="A5" s="61" t="s">
        <v>16</v>
      </c>
      <c r="B5" s="63" t="s">
        <v>17</v>
      </c>
      <c r="C5" s="63"/>
      <c r="D5" s="63"/>
      <c r="E5" s="66" t="s">
        <v>19</v>
      </c>
    </row>
    <row r="6" spans="1:5" x14ac:dyDescent="0.25">
      <c r="A6" s="62"/>
      <c r="B6" s="64"/>
      <c r="C6" s="26" t="s">
        <v>44</v>
      </c>
      <c r="D6" s="26" t="s">
        <v>45</v>
      </c>
      <c r="E6" s="67"/>
    </row>
    <row r="7" spans="1:5" ht="30" x14ac:dyDescent="0.25">
      <c r="A7" s="11" t="s">
        <v>47</v>
      </c>
      <c r="B7" s="7" t="s">
        <v>34</v>
      </c>
      <c r="C7" s="34" t="s">
        <v>48</v>
      </c>
      <c r="D7" s="34" t="s">
        <v>48</v>
      </c>
      <c r="E7" s="52" t="s">
        <v>35</v>
      </c>
    </row>
    <row r="8" spans="1:5" ht="30" x14ac:dyDescent="0.25">
      <c r="A8" s="18" t="s">
        <v>49</v>
      </c>
      <c r="B8" s="53" t="s">
        <v>34</v>
      </c>
      <c r="C8" s="53" t="s">
        <v>48</v>
      </c>
      <c r="D8" s="53" t="s">
        <v>48</v>
      </c>
      <c r="E8" s="52" t="s">
        <v>35</v>
      </c>
    </row>
    <row r="9" spans="1:5" ht="30" x14ac:dyDescent="0.25">
      <c r="A9" s="11" t="s">
        <v>50</v>
      </c>
      <c r="B9" s="53" t="s">
        <v>34</v>
      </c>
      <c r="C9" s="53" t="s">
        <v>48</v>
      </c>
      <c r="D9" s="53" t="s">
        <v>48</v>
      </c>
      <c r="E9" s="52" t="s">
        <v>35</v>
      </c>
    </row>
    <row r="10" spans="1:5" ht="15.75" thickBot="1" x14ac:dyDescent="0.3">
      <c r="B10" s="7"/>
      <c r="C10" s="51"/>
      <c r="D10" s="51"/>
      <c r="E10" s="18"/>
    </row>
    <row r="11" spans="1:5" x14ac:dyDescent="0.25">
      <c r="A11" s="61" t="s">
        <v>20</v>
      </c>
      <c r="B11" s="63" t="s">
        <v>17</v>
      </c>
      <c r="C11" s="63"/>
      <c r="D11" s="63"/>
      <c r="E11" s="59" t="s">
        <v>19</v>
      </c>
    </row>
    <row r="12" spans="1:5" x14ac:dyDescent="0.25">
      <c r="A12" s="62"/>
      <c r="B12" s="64"/>
      <c r="C12" s="29" t="s">
        <v>44</v>
      </c>
      <c r="D12" s="29" t="s">
        <v>45</v>
      </c>
      <c r="E12" s="60"/>
    </row>
    <row r="13" spans="1:5" x14ac:dyDescent="0.25">
      <c r="A13" s="1" t="s">
        <v>51</v>
      </c>
      <c r="B13" s="14" t="s">
        <v>31</v>
      </c>
      <c r="C13" s="28" t="s">
        <v>48</v>
      </c>
      <c r="D13" s="28" t="s">
        <v>23</v>
      </c>
      <c r="E13" s="18" t="s">
        <v>36</v>
      </c>
    </row>
    <row r="14" spans="1:5" ht="30" x14ac:dyDescent="0.25">
      <c r="A14" s="13" t="s">
        <v>52</v>
      </c>
      <c r="B14" s="14" t="s">
        <v>31</v>
      </c>
      <c r="C14" s="51" t="s">
        <v>23</v>
      </c>
      <c r="D14" s="51"/>
      <c r="E14" s="52" t="s">
        <v>36</v>
      </c>
    </row>
    <row r="15" spans="1:5" x14ac:dyDescent="0.25">
      <c r="A15" s="18"/>
      <c r="B15" s="7"/>
      <c r="C15" s="7"/>
      <c r="D15" s="7"/>
      <c r="E15" s="18"/>
    </row>
  </sheetData>
  <mergeCells count="9">
    <mergeCell ref="E11:E12"/>
    <mergeCell ref="A11:A12"/>
    <mergeCell ref="B11:B12"/>
    <mergeCell ref="C11:D11"/>
    <mergeCell ref="A4:E4"/>
    <mergeCell ref="A5:A6"/>
    <mergeCell ref="B5:B6"/>
    <mergeCell ref="E5:E6"/>
    <mergeCell ref="C5:D5"/>
  </mergeCells>
  <hyperlinks>
    <hyperlink ref="C1" location="Index!A1" display="Back" xr:uid="{00000000-0004-0000-05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G14"/>
  <sheetViews>
    <sheetView zoomScaleNormal="100" workbookViewId="0">
      <selection activeCell="D1" sqref="D1"/>
    </sheetView>
  </sheetViews>
  <sheetFormatPr defaultRowHeight="15" x14ac:dyDescent="0.25"/>
  <cols>
    <col min="1" max="1" width="30.7109375" style="8" bestFit="1" customWidth="1"/>
    <col min="2" max="2" width="26.5703125" style="8" bestFit="1" customWidth="1"/>
    <col min="3" max="3" width="19.140625" style="8" bestFit="1" customWidth="1"/>
    <col min="4" max="4" width="17.85546875" style="8" customWidth="1"/>
    <col min="5" max="5" width="18" style="8" customWidth="1"/>
    <col min="6" max="6" width="8.85546875" style="8" customWidth="1"/>
    <col min="7" max="8" width="9.140625" style="8"/>
    <col min="9" max="9" width="9.5703125" style="8" customWidth="1"/>
    <col min="10" max="16384" width="9.140625" style="8"/>
  </cols>
  <sheetData>
    <row r="1" spans="1:7" x14ac:dyDescent="0.25">
      <c r="A1" s="8" t="s">
        <v>2</v>
      </c>
      <c r="B1" s="16">
        <v>44522</v>
      </c>
      <c r="D1" s="2" t="s">
        <v>3</v>
      </c>
    </row>
    <row r="2" spans="1:7" x14ac:dyDescent="0.25">
      <c r="A2" s="8" t="s">
        <v>4</v>
      </c>
      <c r="B2" s="9" t="s">
        <v>27</v>
      </c>
    </row>
    <row r="4" spans="1:7" ht="18.75" x14ac:dyDescent="0.25">
      <c r="A4" s="68" t="s">
        <v>12</v>
      </c>
      <c r="B4" s="68"/>
      <c r="C4" s="68"/>
      <c r="D4" s="68"/>
      <c r="E4" s="68"/>
      <c r="F4" s="68"/>
      <c r="G4" s="68"/>
    </row>
    <row r="5" spans="1:7" x14ac:dyDescent="0.25">
      <c r="A5" s="19"/>
      <c r="B5" s="39">
        <v>0.82909999999999995</v>
      </c>
      <c r="D5" s="3"/>
      <c r="E5" s="3"/>
      <c r="F5" s="3"/>
    </row>
    <row r="6" spans="1:7" ht="18.75" x14ac:dyDescent="0.25">
      <c r="A6" s="68" t="s">
        <v>13</v>
      </c>
      <c r="B6" s="68"/>
      <c r="C6" s="68"/>
      <c r="D6" s="68"/>
      <c r="E6" s="68"/>
      <c r="F6" s="68"/>
      <c r="G6" s="68"/>
    </row>
    <row r="7" spans="1:7" ht="15.75" thickBot="1" x14ac:dyDescent="0.3">
      <c r="A7" s="44"/>
    </row>
    <row r="8" spans="1:7" ht="15.75" thickBot="1" x14ac:dyDescent="0.3">
      <c r="A8" s="69"/>
      <c r="B8" s="70"/>
      <c r="C8" s="71"/>
    </row>
    <row r="9" spans="1:7" ht="15" customHeight="1" x14ac:dyDescent="0.25">
      <c r="A9" s="31" t="s">
        <v>14</v>
      </c>
      <c r="B9" s="32" t="s">
        <v>25</v>
      </c>
      <c r="C9" s="33" t="s">
        <v>26</v>
      </c>
      <c r="D9" s="15"/>
      <c r="E9" s="35"/>
      <c r="F9" s="15"/>
      <c r="G9" s="15"/>
    </row>
    <row r="10" spans="1:7" ht="15.75" thickBot="1" x14ac:dyDescent="0.3">
      <c r="A10" s="36">
        <v>0.57199999999999995</v>
      </c>
      <c r="B10" s="37">
        <v>0.38900000000000001</v>
      </c>
      <c r="C10" s="38">
        <v>0.29599999999999999</v>
      </c>
      <c r="D10" s="27"/>
      <c r="E10" s="15"/>
      <c r="F10" s="15"/>
      <c r="G10" s="15"/>
    </row>
    <row r="12" spans="1:7" ht="19.5" thickBot="1" x14ac:dyDescent="0.3">
      <c r="A12" s="44"/>
      <c r="B12" s="40"/>
      <c r="C12" s="40"/>
      <c r="D12" s="40"/>
      <c r="E12" s="40"/>
      <c r="F12" s="40"/>
      <c r="G12" s="40"/>
    </row>
    <row r="13" spans="1:7" x14ac:dyDescent="0.25">
      <c r="A13" s="41" t="s">
        <v>28</v>
      </c>
      <c r="B13" s="42" t="s">
        <v>29</v>
      </c>
      <c r="C13" s="43" t="s">
        <v>30</v>
      </c>
    </row>
    <row r="14" spans="1:7" ht="15.75" thickBot="1" x14ac:dyDescent="0.3">
      <c r="A14" s="36">
        <v>0.22038906152295651</v>
      </c>
      <c r="B14" s="37">
        <v>0.49094476235512635</v>
      </c>
      <c r="C14" s="38">
        <v>0.36762933859283181</v>
      </c>
    </row>
  </sheetData>
  <mergeCells count="3">
    <mergeCell ref="A4:G4"/>
    <mergeCell ref="A6:G6"/>
    <mergeCell ref="A8:C8"/>
  </mergeCells>
  <hyperlinks>
    <hyperlink ref="D1" location="Index!A1" display="Back" xr:uid="{00000000-0004-0000-0800-000000000000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6"/>
  <dimension ref="A1:J18"/>
  <sheetViews>
    <sheetView workbookViewId="0">
      <selection activeCell="C1" sqref="C1"/>
    </sheetView>
  </sheetViews>
  <sheetFormatPr defaultRowHeight="15" x14ac:dyDescent="0.25"/>
  <cols>
    <col min="1" max="1" width="17.28515625" bestFit="1" customWidth="1"/>
    <col min="2" max="2" width="28.28515625" customWidth="1"/>
    <col min="3" max="3" width="14.7109375" customWidth="1"/>
    <col min="4" max="4" width="14" customWidth="1"/>
    <col min="5" max="5" width="14.85546875" customWidth="1"/>
    <col min="6" max="6" width="15.42578125" customWidth="1"/>
    <col min="7" max="7" width="16.42578125" customWidth="1"/>
    <col min="8" max="8" width="14.42578125" customWidth="1"/>
    <col min="9" max="9" width="16.7109375" customWidth="1"/>
    <col min="10" max="10" width="31.42578125" customWidth="1"/>
  </cols>
  <sheetData>
    <row r="1" spans="1:10" x14ac:dyDescent="0.25">
      <c r="A1" s="17" t="s">
        <v>24</v>
      </c>
      <c r="B1" s="16">
        <v>44522</v>
      </c>
      <c r="C1" s="2" t="s">
        <v>3</v>
      </c>
    </row>
    <row r="2" spans="1:10" x14ac:dyDescent="0.25">
      <c r="A2" t="s">
        <v>4</v>
      </c>
      <c r="B2" s="9" t="s">
        <v>27</v>
      </c>
    </row>
    <row r="3" spans="1:10" s="8" customFormat="1" ht="15.75" thickBot="1" x14ac:dyDescent="0.3">
      <c r="B3" s="9"/>
    </row>
    <row r="4" spans="1:10" x14ac:dyDescent="0.25">
      <c r="A4" s="72" t="s">
        <v>55</v>
      </c>
      <c r="B4" s="73"/>
      <c r="C4" s="73"/>
      <c r="D4" s="73"/>
      <c r="E4" s="73"/>
      <c r="F4" s="73"/>
      <c r="G4" s="73"/>
      <c r="H4" s="73"/>
      <c r="I4" s="73"/>
      <c r="J4" s="74"/>
    </row>
    <row r="5" spans="1:10" s="8" customFormat="1" ht="15.75" x14ac:dyDescent="0.25">
      <c r="A5" s="23" t="s">
        <v>18</v>
      </c>
      <c r="B5" s="23" t="s">
        <v>5</v>
      </c>
      <c r="C5" s="23" t="s">
        <v>6</v>
      </c>
      <c r="D5" s="23" t="s">
        <v>7</v>
      </c>
      <c r="E5" s="23" t="s">
        <v>9</v>
      </c>
      <c r="F5" s="23" t="s">
        <v>8</v>
      </c>
      <c r="G5" s="23" t="s">
        <v>10</v>
      </c>
      <c r="H5" s="23" t="s">
        <v>21</v>
      </c>
      <c r="I5" s="23" t="s">
        <v>11</v>
      </c>
      <c r="J5" s="23" t="s">
        <v>22</v>
      </c>
    </row>
    <row r="6" spans="1:10" s="8" customFormat="1" x14ac:dyDescent="0.25">
      <c r="A6" s="24" t="s">
        <v>53</v>
      </c>
      <c r="B6" s="55">
        <v>24803.142457033118</v>
      </c>
      <c r="C6" s="55">
        <v>2717.1751810224955</v>
      </c>
      <c r="D6" s="55">
        <v>4893.2177442136526</v>
      </c>
      <c r="E6" s="55">
        <v>2080.5916391640826</v>
      </c>
      <c r="F6" s="55">
        <v>25826.087023171858</v>
      </c>
      <c r="G6" s="55">
        <v>13005.809053443971</v>
      </c>
      <c r="H6" s="55">
        <v>6913.6950859982926</v>
      </c>
      <c r="I6" s="55">
        <v>2324.4663916779714</v>
      </c>
      <c r="J6" s="25">
        <f>SUM(B6:I6)</f>
        <v>82564.184575725434</v>
      </c>
    </row>
    <row r="7" spans="1:10" x14ac:dyDescent="0.25">
      <c r="A7" s="24" t="s">
        <v>54</v>
      </c>
      <c r="B7" s="56">
        <v>13745.02</v>
      </c>
      <c r="C7" s="56">
        <v>1283.53</v>
      </c>
      <c r="D7" s="56">
        <v>3417.86</v>
      </c>
      <c r="E7" s="56">
        <v>690.32</v>
      </c>
      <c r="F7" s="56">
        <v>8221.7900000000009</v>
      </c>
      <c r="G7" s="56">
        <v>4801.29</v>
      </c>
      <c r="H7" s="56">
        <v>3284.88</v>
      </c>
      <c r="I7" s="56">
        <v>1101.24</v>
      </c>
      <c r="J7" s="25">
        <f>SUM(B7:I7)</f>
        <v>36545.93</v>
      </c>
    </row>
    <row r="9" spans="1:10" x14ac:dyDescent="0.25">
      <c r="B9" s="8"/>
      <c r="C9" s="8"/>
    </row>
    <row r="10" spans="1:10" x14ac:dyDescent="0.25">
      <c r="B10" s="8"/>
      <c r="C10" s="8"/>
    </row>
    <row r="11" spans="1:10" x14ac:dyDescent="0.25">
      <c r="B11" s="8"/>
      <c r="C11" s="8"/>
    </row>
    <row r="12" spans="1:10" x14ac:dyDescent="0.25">
      <c r="B12" s="8"/>
      <c r="C12" s="8"/>
    </row>
    <row r="13" spans="1:10" x14ac:dyDescent="0.25">
      <c r="B13" s="8"/>
      <c r="C13" s="8"/>
    </row>
    <row r="14" spans="1:10" x14ac:dyDescent="0.25">
      <c r="B14" s="8"/>
      <c r="C14" s="8"/>
    </row>
    <row r="15" spans="1:10" x14ac:dyDescent="0.25">
      <c r="B15" s="8"/>
      <c r="C15" s="8"/>
    </row>
    <row r="16" spans="1:10" x14ac:dyDescent="0.25">
      <c r="B16" s="8"/>
      <c r="C16" s="8"/>
    </row>
    <row r="17" spans="2:3" x14ac:dyDescent="0.25">
      <c r="B17" s="8"/>
      <c r="C17" s="8"/>
    </row>
    <row r="18" spans="2:3" x14ac:dyDescent="0.25">
      <c r="B18" s="8"/>
      <c r="C18" s="8"/>
    </row>
  </sheetData>
  <mergeCells count="1">
    <mergeCell ref="A4:J4"/>
  </mergeCells>
  <hyperlinks>
    <hyperlink ref="C1" location="Index!A1" display="Back" xr:uid="{00000000-0004-0000-0D00-000000000000}"/>
  </hyperlink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Start Cases</vt:lpstr>
      <vt:lpstr>Model Updates &amp; Corrections</vt:lpstr>
      <vt:lpstr>Renewable Generation Dispatch</vt:lpstr>
      <vt:lpstr>Load Forecast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Borkar, Sandeep</dc:creator>
  <cp:lastModifiedBy>Yan, Ping</cp:lastModifiedBy>
  <dcterms:created xsi:type="dcterms:W3CDTF">2016-10-04T14:07:58Z</dcterms:created>
  <dcterms:modified xsi:type="dcterms:W3CDTF">2021-12-23T04:11:23Z</dcterms:modified>
</cp:coreProperties>
</file>