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575" windowHeight="11430" activeTab="0"/>
  </bookViews>
  <sheets>
    <sheet name="Vote" sheetId="1" r:id="rId1"/>
  </sheets>
  <definedNames>
    <definedName name="clearCoop">'Vote'!$E$17:$I$21</definedName>
    <definedName name="clearCoopVote">'Vote'!$G$17:$I$21</definedName>
    <definedName name="clearIndGen">'Vote'!$E$24:$I$31</definedName>
    <definedName name="clearIndGenVote">'Vote'!$G$24:$I$31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'Vote'!$E$50:$I$54</definedName>
    <definedName name="clearMuniVote">'Vote'!$G$50:$I$54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'Vote'!$F$55</definedName>
    <definedName name="countMuniAbstain">'Vote'!$I$55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'Vote'!$G$16:$H$58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<sst xmlns="http://schemas.openxmlformats.org/spreadsheetml/2006/main" count="127" uniqueCount="89">
  <si>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</si>
  <si>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</si>
  <si>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</si>
  <si>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</si>
  <si>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</si>
  <si>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</si>
  <si>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</si>
  <si>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</si>
  <si>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</si>
  <si>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</si>
  <si>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</si>
  <si>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</si>
  <si>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</si>
  <si>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</si>
  <si>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</si>
  <si>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</si>
  <si>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</si>
  <si>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</si>
  <si>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</si>
  <si>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</si>
  <si>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</si>
  <si>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</si>
  <si>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</si>
  <si>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</si>
  <si>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</si>
  <si>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</si>
  <si>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</si>
  <si>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</si>
  <si>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</si>
  <si>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</si>
  <si>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</si>
  <si>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</si>
  <si>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</si>
  <si>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</si>
  <si>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</si>
  <si>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</si>
  <si>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</si>
  <si>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</si>
  <si>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</si>
  <si>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</si>
  <si>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</si>
  <si>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</si>
  <si>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</si>
  <si>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</si>
  <si>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</si>
  <si>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</si>
  <si>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</si>
  <si>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</si>
  <si>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</si>
  <si>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</si>
  <si>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</si>
  <si>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</si>
  <si>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</si>
  <si>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</si>
  <si>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</si>
  <si>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</si>
  <si>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</si>
  <si>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</si>
  <si>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</si>
  <si>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</si>
  <si>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</si>
  <si>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</si>
  <si>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December 14, 2021</t>
  </si>
  <si>
    <t>City of Eastland</t>
  </si>
  <si>
    <t>Mark Dreyfus</t>
  </si>
  <si>
    <t>Brazos Electric Cooperative</t>
  </si>
  <si>
    <t>LCRA</t>
  </si>
  <si>
    <t>Shari Heino</t>
  </si>
  <si>
    <t>Kim Rainwater</t>
  </si>
  <si>
    <t>Exelon</t>
  </si>
  <si>
    <t>Key Capture Energy</t>
  </si>
  <si>
    <t>Jupiter Power</t>
  </si>
  <si>
    <t>Enel Green Power NA</t>
  </si>
  <si>
    <t>Calpine</t>
  </si>
  <si>
    <t>Lori Simpson</t>
  </si>
  <si>
    <t>Danny Musher</t>
  </si>
  <si>
    <t>Caitlin Smith</t>
  </si>
  <si>
    <t>Ann Coultas</t>
  </si>
  <si>
    <t>Bryan Sams</t>
  </si>
  <si>
    <t>CenterPoint Energy</t>
  </si>
  <si>
    <t>Anthony Johnson</t>
  </si>
  <si>
    <t>Austin Energy</t>
  </si>
  <si>
    <t>Murali Sithuraj</t>
  </si>
  <si>
    <t>GEUS</t>
  </si>
  <si>
    <t>Ashley Cotton</t>
  </si>
  <si>
    <t>Need &gt;50% to Pass</t>
  </si>
  <si>
    <t>Motion Carries</t>
  </si>
  <si>
    <t>PRS Motion:  To recommend approval of NPRR1102 as submitted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</si>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</sst>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1409700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430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87</v>
      </c>
      <c r="C3" s="68"/>
      <c r="D3" s="68"/>
      <c r="E3" s="6"/>
      <c r="F3" s="56" t="s">
        <v>21</v>
      </c>
      <c r="G3" s="64" t="s">
        <v>86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66"/>
      <c r="H4" s="65"/>
      <c r="I4" s="2" t="s">
        <v>31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19</v>
      </c>
      <c r="G5" s="59">
        <f>IF((G58+H58)=0,"",G58)</f>
        <v>7</v>
      </c>
      <c r="H5" s="59">
        <f>IF((G58+H58)=0,"",H58)</f>
        <v>0</v>
      </c>
      <c r="I5" s="60">
        <f>I58</f>
        <v>0</v>
      </c>
    </row>
    <row r="6" spans="2:9" ht="22.5" customHeight="1">
      <c r="B6" s="6" t="s">
        <v>88</v>
      </c>
      <c r="C6" s="14"/>
      <c r="D6" s="15"/>
      <c r="E6" s="16"/>
      <c r="F6" s="62" t="s">
        <v>85</v>
      </c>
      <c r="G6" s="61">
        <f>G59</f>
        <v>1</v>
      </c>
      <c r="H6" s="61">
        <f>H59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0.3333333333333333</v>
      </c>
      <c r="H11" s="33"/>
      <c r="I11" s="20"/>
    </row>
    <row r="12" spans="2:9" ht="11.25">
      <c r="B12" s="32" t="s">
        <v>63</v>
      </c>
      <c r="C12" s="34"/>
      <c r="D12" s="37" t="s">
        <v>17</v>
      </c>
      <c r="E12" s="24" t="s">
        <v>64</v>
      </c>
      <c r="F12" s="33" t="s">
        <v>14</v>
      </c>
      <c r="G12" s="51">
        <v>0.3333333333333333</v>
      </c>
      <c r="H12" s="33"/>
      <c r="I12" s="20"/>
    </row>
    <row r="13" spans="2:9" ht="11.25">
      <c r="B13" s="32" t="s">
        <v>61</v>
      </c>
      <c r="C13" s="34"/>
      <c r="D13" s="37" t="s">
        <v>16</v>
      </c>
      <c r="E13" s="24" t="s">
        <v>60</v>
      </c>
      <c r="F13" s="51" t="s">
        <v>14</v>
      </c>
      <c r="G13" s="51">
        <v>0.3333333333333333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59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55</v>
      </c>
      <c r="C17" s="23"/>
      <c r="D17" s="23"/>
      <c r="E17" s="24" t="s">
        <v>56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65</v>
      </c>
      <c r="C18" s="23"/>
      <c r="D18" s="23"/>
      <c r="E18" s="24" t="s">
        <v>67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68</v>
      </c>
      <c r="F19" s="25" t="s">
        <v>14</v>
      </c>
      <c r="G19" s="50">
        <v>0.25</v>
      </c>
      <c r="H19" s="26"/>
      <c r="I19" s="20"/>
    </row>
    <row r="20" spans="2:9" s="22" customFormat="1" ht="11.25">
      <c r="B20" s="23" t="s">
        <v>48</v>
      </c>
      <c r="C20" s="23"/>
      <c r="D20" s="23"/>
      <c r="E20" s="24" t="s">
        <v>49</v>
      </c>
      <c r="F20" s="25" t="s">
        <v>14</v>
      </c>
      <c r="G20" s="50">
        <v>0.25</v>
      </c>
      <c r="H20" s="50"/>
      <c r="I20" s="20"/>
    </row>
    <row r="21" spans="2:9" s="22" customFormat="1" ht="6.75" customHeight="1">
      <c r="B21" s="27"/>
      <c r="C21" s="27"/>
      <c r="D21" s="27"/>
      <c r="E21" s="16"/>
      <c r="F21" s="20"/>
      <c r="G21" s="21"/>
      <c r="H21" s="21"/>
      <c r="I21" s="20"/>
    </row>
    <row r="22" spans="2:9" ht="11.25">
      <c r="B22" s="14"/>
      <c r="C22" s="14"/>
      <c r="D22" s="14"/>
      <c r="E22" s="1" t="s">
        <v>19</v>
      </c>
      <c r="F22" s="28">
        <f>COUNTA(F16:F21)</f>
        <v>4</v>
      </c>
      <c r="G22" s="29">
        <f>SUM(G16:G21)</f>
        <v>1</v>
      </c>
      <c r="H22" s="30">
        <f>SUM(H16:H21)</f>
        <v>0</v>
      </c>
      <c r="I22" s="28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21"/>
      <c r="H23" s="21"/>
      <c r="I23" s="20"/>
    </row>
    <row r="24" spans="2:9" ht="11.25">
      <c r="B24" s="32" t="s">
        <v>42</v>
      </c>
      <c r="C24" s="32"/>
      <c r="D24" s="32"/>
      <c r="E24" s="52" t="s">
        <v>50</v>
      </c>
      <c r="F24" s="25" t="s">
        <v>14</v>
      </c>
      <c r="G24" s="51">
        <v>0.16666666666666666</v>
      </c>
      <c r="H24" s="33"/>
      <c r="I24" s="20"/>
    </row>
    <row r="25" spans="2:9" ht="11.25">
      <c r="B25" s="32" t="s">
        <v>69</v>
      </c>
      <c r="C25" s="32"/>
      <c r="D25" s="32"/>
      <c r="E25" s="52" t="s">
        <v>74</v>
      </c>
      <c r="F25" s="25" t="s">
        <v>14</v>
      </c>
      <c r="G25" s="51">
        <v>0.16666666666666666</v>
      </c>
      <c r="H25" s="33"/>
      <c r="I25" s="20"/>
    </row>
    <row r="26" spans="2:9" ht="11.25">
      <c r="B26" s="32" t="s">
        <v>70</v>
      </c>
      <c r="C26" s="32"/>
      <c r="D26" s="32"/>
      <c r="E26" s="52" t="s">
        <v>75</v>
      </c>
      <c r="F26" s="25"/>
      <c r="G26" s="51"/>
      <c r="H26" s="33"/>
      <c r="I26" s="20"/>
    </row>
    <row r="27" spans="2:9" ht="11.25">
      <c r="B27" s="32" t="s">
        <v>71</v>
      </c>
      <c r="C27" s="32"/>
      <c r="D27" s="32"/>
      <c r="E27" s="52" t="s">
        <v>76</v>
      </c>
      <c r="F27" s="25" t="s">
        <v>14</v>
      </c>
      <c r="G27" s="51">
        <v>0.16666666666666666</v>
      </c>
      <c r="H27" s="33"/>
      <c r="I27" s="20"/>
    </row>
    <row r="28" spans="2:9" ht="11.25">
      <c r="B28" s="32" t="s">
        <v>72</v>
      </c>
      <c r="C28" s="32"/>
      <c r="D28" s="32"/>
      <c r="E28" s="52" t="s">
        <v>77</v>
      </c>
      <c r="F28" s="25" t="s">
        <v>14</v>
      </c>
      <c r="G28" s="51">
        <v>0.16666666666666666</v>
      </c>
      <c r="H28" s="33"/>
      <c r="I28" s="20"/>
    </row>
    <row r="29" spans="2:9" ht="11.25">
      <c r="B29" s="32" t="s">
        <v>73</v>
      </c>
      <c r="C29" s="32"/>
      <c r="D29" s="32"/>
      <c r="E29" s="52" t="s">
        <v>78</v>
      </c>
      <c r="F29" s="25" t="s">
        <v>14</v>
      </c>
      <c r="G29" s="51">
        <v>0.16666666666666666</v>
      </c>
      <c r="H29" s="33"/>
      <c r="I29" s="20"/>
    </row>
    <row r="30" spans="2:9" ht="11.25">
      <c r="B30" s="32" t="s">
        <v>53</v>
      </c>
      <c r="C30" s="32"/>
      <c r="D30" s="32"/>
      <c r="E30" s="52" t="s">
        <v>52</v>
      </c>
      <c r="F30" s="25" t="s">
        <v>14</v>
      </c>
      <c r="G30" s="51">
        <v>0.16666666666666666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19</v>
      </c>
      <c r="F32" s="28">
        <f>COUNTA(F23:F31)</f>
        <v>6</v>
      </c>
      <c r="G32" s="29">
        <f>SUM(G23:G31)</f>
        <v>0.9999999999999999</v>
      </c>
      <c r="H32" s="30">
        <f>SUM(H23:H31)</f>
        <v>0</v>
      </c>
      <c r="I32" s="28">
        <f>COUNTA(I23:I31)</f>
        <v>0</v>
      </c>
    </row>
    <row r="33" spans="2:9" ht="11.25">
      <c r="B33" s="6" t="s">
        <v>11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34</v>
      </c>
      <c r="C34" s="32"/>
      <c r="D34" s="32"/>
      <c r="E34" s="52" t="s">
        <v>38</v>
      </c>
      <c r="F34" s="25" t="s">
        <v>14</v>
      </c>
      <c r="G34" s="51">
        <v>0.5</v>
      </c>
      <c r="H34" s="51"/>
      <c r="I34" s="20"/>
    </row>
    <row r="35" spans="2:9" ht="11.25">
      <c r="B35" s="32" t="s">
        <v>36</v>
      </c>
      <c r="C35" s="32"/>
      <c r="D35" s="32"/>
      <c r="E35" s="52" t="s">
        <v>37</v>
      </c>
      <c r="F35" s="25" t="s">
        <v>14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19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39</v>
      </c>
      <c r="C39" s="32"/>
      <c r="D39" s="32"/>
      <c r="E39" s="52" t="s">
        <v>51</v>
      </c>
      <c r="F39" s="25" t="s">
        <v>14</v>
      </c>
      <c r="G39" s="51">
        <v>0.5</v>
      </c>
      <c r="H39" s="33"/>
      <c r="I39" s="20"/>
    </row>
    <row r="40" spans="2:9" ht="11.25">
      <c r="B40" s="32" t="s">
        <v>57</v>
      </c>
      <c r="C40" s="32"/>
      <c r="D40" s="32"/>
      <c r="E40" s="52" t="s">
        <v>58</v>
      </c>
      <c r="F40" s="25" t="s">
        <v>14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19</v>
      </c>
      <c r="F42" s="28">
        <f>COUNTA(F38:F40)</f>
        <v>2</v>
      </c>
      <c r="G42" s="29">
        <f>SUM(G38:G40)</f>
        <v>1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43</v>
      </c>
      <c r="C44" s="32"/>
      <c r="D44" s="32"/>
      <c r="E44" s="52" t="s">
        <v>44</v>
      </c>
      <c r="F44" s="25" t="s">
        <v>14</v>
      </c>
      <c r="G44" s="51">
        <v>0.3333333333333333</v>
      </c>
      <c r="H44" s="51"/>
      <c r="I44" s="20"/>
    </row>
    <row r="45" spans="2:9" ht="11.25">
      <c r="B45" s="32" t="s">
        <v>79</v>
      </c>
      <c r="C45" s="32"/>
      <c r="D45" s="32"/>
      <c r="E45" s="52" t="s">
        <v>80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46</v>
      </c>
      <c r="C46" s="32"/>
      <c r="D46" s="32"/>
      <c r="E46" s="52" t="s">
        <v>47</v>
      </c>
      <c r="F46" s="25" t="s">
        <v>14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19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1.25">
      <c r="B49" s="6" t="s">
        <v>10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40</v>
      </c>
      <c r="C50" s="32"/>
      <c r="D50" s="32"/>
      <c r="E50" s="52" t="s">
        <v>45</v>
      </c>
      <c r="F50" s="25" t="s">
        <v>14</v>
      </c>
      <c r="G50" s="51">
        <v>0.25</v>
      </c>
      <c r="H50" s="51"/>
      <c r="I50" s="20"/>
    </row>
    <row r="51" spans="2:9" ht="11.25">
      <c r="B51" s="32" t="s">
        <v>83</v>
      </c>
      <c r="C51" s="32"/>
      <c r="D51" s="32"/>
      <c r="E51" s="52" t="s">
        <v>84</v>
      </c>
      <c r="F51" s="25" t="s">
        <v>14</v>
      </c>
      <c r="G51" s="51">
        <v>0.25</v>
      </c>
      <c r="H51" s="51"/>
      <c r="I51" s="20"/>
    </row>
    <row r="52" spans="2:9" ht="11.25">
      <c r="B52" s="32" t="s">
        <v>81</v>
      </c>
      <c r="C52" s="32"/>
      <c r="D52" s="32"/>
      <c r="E52" s="52" t="s">
        <v>82</v>
      </c>
      <c r="F52" s="25" t="s">
        <v>14</v>
      </c>
      <c r="G52" s="51">
        <v>0.25</v>
      </c>
      <c r="H52" s="51"/>
      <c r="I52" s="20"/>
    </row>
    <row r="53" spans="2:9" ht="11.25">
      <c r="B53" s="32" t="s">
        <v>35</v>
      </c>
      <c r="C53" s="32"/>
      <c r="D53" s="32"/>
      <c r="E53" s="52" t="s">
        <v>54</v>
      </c>
      <c r="F53" s="25" t="s">
        <v>14</v>
      </c>
      <c r="G53" s="51">
        <v>0.25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COUNTA(F49:F54)</f>
        <v>4</v>
      </c>
      <c r="G55" s="29">
        <f>SUM(G49:G54)</f>
        <v>1</v>
      </c>
      <c r="H55" s="30">
        <f>SUM(H49:H54)</f>
        <v>0</v>
      </c>
      <c r="I55" s="28">
        <f>COUNTA(I49:I54)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F15+F22+F55+F48+F32+F42+F37</f>
        <v>24</v>
      </c>
      <c r="G58" s="43">
        <f>G15+G22+G55+G48+G32+G42+G37</f>
        <v>7</v>
      </c>
      <c r="H58" s="43">
        <f>H15+H22+H55+H48+H32+H42+H37</f>
        <v>0</v>
      </c>
      <c r="I58" s="28">
        <f>I15+I22+I55+I48+I32+I42+I37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1</v>
      </c>
      <c r="H59" s="45">
        <f>IF((G58+H58)=0,"",H58/(G58+H58))</f>
        <v>0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3:I43 F33:I33 F31:I31 F21:I21 F23:I23 F38:I38 F36:I36 F47:I47 I49 I10 F14:I14 F16:I16">
      <formula1>#REF!</formula1>
    </dataValidation>
    <dataValidation type="list" showInputMessage="1" showErrorMessage="1" sqref="F34:F35 F50:F53 F17:F20 F24:F30 F39:F41 F44:F46">
      <formula1>$B$76:$B$77</formula1>
    </dataValidation>
    <dataValidation type="list" showInputMessage="1" showErrorMessage="1" sqref="I34:I35 I50:I53 I17:I20 I24:I30 I11:I13 I39:I41 I44:I46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showInputMessage="1" showErrorMessage="1" sqref="D11:D13">
      <formula1>$B$63:$B$65</formula1>
    </dataValidation>
    <dataValidation type="list" allowBlank="1" showInputMessage="1" showErrorMessage="1" sqref="F11:F13">
      <formula1>$B$76:$B$77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2021-12-16T15:47:33Z</dcterms:modified>
  <cp:category/>
  <cp:version/>
  <cp:contentType/>
  <cp:contentStatus/>
</cp:coreProperties>
</file>