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80" windowHeight="1176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<sst xmlns="http://schemas.openxmlformats.org/spreadsheetml/2006/main" count="151" uniqueCount="103">
  <si>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</si>
  <si>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</si>
  <si>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</si>
  <si>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</si>
  <si>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</si>
  <si>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</si>
  <si>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</si>
  <si>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</si>
  <si>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</si>
  <si>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</si>
  <si>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</si>
  <si>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</si>
  <si>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</si>
  <si>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</si>
  <si>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</si>
  <si>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</si>
  <si>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</si>
  <si>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</si>
  <si>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</si>
  <si>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</si>
  <si>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</si>
  <si>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</si>
  <si>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</si>
  <si>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</si>
  <si>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</si>
  <si>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</si>
  <si>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</si>
  <si>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</si>
  <si>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</si>
  <si>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</si>
  <si>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</si>
  <si>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</si>
  <si>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</si>
  <si>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</si>
  <si>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</si>
  <si>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</si>
  <si>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</si>
  <si>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</si>
  <si>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</si>
  <si>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</si>
  <si>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</si>
  <si>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</si>
  <si>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</si>
  <si>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</si>
  <si>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</si>
  <si>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</si>
  <si>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</si>
  <si>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</si>
  <si>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</si>
  <si>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</si>
  <si>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</si>
  <si>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</si>
  <si>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</si>
  <si>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</si>
  <si>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</si>
  <si>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</si>
  <si>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</si>
  <si>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</si>
  <si>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</si>
  <si>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</si>
  <si>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</si>
  <si>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</si>
  <si>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</si>
  <si>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</si>
  <si>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</si>
  <si>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</si>
  <si>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</si>
  <si>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</si>
  <si>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</si>
  <si>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</si>
  <si>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</si>
  <si>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</si>
  <si>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</si>
  <si>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</si>
  <si>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</si>
  <si>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</si>
  <si>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</si>
  <si>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</si>
  <si>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</si>
  <si>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</si>
  <si>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</si>
  <si>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</si>
  <si>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</si>
  <si>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</si>
  <si>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</si>
  <si>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</si>
  <si>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</si>
  <si>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</si>
  <si>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</si>
  <si>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</si>
  <si>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</si>
  <si>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</si>
  <si>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</si>
  <si>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</si>
  <si>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</si>
  <si>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</si>
  <si>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</si>
  <si>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</si>
  <si>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TAC Motion:  To approve the combined ballot as presented (detailed on the "Ballot Details" tab)</t>
  </si>
  <si>
    <t>NOGRR236 - To recommend approval of NOGRR236 as recommended by ROS in the 11/17/21 ROS Report</t>
  </si>
  <si>
    <t>NPRR1105 - To recommend approval of NPRR1105 as recommended by PRS in the 11/10/21 PRS Report with a recommended effective date of upon PUCT approval (12/17/21) for Phase 1 and a recommended priority of 2022 and rank of 3020 for Phase 2</t>
  </si>
  <si>
    <t>Motion Passes</t>
  </si>
  <si>
    <t>2/3 of non-abst TAC Votes = 17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</si>
</sst>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220" zoomScaleNormal="220" zoomScalePageLayoutView="0" workbookViewId="0" topLeftCell="B1">
      <pane ySplit="8" topLeftCell="A48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3" t="s">
        <v>98</v>
      </c>
      <c r="C2" s="53"/>
      <c r="D2" s="53"/>
      <c r="E2" s="4"/>
      <c r="F2" s="6"/>
      <c r="G2" s="42" t="s">
        <v>5</v>
      </c>
      <c r="H2" s="7"/>
      <c r="I2" s="6"/>
    </row>
    <row r="3" spans="1:9" ht="23.25" customHeight="1">
      <c r="A3" s="2"/>
      <c r="B3" s="53"/>
      <c r="C3" s="53"/>
      <c r="D3" s="53"/>
      <c r="E3" s="4"/>
      <c r="F3" s="49" t="s">
        <v>22</v>
      </c>
      <c r="G3" s="54" t="s">
        <v>101</v>
      </c>
      <c r="H3" s="55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6" t="s">
        <v>102</v>
      </c>
      <c r="H4" s="57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IF((G62+H62)=0,"",G62)</f>
        <v>23</v>
      </c>
      <c r="H5" s="51">
        <f>IF((G62+H62)=0,"",H62)</f>
        <v>2</v>
      </c>
      <c r="I5" s="51">
        <f>I62</f>
        <v>4</v>
      </c>
    </row>
    <row r="6" spans="2:9" ht="22.5" customHeight="1">
      <c r="B6" s="39" t="s">
        <v>81</v>
      </c>
      <c r="C6" s="4"/>
      <c r="D6" s="8"/>
      <c r="E6" s="4"/>
      <c r="F6" s="6"/>
      <c r="G6" s="50">
        <f>_xlfn.IFERROR(SegmentVoteYes/(SegmentVoteYes+SegmentVoteNo),"")</f>
        <v>0.92</v>
      </c>
      <c r="H6" s="50">
        <f>_xlfn.IFERROR(SegmentVoteNo/(SegmentVoteYes+SegmentVoteNo),"")</f>
        <v>0.08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34</v>
      </c>
      <c r="C11" s="24"/>
      <c r="D11" s="31" t="s">
        <v>16</v>
      </c>
      <c r="E11" s="25" t="s">
        <v>95</v>
      </c>
      <c r="F11" s="17" t="s">
        <v>13</v>
      </c>
      <c r="G11" s="26">
        <v>1</v>
      </c>
      <c r="H11" s="26"/>
      <c r="I11" s="12"/>
    </row>
    <row r="12" spans="2:9" ht="12.75">
      <c r="B12" s="24" t="s">
        <v>82</v>
      </c>
      <c r="C12" s="24"/>
      <c r="D12" s="31" t="s">
        <v>16</v>
      </c>
      <c r="E12" s="25" t="s">
        <v>78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93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94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86</v>
      </c>
      <c r="C28" s="24"/>
      <c r="D28" s="24"/>
      <c r="E28" s="25" t="s">
        <v>87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4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88</v>
      </c>
      <c r="C33" s="24"/>
      <c r="D33" s="24"/>
      <c r="E33" s="25" t="s">
        <v>89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/>
      <c r="H35" s="26">
        <v>1</v>
      </c>
      <c r="I35" s="12"/>
    </row>
    <row r="36" spans="2:9" ht="12.75">
      <c r="B36" s="24" t="s">
        <v>56</v>
      </c>
      <c r="C36" s="24"/>
      <c r="D36" s="24"/>
      <c r="E36" s="25" t="s">
        <v>97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3</v>
      </c>
      <c r="H38" s="22">
        <f>SUM(H32:H37)</f>
        <v>1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83</v>
      </c>
      <c r="C42" s="24"/>
      <c r="D42" s="24"/>
      <c r="E42" s="25" t="s">
        <v>84</v>
      </c>
      <c r="F42" s="17" t="s">
        <v>13</v>
      </c>
      <c r="G42" s="26">
        <v>1</v>
      </c>
      <c r="H42" s="26"/>
      <c r="I42" s="12"/>
    </row>
    <row r="43" spans="2:9" ht="12.75">
      <c r="B43" s="24" t="s">
        <v>91</v>
      </c>
      <c r="C43" s="24"/>
      <c r="D43" s="24"/>
      <c r="E43" s="25" t="s">
        <v>92</v>
      </c>
      <c r="F43" s="17" t="s">
        <v>13</v>
      </c>
      <c r="G43" s="26"/>
      <c r="H43" s="26">
        <v>1</v>
      </c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3</v>
      </c>
      <c r="H45" s="22">
        <f>SUM(H39:H44)</f>
        <v>1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90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/>
      <c r="H54" s="26"/>
      <c r="I54" s="12" t="s">
        <v>21</v>
      </c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/>
      <c r="H55" s="26"/>
      <c r="I55" s="12" t="s">
        <v>21</v>
      </c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/>
      <c r="H56" s="26"/>
      <c r="I56" s="12" t="s">
        <v>21</v>
      </c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/>
      <c r="H57" s="26"/>
      <c r="I57" s="12" t="s">
        <v>21</v>
      </c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0</v>
      </c>
      <c r="H59" s="22">
        <f>SUM(H53:H58)</f>
        <v>0</v>
      </c>
      <c r="I59" s="20">
        <f>COUNTA(I53:I58)</f>
        <v>4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23</v>
      </c>
      <c r="H62" s="34">
        <f>H24+H59+H52+H31+H18+H45+H38</f>
        <v>2</v>
      </c>
      <c r="I62" s="20">
        <f>I24+I59+I52+I31+I18+I45+I38</f>
        <v>4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54:F57 F11:F16 F47:F50 F40:F43 F20:F22 F26:F29">
      <formula1>$B$80:$B$81</formula1>
    </dataValidation>
    <dataValidation type="list" showInputMessage="1" showErrorMessage="1" sqref="I33:I36 I54:I57 I11:I16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265" zoomScaleNormal="265" zoomScalePageLayoutView="0" workbookViewId="0" topLeftCell="A1">
      <selection activeCell="A3" sqref="A3"/>
    </sheetView>
  </sheetViews>
  <sheetFormatPr defaultColWidth="9.140625" defaultRowHeight="12.75" customHeight="1"/>
  <cols>
    <col min="1" max="1" width="132.57421875" style="0" customWidth="1"/>
  </cols>
  <sheetData>
    <row r="1" ht="24" customHeight="1">
      <c r="A1" s="52" t="s">
        <v>100</v>
      </c>
    </row>
    <row r="2" ht="12.75" customHeight="1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111021</cp:lastModifiedBy>
  <cp:lastPrinted>2005-12-01T13:49:02Z</cp:lastPrinted>
  <dcterms:created xsi:type="dcterms:W3CDTF">2000-03-13T15:50:20Z</dcterms:created>
  <dcterms:modified xsi:type="dcterms:W3CDTF">2021-11-29T16:41:14Z</dcterms:modified>
  <cp:category/>
  <cp:version/>
  <cp:contentType/>
  <cp:contentStatus/>
</cp:coreProperties>
</file>