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575" windowHeight="11955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'Vote'!$E$23:$I$33</definedName>
    <definedName name="clearIndGenVote">'Vote'!$G$23:$I$33</definedName>
    <definedName name="clearIndREP">'Vote'!$E$42:$I$44</definedName>
    <definedName name="clearIndREPVote">'Vote'!$G$42:$I$44</definedName>
    <definedName name="clearIOU">'Vote'!$E$47:$I$50</definedName>
    <definedName name="clearIOUVote">'Vote'!$G$47:$I$50</definedName>
    <definedName name="clearMarketers">'Vote'!$E$36:$I$39</definedName>
    <definedName name="clearMarketersVote">'Vote'!$G$36:$I$39</definedName>
    <definedName name="clearMuni">'Vote'!$E$53:$I$56</definedName>
    <definedName name="clearMuniVote">'Vote'!$G$53:$I$56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'Vote'!$F$34</definedName>
    <definedName name="countIndGenAbstain">'Vote'!$I$34</definedName>
    <definedName name="countIndREP">'Vote'!$F$45</definedName>
    <definedName name="countIndREPAbstain">'Vote'!$I$45</definedName>
    <definedName name="countIOU">'Vote'!$F$51</definedName>
    <definedName name="countIOUAbstain">'Vote'!$I$51</definedName>
    <definedName name="countMarketers">'Vote'!$F$40</definedName>
    <definedName name="countMarketersAbstain">'Vote'!$I$40</definedName>
    <definedName name="countMuni">'Vote'!$F$57</definedName>
    <definedName name="countMuniAbstain">'Vote'!$I$57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'Vote'!$G$22:$I$34</definedName>
    <definedName name="IndREP">'Vote'!$G$41:$I$45</definedName>
    <definedName name="IOU">'Vote'!$G$46:$I$51</definedName>
    <definedName name="Marketers">'Vote'!$G$35:$I$40</definedName>
    <definedName name="MotionStatus">'Vote'!$G$3</definedName>
    <definedName name="muni">'Vote'!$G$52:$I$57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'Vote'!$G$15:$H$60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<sst xmlns="http://schemas.openxmlformats.org/spreadsheetml/2006/main" count="129" uniqueCount="93">
  <si>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</si>
  <si>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</si>
  <si>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</si>
  <si>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</si>
  <si>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</si>
  <si>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</si>
  <si>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</si>
  <si>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</si>
  <si>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</si>
  <si>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</si>
  <si>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</si>
  <si>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</si>
  <si>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</si>
  <si>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</si>
  <si>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</si>
  <si>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</si>
  <si>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</si>
  <si>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</si>
  <si>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</si>
  <si>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</si>
  <si>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</si>
  <si>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</si>
  <si>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</si>
  <si>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</si>
  <si>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</si>
  <si>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</si>
  <si>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</si>
  <si>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</si>
  <si>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</si>
  <si>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</si>
  <si>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</si>
  <si>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</si>
  <si>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</si>
  <si>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</si>
  <si>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</si>
  <si>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</si>
  <si>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</si>
  <si>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</si>
  <si>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</si>
  <si>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</si>
  <si>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</si>
  <si>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</si>
  <si>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</si>
  <si>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Luminant Generation</t>
  </si>
  <si>
    <t>Oncor</t>
  </si>
  <si>
    <t>Martha Henson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</si>
  <si>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</si>
  <si>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</si>
  <si>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</si>
  <si>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</si>
  <si>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</si>
  <si>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</si>
  <si>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</si>
  <si>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</si>
  <si>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</si>
  <si>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</si>
  <si>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Prepared by: Cory Phillips</t>
  </si>
  <si>
    <t>Golden Spread Electric Cooperative</t>
  </si>
  <si>
    <t xml:space="preserve">Katie Rich </t>
  </si>
  <si>
    <t>Just Energy</t>
  </si>
  <si>
    <t>Eric Blakey</t>
  </si>
  <si>
    <t>Cooperatives</t>
  </si>
  <si>
    <t>Date:  November 10, 2021</t>
  </si>
  <si>
    <t>Brazos Electric Power Cooperative</t>
  </si>
  <si>
    <t>Shari Heino</t>
  </si>
  <si>
    <t>Lower Colorado River Authority</t>
  </si>
  <si>
    <t xml:space="preserve">Kim Rainwater </t>
  </si>
  <si>
    <t>Exelon</t>
  </si>
  <si>
    <t>Tesla</t>
  </si>
  <si>
    <t>Key Capture Energy</t>
  </si>
  <si>
    <t>Jupiter Power</t>
  </si>
  <si>
    <t>Enel Green Power NA</t>
  </si>
  <si>
    <t>Invenergy</t>
  </si>
  <si>
    <t>Calpine</t>
  </si>
  <si>
    <t>Lori Simpson</t>
  </si>
  <si>
    <t>Arushi Sharma Frank</t>
  </si>
  <si>
    <t>Danny Musher</t>
  </si>
  <si>
    <t>Caitlin Smith</t>
  </si>
  <si>
    <t>Ann Coultas</t>
  </si>
  <si>
    <t>Tom Burke</t>
  </si>
  <si>
    <t>Bryan Sams</t>
  </si>
  <si>
    <t>CenterPoint Energy</t>
  </si>
  <si>
    <t>Anthony Johnson</t>
  </si>
  <si>
    <t>Smith Day (Bob Wittmeyer)</t>
  </si>
  <si>
    <t>Austin Energy</t>
  </si>
  <si>
    <t>Murali Sithuraj</t>
  </si>
  <si>
    <t>ENGIE</t>
  </si>
  <si>
    <t>Bob Helton</t>
  </si>
  <si>
    <t>Need &gt;50% to Pass</t>
  </si>
  <si>
    <t>DC Energy</t>
  </si>
  <si>
    <t>Seth Cochran</t>
  </si>
  <si>
    <t>Motion Carries</t>
  </si>
  <si>
    <t>PRS Motion:  To endorse and forward to TAC the 10/14/21 PRS Report and Revised Impact Analysis for NPRR1077 with a recommended priority of 2022 and rank of 3550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</si>
</sst>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1409700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43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92</v>
      </c>
      <c r="C3" s="68"/>
      <c r="D3" s="68"/>
      <c r="E3" s="6"/>
      <c r="F3" s="56" t="s">
        <v>21</v>
      </c>
      <c r="G3" s="64" t="s">
        <v>91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19</v>
      </c>
      <c r="G5" s="59">
        <f>IF((G60+H60)=0,"",G60)</f>
        <v>7</v>
      </c>
      <c r="H5" s="59">
        <f>IF((G60+H60)=0,"",H60)</f>
        <v>0</v>
      </c>
      <c r="I5" s="60">
        <f>I60</f>
        <v>1</v>
      </c>
    </row>
    <row r="6" spans="2:9" ht="22.5" customHeight="1">
      <c r="B6" s="6" t="s">
        <v>56</v>
      </c>
      <c r="C6" s="14"/>
      <c r="D6" s="15"/>
      <c r="E6" s="16"/>
      <c r="F6" s="62" t="s">
        <v>88</v>
      </c>
      <c r="G6" s="61">
        <f>G61</f>
        <v>1</v>
      </c>
      <c r="H6" s="61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40</v>
      </c>
      <c r="C11" s="34"/>
      <c r="D11" s="37" t="s">
        <v>16</v>
      </c>
      <c r="E11" s="24" t="s">
        <v>52</v>
      </c>
      <c r="F11" s="33" t="s">
        <v>14</v>
      </c>
      <c r="G11" s="51">
        <v>1</v>
      </c>
      <c r="H11" s="33"/>
      <c r="I11" s="20"/>
    </row>
    <row r="12" spans="2:9" ht="11.25">
      <c r="B12" s="32" t="s">
        <v>32</v>
      </c>
      <c r="C12" s="34"/>
      <c r="D12" s="37" t="s">
        <v>18</v>
      </c>
      <c r="E12" s="24" t="s">
        <v>42</v>
      </c>
      <c r="F12" s="51" t="s">
        <v>14</v>
      </c>
      <c r="G12" s="51"/>
      <c r="H12" s="51"/>
      <c r="I12" s="20" t="s">
        <v>20</v>
      </c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8">
        <f>COUNTA(F11:F13)</f>
        <v>2</v>
      </c>
      <c r="G14" s="29">
        <f>SUM(G10:G13)</f>
        <v>1</v>
      </c>
      <c r="H14" s="30">
        <f>SUM(H10:H13)</f>
        <v>0</v>
      </c>
      <c r="I14" s="28">
        <f>COUNTA(I10:I13)</f>
        <v>1</v>
      </c>
    </row>
    <row r="15" spans="2:9" ht="11.25">
      <c r="B15" s="6" t="s">
        <v>61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57</v>
      </c>
      <c r="C16" s="23"/>
      <c r="D16" s="23"/>
      <c r="E16" s="24" t="s">
        <v>58</v>
      </c>
      <c r="F16" s="25" t="s">
        <v>14</v>
      </c>
      <c r="G16" s="50">
        <v>0.3333333333333333</v>
      </c>
      <c r="H16" s="26"/>
      <c r="I16" s="20"/>
    </row>
    <row r="17" spans="2:9" s="22" customFormat="1" ht="11.25">
      <c r="B17" s="23" t="s">
        <v>63</v>
      </c>
      <c r="C17" s="23"/>
      <c r="D17" s="23"/>
      <c r="E17" s="24" t="s">
        <v>64</v>
      </c>
      <c r="F17" s="25"/>
      <c r="G17" s="50"/>
      <c r="H17" s="26"/>
      <c r="I17" s="20"/>
    </row>
    <row r="18" spans="2:9" s="22" customFormat="1" ht="11.25">
      <c r="B18" s="23" t="s">
        <v>65</v>
      </c>
      <c r="C18" s="23"/>
      <c r="D18" s="23"/>
      <c r="E18" s="24" t="s">
        <v>66</v>
      </c>
      <c r="F18" s="25" t="s">
        <v>14</v>
      </c>
      <c r="G18" s="50">
        <v>0.3333333333333333</v>
      </c>
      <c r="H18" s="26"/>
      <c r="I18" s="20"/>
    </row>
    <row r="19" spans="2:9" s="22" customFormat="1" ht="11.25">
      <c r="B19" s="23" t="s">
        <v>48</v>
      </c>
      <c r="C19" s="23"/>
      <c r="D19" s="23"/>
      <c r="E19" s="24" t="s">
        <v>49</v>
      </c>
      <c r="F19" s="25" t="s">
        <v>14</v>
      </c>
      <c r="G19" s="50">
        <v>0.3333333333333333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8">
        <f>COUNTA(F15:F20)</f>
        <v>3</v>
      </c>
      <c r="G21" s="29">
        <f>SUM(G15:G20)</f>
        <v>1</v>
      </c>
      <c r="H21" s="30">
        <f>SUM(H15:H20)</f>
        <v>0</v>
      </c>
      <c r="I21" s="28">
        <f>COUNTA(I15:I20)</f>
        <v>0</v>
      </c>
    </row>
    <row r="22" spans="2:9" ht="11.2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43</v>
      </c>
      <c r="C23" s="32"/>
      <c r="D23" s="32"/>
      <c r="E23" s="52" t="s">
        <v>50</v>
      </c>
      <c r="F23" s="25" t="s">
        <v>14</v>
      </c>
      <c r="G23" s="51">
        <v>0.16666666666666666</v>
      </c>
      <c r="H23" s="33"/>
      <c r="I23" s="20"/>
    </row>
    <row r="24" spans="2:9" ht="11.25">
      <c r="B24" s="32" t="s">
        <v>67</v>
      </c>
      <c r="C24" s="32"/>
      <c r="D24" s="32"/>
      <c r="E24" s="52" t="s">
        <v>74</v>
      </c>
      <c r="F24" s="25"/>
      <c r="G24" s="51"/>
      <c r="H24" s="33"/>
      <c r="I24" s="20"/>
    </row>
    <row r="25" spans="2:9" ht="11.25">
      <c r="B25" s="32" t="s">
        <v>86</v>
      </c>
      <c r="C25" s="32"/>
      <c r="D25" s="32"/>
      <c r="E25" s="52" t="s">
        <v>87</v>
      </c>
      <c r="F25" s="25" t="s">
        <v>14</v>
      </c>
      <c r="G25" s="51">
        <v>0.16666666666666666</v>
      </c>
      <c r="H25" s="33"/>
      <c r="I25" s="20"/>
    </row>
    <row r="26" spans="2:9" ht="11.25">
      <c r="B26" s="32" t="s">
        <v>68</v>
      </c>
      <c r="C26" s="32"/>
      <c r="D26" s="32"/>
      <c r="E26" s="52" t="s">
        <v>75</v>
      </c>
      <c r="F26" s="25" t="s">
        <v>14</v>
      </c>
      <c r="G26" s="51">
        <v>0.16666666666666666</v>
      </c>
      <c r="H26" s="33"/>
      <c r="I26" s="20"/>
    </row>
    <row r="27" spans="2:9" ht="11.25">
      <c r="B27" s="32" t="s">
        <v>69</v>
      </c>
      <c r="C27" s="32"/>
      <c r="D27" s="32"/>
      <c r="E27" s="52" t="s">
        <v>76</v>
      </c>
      <c r="F27" s="25" t="s">
        <v>14</v>
      </c>
      <c r="G27" s="51">
        <v>0.16666666666666666</v>
      </c>
      <c r="H27" s="33"/>
      <c r="I27" s="20"/>
    </row>
    <row r="28" spans="2:9" ht="11.25">
      <c r="B28" s="32" t="s">
        <v>70</v>
      </c>
      <c r="C28" s="32"/>
      <c r="D28" s="32"/>
      <c r="E28" s="52" t="s">
        <v>77</v>
      </c>
      <c r="F28" s="25"/>
      <c r="G28" s="51"/>
      <c r="H28" s="33"/>
      <c r="I28" s="20"/>
    </row>
    <row r="29" spans="2:9" ht="11.25">
      <c r="B29" s="32" t="s">
        <v>71</v>
      </c>
      <c r="C29" s="32"/>
      <c r="D29" s="32"/>
      <c r="E29" s="52" t="s">
        <v>78</v>
      </c>
      <c r="F29" s="25" t="s">
        <v>14</v>
      </c>
      <c r="G29" s="51">
        <v>0.16666666666666666</v>
      </c>
      <c r="H29" s="33"/>
      <c r="I29" s="20"/>
    </row>
    <row r="30" spans="2:9" ht="11.25">
      <c r="B30" s="32" t="s">
        <v>72</v>
      </c>
      <c r="C30" s="32"/>
      <c r="D30" s="32"/>
      <c r="E30" s="52" t="s">
        <v>79</v>
      </c>
      <c r="F30" s="25" t="s">
        <v>14</v>
      </c>
      <c r="G30" s="51">
        <v>0.16666666666666666</v>
      </c>
      <c r="H30" s="33"/>
      <c r="I30" s="20"/>
    </row>
    <row r="31" spans="2:9" ht="11.25">
      <c r="B31" s="32" t="s">
        <v>73</v>
      </c>
      <c r="C31" s="32"/>
      <c r="D31" s="32"/>
      <c r="E31" s="52" t="s">
        <v>80</v>
      </c>
      <c r="F31" s="25"/>
      <c r="G31" s="51"/>
      <c r="H31" s="33"/>
      <c r="I31" s="20"/>
    </row>
    <row r="32" spans="2:9" ht="11.25">
      <c r="B32" s="32" t="s">
        <v>54</v>
      </c>
      <c r="C32" s="32"/>
      <c r="D32" s="32"/>
      <c r="E32" s="52" t="s">
        <v>53</v>
      </c>
      <c r="F32" s="25"/>
      <c r="G32" s="51"/>
      <c r="H32" s="51"/>
      <c r="I32" s="20"/>
    </row>
    <row r="33" spans="2:9" ht="8.2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19</v>
      </c>
      <c r="F34" s="28">
        <f>COUNTA(F22:F33)</f>
        <v>6</v>
      </c>
      <c r="G34" s="29">
        <f>SUM(G22:G33)</f>
        <v>0.9999999999999999</v>
      </c>
      <c r="H34" s="30">
        <f>SUM(H22:H33)</f>
        <v>0</v>
      </c>
      <c r="I34" s="28">
        <f>COUNTA(I22:I33)</f>
        <v>0</v>
      </c>
    </row>
    <row r="35" spans="2:9" ht="11.25">
      <c r="B35" s="6" t="s">
        <v>11</v>
      </c>
      <c r="C35" s="6"/>
      <c r="D35" s="6"/>
      <c r="E35" s="16"/>
      <c r="F35" s="20"/>
      <c r="G35" s="21"/>
      <c r="H35" s="21"/>
      <c r="I35" s="20"/>
    </row>
    <row r="36" spans="2:9" ht="11.25">
      <c r="B36" s="32" t="s">
        <v>34</v>
      </c>
      <c r="C36" s="32"/>
      <c r="D36" s="32"/>
      <c r="E36" s="52" t="s">
        <v>38</v>
      </c>
      <c r="F36" s="25" t="s">
        <v>14</v>
      </c>
      <c r="G36" s="51">
        <v>0.3333333333333333</v>
      </c>
      <c r="H36" s="51"/>
      <c r="I36" s="20"/>
    </row>
    <row r="37" spans="2:9" ht="11.25">
      <c r="B37" s="32" t="s">
        <v>89</v>
      </c>
      <c r="C37" s="32"/>
      <c r="D37" s="32"/>
      <c r="E37" s="52" t="s">
        <v>90</v>
      </c>
      <c r="F37" s="25" t="s">
        <v>14</v>
      </c>
      <c r="G37" s="51">
        <v>0.3333333333333333</v>
      </c>
      <c r="H37" s="51"/>
      <c r="I37" s="20"/>
    </row>
    <row r="38" spans="2:9" ht="11.25">
      <c r="B38" s="32" t="s">
        <v>36</v>
      </c>
      <c r="C38" s="32"/>
      <c r="D38" s="32"/>
      <c r="E38" s="52" t="s">
        <v>37</v>
      </c>
      <c r="F38" s="25" t="s">
        <v>14</v>
      </c>
      <c r="G38" s="51">
        <v>0.3333333333333333</v>
      </c>
      <c r="H38" s="33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1.25">
      <c r="B40" s="14"/>
      <c r="C40" s="14"/>
      <c r="D40" s="14"/>
      <c r="E40" s="1" t="s">
        <v>19</v>
      </c>
      <c r="F40" s="28">
        <f>COUNTA(F35:F39)</f>
        <v>3</v>
      </c>
      <c r="G40" s="29">
        <f>SUM(G35:G39)</f>
        <v>1</v>
      </c>
      <c r="H40" s="30">
        <f>SUM(H35:H39)</f>
        <v>0</v>
      </c>
      <c r="I40" s="28">
        <f>COUNTA(I35:I39)</f>
        <v>0</v>
      </c>
    </row>
    <row r="41" spans="2:9" ht="11.25">
      <c r="B41" s="6" t="s">
        <v>9</v>
      </c>
      <c r="C41" s="14"/>
      <c r="D41" s="14"/>
      <c r="E41" s="16"/>
      <c r="F41" s="20"/>
      <c r="G41" s="21"/>
      <c r="H41" s="21"/>
      <c r="I41" s="20"/>
    </row>
    <row r="42" spans="2:9" ht="11.25">
      <c r="B42" s="32" t="s">
        <v>39</v>
      </c>
      <c r="C42" s="32"/>
      <c r="D42" s="32"/>
      <c r="E42" s="52" t="s">
        <v>51</v>
      </c>
      <c r="F42" s="25" t="s">
        <v>14</v>
      </c>
      <c r="G42" s="51">
        <v>0.5</v>
      </c>
      <c r="H42" s="33"/>
      <c r="I42" s="20"/>
    </row>
    <row r="43" spans="2:9" ht="11.25">
      <c r="B43" s="32" t="s">
        <v>59</v>
      </c>
      <c r="C43" s="32"/>
      <c r="D43" s="32"/>
      <c r="E43" s="52" t="s">
        <v>60</v>
      </c>
      <c r="F43" s="25" t="s">
        <v>14</v>
      </c>
      <c r="G43" s="51">
        <v>0.5</v>
      </c>
      <c r="H43" s="33"/>
      <c r="I43" s="20"/>
    </row>
    <row r="44" spans="2:9" ht="7.5" customHeight="1">
      <c r="B44" s="14"/>
      <c r="C44" s="14"/>
      <c r="D44" s="14"/>
      <c r="E44" s="16"/>
      <c r="F44" s="20"/>
      <c r="G44" s="21"/>
      <c r="H44" s="21"/>
      <c r="I44" s="20"/>
    </row>
    <row r="45" spans="2:9" ht="11.25">
      <c r="B45" s="16"/>
      <c r="C45" s="14"/>
      <c r="D45" s="14"/>
      <c r="E45" s="1" t="s">
        <v>19</v>
      </c>
      <c r="F45" s="28">
        <f>COUNTA(F41:F43)</f>
        <v>2</v>
      </c>
      <c r="G45" s="29">
        <f>SUM(G41:G43)</f>
        <v>1</v>
      </c>
      <c r="H45" s="30">
        <f>SUM(H41:H43)</f>
        <v>0</v>
      </c>
      <c r="I45" s="28">
        <f>COUNTA(I41:I43)</f>
        <v>0</v>
      </c>
    </row>
    <row r="46" spans="2:9" ht="11.25">
      <c r="B46" s="6" t="s">
        <v>0</v>
      </c>
      <c r="C46" s="6"/>
      <c r="D46" s="6"/>
      <c r="E46" s="16"/>
      <c r="F46" s="20"/>
      <c r="G46" s="21"/>
      <c r="H46" s="21"/>
      <c r="I46" s="20"/>
    </row>
    <row r="47" spans="2:9" ht="11.25">
      <c r="B47" s="32" t="s">
        <v>44</v>
      </c>
      <c r="C47" s="32"/>
      <c r="D47" s="32"/>
      <c r="E47" s="52" t="s">
        <v>45</v>
      </c>
      <c r="F47" s="25" t="s">
        <v>14</v>
      </c>
      <c r="G47" s="51">
        <v>0.3333333333333333</v>
      </c>
      <c r="H47" s="51"/>
      <c r="I47" s="20"/>
    </row>
    <row r="48" spans="2:9" ht="11.25">
      <c r="B48" s="32" t="s">
        <v>81</v>
      </c>
      <c r="C48" s="32"/>
      <c r="D48" s="32"/>
      <c r="E48" s="52" t="s">
        <v>82</v>
      </c>
      <c r="F48" s="25" t="s">
        <v>14</v>
      </c>
      <c r="G48" s="51">
        <v>0.3333333333333333</v>
      </c>
      <c r="H48" s="51"/>
      <c r="I48" s="20"/>
    </row>
    <row r="49" spans="2:9" ht="11.25">
      <c r="B49" s="32" t="s">
        <v>46</v>
      </c>
      <c r="C49" s="32"/>
      <c r="D49" s="32"/>
      <c r="E49" s="52" t="s">
        <v>47</v>
      </c>
      <c r="F49" s="25" t="s">
        <v>14</v>
      </c>
      <c r="G49" s="51">
        <v>0.3333333333333333</v>
      </c>
      <c r="H49" s="51"/>
      <c r="I49" s="20"/>
    </row>
    <row r="50" spans="2:9" ht="6" customHeight="1">
      <c r="B50" s="14"/>
      <c r="C50" s="14"/>
      <c r="D50" s="14"/>
      <c r="E50" s="16"/>
      <c r="F50" s="20"/>
      <c r="G50" s="21"/>
      <c r="H50" s="21"/>
      <c r="I50" s="20"/>
    </row>
    <row r="51" spans="2:9" ht="11.25">
      <c r="B51" s="14"/>
      <c r="C51" s="14"/>
      <c r="D51" s="14"/>
      <c r="E51" s="1" t="s">
        <v>19</v>
      </c>
      <c r="F51" s="28">
        <f>COUNTA(F46:F50)</f>
        <v>3</v>
      </c>
      <c r="G51" s="29">
        <f>SUM(G46:G50)</f>
        <v>1</v>
      </c>
      <c r="H51" s="30">
        <f>SUM(H46:H50)</f>
        <v>0</v>
      </c>
      <c r="I51" s="28">
        <f>COUNTA(I46:I50)</f>
        <v>0</v>
      </c>
    </row>
    <row r="52" spans="2:9" ht="11.25">
      <c r="B52" s="6" t="s">
        <v>10</v>
      </c>
      <c r="C52" s="6"/>
      <c r="D52" s="6"/>
      <c r="E52" s="6"/>
      <c r="F52" s="6"/>
      <c r="G52" s="31"/>
      <c r="H52" s="31"/>
      <c r="I52" s="20"/>
    </row>
    <row r="53" spans="2:9" ht="11.25">
      <c r="B53" s="32" t="s">
        <v>41</v>
      </c>
      <c r="C53" s="32"/>
      <c r="D53" s="32"/>
      <c r="E53" s="52" t="s">
        <v>83</v>
      </c>
      <c r="F53" s="25" t="s">
        <v>14</v>
      </c>
      <c r="G53" s="51">
        <v>0.3333333333333333</v>
      </c>
      <c r="H53" s="51"/>
      <c r="I53" s="20"/>
    </row>
    <row r="54" spans="2:9" ht="11.25">
      <c r="B54" s="32" t="s">
        <v>84</v>
      </c>
      <c r="C54" s="32"/>
      <c r="D54" s="32"/>
      <c r="E54" s="52" t="s">
        <v>85</v>
      </c>
      <c r="F54" s="25" t="s">
        <v>14</v>
      </c>
      <c r="G54" s="51">
        <v>0.3333333333333333</v>
      </c>
      <c r="H54" s="51"/>
      <c r="I54" s="20"/>
    </row>
    <row r="55" spans="2:9" ht="11.25">
      <c r="B55" s="32" t="s">
        <v>35</v>
      </c>
      <c r="C55" s="32"/>
      <c r="D55" s="32"/>
      <c r="E55" s="52" t="s">
        <v>55</v>
      </c>
      <c r="F55" s="25" t="s">
        <v>14</v>
      </c>
      <c r="G55" s="51">
        <v>0.3333333333333333</v>
      </c>
      <c r="H55" s="51"/>
      <c r="I55" s="20"/>
    </row>
    <row r="56" spans="2:9" ht="7.5" customHeight="1">
      <c r="B56" s="14"/>
      <c r="C56" s="14"/>
      <c r="D56" s="14"/>
      <c r="E56" s="16"/>
      <c r="F56" s="20"/>
      <c r="G56" s="21"/>
      <c r="H56" s="21"/>
      <c r="I56" s="20"/>
    </row>
    <row r="57" spans="2:9" ht="11.25">
      <c r="B57" s="14"/>
      <c r="C57" s="14"/>
      <c r="D57" s="14"/>
      <c r="E57" s="1" t="s">
        <v>19</v>
      </c>
      <c r="F57" s="28">
        <f>COUNTA(F52:F56)</f>
        <v>3</v>
      </c>
      <c r="G57" s="29">
        <f>SUM(G52:G56)</f>
        <v>1</v>
      </c>
      <c r="H57" s="30">
        <f>SUM(H52:H56)</f>
        <v>0</v>
      </c>
      <c r="I57" s="28">
        <f>COUNTA(I52:I56)</f>
        <v>0</v>
      </c>
    </row>
    <row r="58" spans="2:9" ht="11.25">
      <c r="B58" s="6" t="s">
        <v>8</v>
      </c>
      <c r="C58" s="14"/>
      <c r="D58" s="14"/>
      <c r="E58" s="38"/>
      <c r="F58" s="8"/>
      <c r="G58" s="39"/>
      <c r="H58" s="40"/>
      <c r="I58" s="11"/>
    </row>
    <row r="59" spans="2:9" ht="11.25">
      <c r="B59" s="16"/>
      <c r="C59" s="14"/>
      <c r="D59" s="14"/>
      <c r="E59" s="16"/>
      <c r="F59" s="8"/>
      <c r="G59" s="41"/>
      <c r="H59" s="41"/>
      <c r="I59" s="42" t="s">
        <v>7</v>
      </c>
    </row>
    <row r="60" spans="2:9" ht="12" thickBot="1">
      <c r="B60" s="16"/>
      <c r="C60" s="6"/>
      <c r="D60" s="6"/>
      <c r="E60" s="1" t="s">
        <v>19</v>
      </c>
      <c r="F60" s="28">
        <f>F14+F21+F57+F51+F34+F45+F40</f>
        <v>22</v>
      </c>
      <c r="G60" s="43">
        <f>G14+G21+G57+G51+G34+G45+G40</f>
        <v>7</v>
      </c>
      <c r="H60" s="43">
        <f>H14+H21+H57+H51+H34+H45+H40</f>
        <v>0</v>
      </c>
      <c r="I60" s="28">
        <f>I14+I21+I57+I51+I34+I45+I40</f>
        <v>1</v>
      </c>
    </row>
    <row r="61" spans="2:9" ht="12.75" thickBot="1" thickTop="1">
      <c r="B61" s="44"/>
      <c r="C61" s="16"/>
      <c r="D61" s="16"/>
      <c r="E61" s="16"/>
      <c r="F61" s="1" t="s">
        <v>5</v>
      </c>
      <c r="G61" s="45">
        <f>IF((G60+H60)=0,"",G60/(G60+H60))</f>
        <v>1</v>
      </c>
      <c r="H61" s="45">
        <f>IF((G60+H60)=0,"",H60/(G60+H60))</f>
        <v>0</v>
      </c>
      <c r="I61" s="19"/>
    </row>
    <row r="62" spans="2:9" ht="12" thickTop="1">
      <c r="B62" s="44"/>
      <c r="C62" s="16"/>
      <c r="D62" s="16"/>
      <c r="E62" s="16"/>
      <c r="F62" s="8"/>
      <c r="G62" s="8"/>
      <c r="H62" s="8"/>
      <c r="I62" s="11"/>
    </row>
    <row r="64" ht="12" hidden="1" thickBot="1">
      <c r="B64" s="47" t="s">
        <v>24</v>
      </c>
    </row>
    <row r="65" ht="12" hidden="1" thickTop="1">
      <c r="B65" s="48" t="s">
        <v>17</v>
      </c>
    </row>
    <row r="66" ht="11.25" hidden="1">
      <c r="B66" s="48" t="s">
        <v>16</v>
      </c>
    </row>
    <row r="67" ht="11.25" hidden="1">
      <c r="B67" s="49" t="s">
        <v>18</v>
      </c>
    </row>
    <row r="68" ht="11.25" hidden="1"/>
    <row r="69" ht="12" hidden="1" thickBot="1">
      <c r="B69" s="47" t="s">
        <v>25</v>
      </c>
    </row>
    <row r="70" ht="12" hidden="1" thickTop="1">
      <c r="B70" s="48" t="s">
        <v>22</v>
      </c>
    </row>
    <row r="71" ht="11.25" hidden="1">
      <c r="B71" s="63" t="s">
        <v>23</v>
      </c>
    </row>
    <row r="72" ht="11.25" hidden="1"/>
    <row r="73" ht="12" hidden="1" thickBot="1">
      <c r="B73" s="47" t="s">
        <v>26</v>
      </c>
    </row>
    <row r="74" ht="12" hidden="1" thickTop="1">
      <c r="B74" s="48" t="s">
        <v>20</v>
      </c>
    </row>
    <row r="75" ht="11.25" hidden="1">
      <c r="B75" s="49"/>
    </row>
    <row r="76" ht="11.25" hidden="1"/>
    <row r="77" ht="12" hidden="1" thickBot="1">
      <c r="B77" s="47" t="s">
        <v>27</v>
      </c>
    </row>
    <row r="78" ht="12" hidden="1" thickTop="1">
      <c r="B78" s="48" t="s">
        <v>14</v>
      </c>
    </row>
    <row r="79" ht="11.25" hidden="1">
      <c r="B79" s="49"/>
    </row>
    <row r="80" ht="11.25" hidden="1"/>
    <row r="81" ht="12" hidden="1" thickBot="1">
      <c r="B81" s="47" t="s">
        <v>28</v>
      </c>
    </row>
    <row r="82" ht="12" hidden="1" thickTop="1">
      <c r="B82" s="48" t="s">
        <v>14</v>
      </c>
    </row>
    <row r="83" ht="11.25" hidden="1">
      <c r="B83" s="49"/>
    </row>
    <row r="84" ht="11.25" hidden="1"/>
    <row r="85" ht="12" hidden="1" thickBot="1">
      <c r="B85" s="47" t="s">
        <v>29</v>
      </c>
    </row>
    <row r="86" ht="12" hidden="1" thickTop="1">
      <c r="B86" s="48">
        <v>1</v>
      </c>
    </row>
    <row r="87" ht="11.25" hidden="1">
      <c r="B87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6:I56 F46:I46 F35:I35 F33:I33 F20:I20 F22:I22 F41:I41 F39:I39 F50:I50 I52 I10 F13:I13 F15:I15">
      <formula1>#REF!</formula1>
    </dataValidation>
    <dataValidation type="list" showInputMessage="1" showErrorMessage="1" sqref="F36:F38 F53:F55 F16:F19 F23:F32 F42:F44 F47:F49">
      <formula1>$B$78:$B$79</formula1>
    </dataValidation>
    <dataValidation type="list" showInputMessage="1" showErrorMessage="1" sqref="I36:I38 I53:I55 I16:I19 I23:I32 I11:I12 I42:I44 I47:I49">
      <formula1>$B$74:$B$75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allowBlank="1" showInputMessage="1" showErrorMessage="1" sqref="F11:F12">
      <formula1>$B$78:$B$79</formula1>
    </dataValidation>
    <dataValidation type="list" showInputMessage="1" showErrorMessage="1" sqref="D11:D12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2021-11-11T15:10:14Z</dcterms:modified>
  <cp:category/>
  <cp:version/>
  <cp:contentType/>
  <cp:contentStatus/>
</cp:coreProperties>
</file>