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0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'Vote'!$E$23:$I$33</definedName>
    <definedName name="clearIndGenVote">'Vote'!$G$23:$I$33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'Vote'!$E$36:$I$39</definedName>
    <definedName name="clearMarketersVote">'Vote'!$G$36:$I$39</definedName>
    <definedName name="clearMuni">'Vote'!$E$53:$I$56</definedName>
    <definedName name="clearMuniVote">'Vote'!$G$53:$I$56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'Vote'!$G$22:$I$34</definedName>
    <definedName name="IndREP">'Vote'!$G$41:$I$45</definedName>
    <definedName name="IOU">'Vote'!$G$46:$I$51</definedName>
    <definedName name="Marketers">'Vote'!$G$35:$I$40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'Vote'!$G$15:$H$60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<sst xmlns="http://schemas.openxmlformats.org/spreadsheetml/2006/main" count="132" uniqueCount="93">
  <si>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</si>
  <si>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</si>
  <si>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</si>
  <si>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</si>
  <si>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</si>
  <si>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</si>
  <si>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</si>
  <si>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</si>
  <si>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</si>
  <si>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</si>
  <si>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</si>
  <si>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</si>
  <si>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</si>
  <si>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</si>
  <si>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</si>
  <si>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</si>
  <si>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</si>
  <si>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</si>
  <si>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</si>
  <si>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</si>
  <si>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</si>
  <si>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</si>
  <si>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</si>
  <si>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</si>
  <si>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</si>
  <si>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</si>
  <si>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</si>
  <si>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</si>
  <si>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</si>
  <si>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</si>
  <si>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</si>
  <si>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</si>
  <si>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</si>
  <si>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</si>
  <si>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</si>
  <si>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</si>
  <si>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</si>
  <si>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</si>
  <si>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</si>
  <si>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</si>
  <si>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</si>
  <si>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</si>
  <si>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</si>
  <si>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</si>
  <si>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</si>
  <si>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</si>
  <si>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</si>
  <si>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</si>
  <si>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</si>
  <si>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</si>
  <si>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</si>
  <si>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</si>
  <si>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</si>
  <si>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</si>
  <si>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</si>
  <si>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</si>
  <si>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</si>
  <si>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</si>
  <si>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</si>
  <si>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</si>
  <si>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</si>
  <si>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</si>
  <si>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November 10, 2021</t>
  </si>
  <si>
    <t>Brazos Electric Power Cooperative</t>
  </si>
  <si>
    <t>Shari Heino</t>
  </si>
  <si>
    <t>Lower Colorado River Authority</t>
  </si>
  <si>
    <t xml:space="preserve">Kim Rainwater </t>
  </si>
  <si>
    <t>Exelon</t>
  </si>
  <si>
    <t>Tesla</t>
  </si>
  <si>
    <t>Key Capture Energy</t>
  </si>
  <si>
    <t>Jupiter Power</t>
  </si>
  <si>
    <t>Enel Green Power NA</t>
  </si>
  <si>
    <t>Invenergy</t>
  </si>
  <si>
    <t>Calpine</t>
  </si>
  <si>
    <t>Lori Simpson</t>
  </si>
  <si>
    <t>Arushi Sharma Frank</t>
  </si>
  <si>
    <t>Danny Musher</t>
  </si>
  <si>
    <t>Caitlin Smith</t>
  </si>
  <si>
    <t>Ann Coultas</t>
  </si>
  <si>
    <t>Tom Burke</t>
  </si>
  <si>
    <t>Bryan Sams</t>
  </si>
  <si>
    <t>CenterPoint Energy</t>
  </si>
  <si>
    <t>Anthony Johnson</t>
  </si>
  <si>
    <t>Smith Day (Bob Wittmeyer)</t>
  </si>
  <si>
    <t>Austin Energy</t>
  </si>
  <si>
    <t>Murali Sithuraj</t>
  </si>
  <si>
    <t>ENGIE</t>
  </si>
  <si>
    <t>Bob Helton</t>
  </si>
  <si>
    <t>DC Energy</t>
  </si>
  <si>
    <t>Seth Cochran</t>
  </si>
  <si>
    <t>Need &gt;50% to Pass</t>
  </si>
  <si>
    <t>Motion Carries</t>
  </si>
  <si>
    <t>PRS Motion:  To recommend approval of NPRR1103 as amended by the 11/5/21 LCRA comments as revised by PRS and to forward to TAC NPRR1103 and the Impact Analysis with a recommended priority of 2021 and rank of 320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</si>
</sst>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6" t="s">
        <v>21</v>
      </c>
      <c r="G3" s="64" t="s">
        <v>91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IF((G60+H60)=0,"",G60)</f>
        <v>7</v>
      </c>
      <c r="H5" s="59">
        <f>IF((G60+H60)=0,"",H60)</f>
        <v>0</v>
      </c>
      <c r="I5" s="60">
        <f>I60</f>
        <v>1</v>
      </c>
    </row>
    <row r="6" spans="2:9" ht="22.5" customHeight="1">
      <c r="B6" s="6" t="s">
        <v>56</v>
      </c>
      <c r="C6" s="14"/>
      <c r="D6" s="15"/>
      <c r="E6" s="16"/>
      <c r="F6" s="62" t="s">
        <v>90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61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57</v>
      </c>
      <c r="C16" s="23"/>
      <c r="D16" s="23"/>
      <c r="E16" s="24" t="s">
        <v>58</v>
      </c>
      <c r="F16" s="25" t="s">
        <v>14</v>
      </c>
      <c r="G16" s="50">
        <v>0.25</v>
      </c>
      <c r="H16" s="26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0.25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4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0.125</v>
      </c>
      <c r="H23" s="33"/>
      <c r="I23" s="20"/>
    </row>
    <row r="24" spans="2:9" ht="11.25">
      <c r="B24" s="32" t="s">
        <v>67</v>
      </c>
      <c r="C24" s="32"/>
      <c r="D24" s="32"/>
      <c r="E24" s="52" t="s">
        <v>74</v>
      </c>
      <c r="F24" s="25"/>
      <c r="G24" s="51"/>
      <c r="H24" s="33"/>
      <c r="I24" s="20"/>
    </row>
    <row r="25" spans="2:9" ht="11.25">
      <c r="B25" s="32" t="s">
        <v>86</v>
      </c>
      <c r="C25" s="32"/>
      <c r="D25" s="32"/>
      <c r="E25" s="52" t="s">
        <v>87</v>
      </c>
      <c r="F25" s="25" t="s">
        <v>14</v>
      </c>
      <c r="G25" s="51">
        <v>0.125</v>
      </c>
      <c r="H25" s="33"/>
      <c r="I25" s="20"/>
    </row>
    <row r="26" spans="2:9" ht="11.25">
      <c r="B26" s="32" t="s">
        <v>68</v>
      </c>
      <c r="C26" s="32"/>
      <c r="D26" s="32"/>
      <c r="E26" s="52" t="s">
        <v>75</v>
      </c>
      <c r="F26" s="25" t="s">
        <v>14</v>
      </c>
      <c r="G26" s="51">
        <v>0.125</v>
      </c>
      <c r="H26" s="33"/>
      <c r="I26" s="20"/>
    </row>
    <row r="27" spans="2:9" ht="11.25">
      <c r="B27" s="32" t="s">
        <v>69</v>
      </c>
      <c r="C27" s="32"/>
      <c r="D27" s="32"/>
      <c r="E27" s="52" t="s">
        <v>76</v>
      </c>
      <c r="F27" s="25" t="s">
        <v>14</v>
      </c>
      <c r="G27" s="51">
        <v>0.125</v>
      </c>
      <c r="H27" s="33"/>
      <c r="I27" s="20"/>
    </row>
    <row r="28" spans="2:9" ht="11.25">
      <c r="B28" s="32" t="s">
        <v>70</v>
      </c>
      <c r="C28" s="32"/>
      <c r="D28" s="32"/>
      <c r="E28" s="52" t="s">
        <v>77</v>
      </c>
      <c r="F28" s="25" t="s">
        <v>14</v>
      </c>
      <c r="G28" s="51">
        <v>0.125</v>
      </c>
      <c r="H28" s="33"/>
      <c r="I28" s="20"/>
    </row>
    <row r="29" spans="2:9" ht="11.25">
      <c r="B29" s="32" t="s">
        <v>71</v>
      </c>
      <c r="C29" s="32"/>
      <c r="D29" s="32"/>
      <c r="E29" s="52" t="s">
        <v>78</v>
      </c>
      <c r="F29" s="25" t="s">
        <v>14</v>
      </c>
      <c r="G29" s="51">
        <v>0.125</v>
      </c>
      <c r="H29" s="33"/>
      <c r="I29" s="20"/>
    </row>
    <row r="30" spans="2:9" ht="11.25">
      <c r="B30" s="32" t="s">
        <v>72</v>
      </c>
      <c r="C30" s="32"/>
      <c r="D30" s="32"/>
      <c r="E30" s="52" t="s">
        <v>79</v>
      </c>
      <c r="F30" s="25" t="s">
        <v>14</v>
      </c>
      <c r="G30" s="51">
        <v>0.125</v>
      </c>
      <c r="H30" s="33"/>
      <c r="I30" s="20"/>
    </row>
    <row r="31" spans="2:9" ht="11.25">
      <c r="B31" s="32" t="s">
        <v>73</v>
      </c>
      <c r="C31" s="32"/>
      <c r="D31" s="32"/>
      <c r="E31" s="52" t="s">
        <v>80</v>
      </c>
      <c r="F31" s="25" t="s">
        <v>14</v>
      </c>
      <c r="G31" s="51">
        <v>0.125</v>
      </c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/>
      <c r="G32" s="51"/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COUNTA(F22:F33)</f>
        <v>8</v>
      </c>
      <c r="G34" s="29">
        <f>SUM(G22:G33)</f>
        <v>1</v>
      </c>
      <c r="H34" s="30">
        <f>SUM(H22:H33)</f>
        <v>0</v>
      </c>
      <c r="I34" s="28">
        <f>COUNTA(I22:I33)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0.3333333333333333</v>
      </c>
      <c r="H36" s="51"/>
      <c r="I36" s="20"/>
    </row>
    <row r="37" spans="2:9" ht="11.25">
      <c r="B37" s="32" t="s">
        <v>88</v>
      </c>
      <c r="C37" s="32"/>
      <c r="D37" s="32"/>
      <c r="E37" s="52" t="s">
        <v>89</v>
      </c>
      <c r="F37" s="25" t="s">
        <v>14</v>
      </c>
      <c r="G37" s="51">
        <v>0.3333333333333333</v>
      </c>
      <c r="H37" s="51"/>
      <c r="I37" s="20"/>
    </row>
    <row r="38" spans="2:9" ht="11.25">
      <c r="B38" s="32" t="s">
        <v>36</v>
      </c>
      <c r="C38" s="32"/>
      <c r="D38" s="32"/>
      <c r="E38" s="52" t="s">
        <v>37</v>
      </c>
      <c r="F38" s="25" t="s">
        <v>14</v>
      </c>
      <c r="G38" s="51">
        <v>0.3333333333333333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19</v>
      </c>
      <c r="F40" s="28">
        <f>COUNTA(F35:F39)</f>
        <v>3</v>
      </c>
      <c r="G40" s="29">
        <f>SUM(G35:G39)</f>
        <v>1</v>
      </c>
      <c r="H40" s="30">
        <f>SUM(H35:H39)</f>
        <v>0</v>
      </c>
      <c r="I40" s="28">
        <f>COUNTA(I35:I39)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39</v>
      </c>
      <c r="C42" s="32"/>
      <c r="D42" s="32"/>
      <c r="E42" s="52" t="s">
        <v>51</v>
      </c>
      <c r="F42" s="25" t="s">
        <v>14</v>
      </c>
      <c r="G42" s="51">
        <v>0.5</v>
      </c>
      <c r="H42" s="33"/>
      <c r="I42" s="20"/>
    </row>
    <row r="43" spans="2:9" ht="11.25">
      <c r="B43" s="32" t="s">
        <v>59</v>
      </c>
      <c r="C43" s="32"/>
      <c r="D43" s="32"/>
      <c r="E43" s="52" t="s">
        <v>60</v>
      </c>
      <c r="F43" s="25" t="s">
        <v>14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19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44</v>
      </c>
      <c r="C47" s="32"/>
      <c r="D47" s="32"/>
      <c r="E47" s="52" t="s">
        <v>45</v>
      </c>
      <c r="F47" s="25" t="s">
        <v>14</v>
      </c>
      <c r="G47" s="51">
        <v>0.3333333333333333</v>
      </c>
      <c r="H47" s="51"/>
      <c r="I47" s="20"/>
    </row>
    <row r="48" spans="2:9" ht="11.25">
      <c r="B48" s="32" t="s">
        <v>81</v>
      </c>
      <c r="C48" s="32"/>
      <c r="D48" s="32"/>
      <c r="E48" s="52" t="s">
        <v>82</v>
      </c>
      <c r="F48" s="25" t="s">
        <v>14</v>
      </c>
      <c r="G48" s="51">
        <v>0.3333333333333333</v>
      </c>
      <c r="H48" s="51"/>
      <c r="I48" s="20"/>
    </row>
    <row r="49" spans="2:9" ht="11.25">
      <c r="B49" s="32" t="s">
        <v>46</v>
      </c>
      <c r="C49" s="32"/>
      <c r="D49" s="32"/>
      <c r="E49" s="52" t="s">
        <v>47</v>
      </c>
      <c r="F49" s="25" t="s">
        <v>14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10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41</v>
      </c>
      <c r="C53" s="32"/>
      <c r="D53" s="32"/>
      <c r="E53" s="52" t="s">
        <v>83</v>
      </c>
      <c r="F53" s="25" t="s">
        <v>14</v>
      </c>
      <c r="G53" s="51">
        <v>0.5</v>
      </c>
      <c r="H53" s="51"/>
      <c r="I53" s="20"/>
    </row>
    <row r="54" spans="2:9" ht="11.25">
      <c r="B54" s="32" t="s">
        <v>84</v>
      </c>
      <c r="C54" s="32"/>
      <c r="D54" s="32"/>
      <c r="E54" s="52" t="s">
        <v>85</v>
      </c>
      <c r="F54" s="25" t="s">
        <v>14</v>
      </c>
      <c r="G54" s="51">
        <v>0.5</v>
      </c>
      <c r="H54" s="51"/>
      <c r="I54" s="20"/>
    </row>
    <row r="55" spans="2:9" ht="11.25">
      <c r="B55" s="32" t="s">
        <v>35</v>
      </c>
      <c r="C55" s="32"/>
      <c r="D55" s="32"/>
      <c r="E55" s="52" t="s">
        <v>55</v>
      </c>
      <c r="F55" s="25" t="s">
        <v>14</v>
      </c>
      <c r="G55" s="51"/>
      <c r="H55" s="51"/>
      <c r="I55" s="20" t="s">
        <v>20</v>
      </c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19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1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19</v>
      </c>
      <c r="F60" s="28">
        <f>F14+F21+F57+F51+F34+F45+F40</f>
        <v>25</v>
      </c>
      <c r="G60" s="43">
        <f>G14+G21+G57+G51+G34+G45+G40</f>
        <v>7</v>
      </c>
      <c r="H60" s="43">
        <f>H14+H21+H57+H51+H34+H45+H40</f>
        <v>0</v>
      </c>
      <c r="I60" s="28">
        <f>I14+I21+I57+I51+I34+I45+I40</f>
        <v>1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24</v>
      </c>
    </row>
    <row r="65" ht="12" hidden="1" thickTop="1">
      <c r="B65" s="48" t="s">
        <v>17</v>
      </c>
    </row>
    <row r="66" ht="11.25" hidden="1">
      <c r="B66" s="48" t="s">
        <v>16</v>
      </c>
    </row>
    <row r="67" ht="11.25" hidden="1">
      <c r="B67" s="49" t="s">
        <v>18</v>
      </c>
    </row>
    <row r="68" ht="11.25" hidden="1"/>
    <row r="69" ht="12" hidden="1" thickBot="1">
      <c r="B69" s="47" t="s">
        <v>25</v>
      </c>
    </row>
    <row r="70" ht="12" hidden="1" thickTop="1">
      <c r="B70" s="48" t="s">
        <v>22</v>
      </c>
    </row>
    <row r="71" ht="11.25" hidden="1">
      <c r="B71" s="63" t="s">
        <v>23</v>
      </c>
    </row>
    <row r="72" ht="11.25" hidden="1"/>
    <row r="73" ht="12" hidden="1" thickBot="1">
      <c r="B73" s="47" t="s">
        <v>26</v>
      </c>
    </row>
    <row r="74" ht="12" hidden="1" thickTop="1">
      <c r="B74" s="48" t="s">
        <v>20</v>
      </c>
    </row>
    <row r="75" ht="11.25" hidden="1">
      <c r="B75" s="49"/>
    </row>
    <row r="76" ht="11.25" hidden="1"/>
    <row r="77" ht="12" hidden="1" thickBot="1">
      <c r="B77" s="47" t="s">
        <v>27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28</v>
      </c>
    </row>
    <row r="82" ht="12" hidden="1" thickTop="1">
      <c r="B82" s="48" t="s">
        <v>14</v>
      </c>
    </row>
    <row r="83" ht="11.25" hidden="1">
      <c r="B83" s="49"/>
    </row>
    <row r="84" ht="11.25" hidden="1"/>
    <row r="85" ht="12" hidden="1" thickBot="1">
      <c r="B85" s="47" t="s">
        <v>29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5:I35 F33:I33 F20:I20 F22:I22 F41:I41 F39:I39 F50:I50 I52 I10 F13:I13 F15:I15">
      <formula1>#REF!</formula1>
    </dataValidation>
    <dataValidation type="list" showInputMessage="1" showErrorMessage="1" sqref="F36:F38 F53:F55 F16:F19 F23:F32 F42:F44 F47:F49">
      <formula1>$B$78:$B$79</formula1>
    </dataValidation>
    <dataValidation type="list" showInputMessage="1" showErrorMessage="1" sqref="I36:I38 I53:I55 I16:I19 I23:I32 I11:I12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2">
      <formula1>$B$78:$B$79</formula1>
    </dataValidation>
    <dataValidation type="list" showInputMessage="1" showErrorMessage="1" sqref="D11:D12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2021-11-11T19:44:02Z</dcterms:modified>
  <cp:category/>
  <cp:version/>
  <cp:contentType/>
  <cp:contentStatus/>
</cp:coreProperties>
</file>