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<sst xmlns="http://schemas.openxmlformats.org/spreadsheetml/2006/main" count="136" uniqueCount="94">
  <si>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</si>
  <si>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</si>
  <si>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</si>
  <si>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</si>
  <si>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</si>
  <si>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</si>
  <si>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</si>
  <si>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</si>
  <si>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</si>
  <si>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</si>
  <si>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</si>
  <si>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</si>
  <si>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</si>
  <si>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</si>
  <si>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</si>
  <si>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</si>
  <si>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</si>
  <si>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</si>
  <si>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</si>
  <si>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</si>
  <si>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</si>
  <si>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</si>
  <si>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</si>
  <si>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</si>
  <si>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</si>
  <si>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</si>
  <si>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</si>
  <si>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</si>
  <si>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</si>
  <si>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</si>
  <si>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</si>
  <si>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</si>
  <si>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</si>
  <si>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</si>
  <si>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</si>
  <si>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</si>
  <si>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</si>
  <si>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</si>
  <si>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</si>
  <si>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</si>
  <si>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</si>
  <si>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</si>
  <si>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</si>
  <si>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</si>
  <si>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</si>
  <si>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</si>
  <si>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</si>
  <si>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</si>
  <si>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</si>
  <si>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</si>
  <si>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</si>
  <si>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</si>
  <si>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</si>
  <si>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</si>
  <si>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</si>
  <si>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</si>
  <si>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</si>
  <si>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</si>
  <si>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</si>
  <si>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</si>
  <si>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</si>
  <si>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</si>
  <si>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</si>
  <si>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</si>
  <si>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</si>
  <si>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</si>
  <si>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</si>
  <si>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</si>
  <si>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</si>
  <si>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Doug Evans</t>
  </si>
  <si>
    <t>Southern Power</t>
  </si>
  <si>
    <t>Chase Smith</t>
  </si>
  <si>
    <t xml:space="preserve"> </t>
  </si>
  <si>
    <t>Patrick Donovan</t>
  </si>
  <si>
    <t>Exelon</t>
  </si>
  <si>
    <t>DC Energy Texas</t>
  </si>
  <si>
    <t>Seth Cochran</t>
  </si>
  <si>
    <t>Anoush Farhangi</t>
  </si>
  <si>
    <t>Demand Control 2</t>
  </si>
  <si>
    <t xml:space="preserve">Boone Staples </t>
  </si>
  <si>
    <t xml:space="preserve">Eithar Nashawati </t>
  </si>
  <si>
    <t xml:space="preserve">  </t>
  </si>
  <si>
    <t xml:space="preserve">Daniel Marr </t>
  </si>
  <si>
    <t>Prepared by:   Phil Bracy</t>
  </si>
  <si>
    <t>Cooperatives</t>
  </si>
  <si>
    <t>Abstention Values</t>
  </si>
  <si>
    <t>Date:  20211104</t>
  </si>
  <si>
    <t>Katie Rich (Chris Koenig)</t>
  </si>
  <si>
    <t>Kevin Matt (Bill Valagura)</t>
  </si>
  <si>
    <t>Kenneth Bowen (Diana Coleman)</t>
  </si>
  <si>
    <t>Lori Simpson (Bill Valagura)</t>
  </si>
  <si>
    <t>ROS Motion: To endorse the ERCOT Methodologies for Determining Minimum Ancillary Service Requirements for 2022 as recommended by ERCOT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</si>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</sst>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="125" zoomScaleNormal="125" zoomScalePageLayoutView="0" workbookViewId="0" topLeftCell="A1">
      <pane ySplit="8" topLeftCell="A33" activePane="bottomLeft" state="frozen"/>
      <selection pane="topLeft" activeCell="A1" sqref="A1"/>
      <selection pane="bottomLeft" activeCell="G55" sqref="G5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4"/>
      <c r="D2" s="64"/>
      <c r="E2" s="6" t="s">
        <v>81</v>
      </c>
      <c r="F2" s="8"/>
      <c r="G2" s="9" t="s">
        <v>5</v>
      </c>
      <c r="H2" s="10"/>
      <c r="I2" s="11"/>
    </row>
    <row r="3" spans="1:9" ht="22.5" customHeight="1">
      <c r="A3" s="12"/>
      <c r="B3" s="65" t="s">
        <v>91</v>
      </c>
      <c r="C3" s="65"/>
      <c r="D3" s="65"/>
      <c r="E3" s="6"/>
      <c r="F3" s="58" t="s">
        <v>22</v>
      </c>
      <c r="G3" s="66" t="s">
        <v>93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86</v>
      </c>
      <c r="C5" s="15"/>
      <c r="D5" s="7"/>
      <c r="E5" s="6"/>
      <c r="F5" s="60" t="s">
        <v>20</v>
      </c>
      <c r="G5" s="55">
        <f>IF((G60+H60)=0,"",G60)</f>
        <v>7.25</v>
      </c>
      <c r="H5" s="55">
        <f>IF((G60+H60)=0,"",H60)</f>
        <v>0.25</v>
      </c>
      <c r="I5" s="56">
        <f>I60</f>
        <v>2</v>
      </c>
    </row>
    <row r="6" spans="2:9" ht="22.5" customHeight="1">
      <c r="B6" s="6" t="s">
        <v>83</v>
      </c>
      <c r="C6" s="14"/>
      <c r="D6" s="15"/>
      <c r="E6" s="16"/>
      <c r="F6" s="59" t="s">
        <v>92</v>
      </c>
      <c r="G6" s="57">
        <f>G61</f>
        <v>0.9666666666666667</v>
      </c>
      <c r="H6" s="57">
        <f>H61</f>
        <v>0.03333333333333333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55</v>
      </c>
      <c r="C11" s="27"/>
      <c r="D11" s="28" t="s">
        <v>17</v>
      </c>
      <c r="E11" s="48" t="s">
        <v>66</v>
      </c>
      <c r="F11" s="23" t="s">
        <v>14</v>
      </c>
      <c r="G11" s="53">
        <v>0.5</v>
      </c>
      <c r="H11" s="41"/>
      <c r="I11" s="20"/>
    </row>
    <row r="12" spans="2:9" ht="11.25">
      <c r="B12" s="26" t="s">
        <v>54</v>
      </c>
      <c r="C12" s="27"/>
      <c r="D12" s="28" t="s">
        <v>19</v>
      </c>
      <c r="E12" s="48" t="s">
        <v>62</v>
      </c>
      <c r="F12" s="23" t="s">
        <v>14</v>
      </c>
      <c r="G12" s="53">
        <v>0.5</v>
      </c>
      <c r="H12" s="41"/>
      <c r="I12" s="20"/>
    </row>
    <row r="13" spans="2:9" ht="11.25">
      <c r="B13" s="26" t="s">
        <v>43</v>
      </c>
      <c r="C13" s="27"/>
      <c r="D13" s="28" t="s">
        <v>18</v>
      </c>
      <c r="E13" s="48" t="s">
        <v>44</v>
      </c>
      <c r="F13" s="23" t="s">
        <v>14</v>
      </c>
      <c r="G13" s="53">
        <v>0.5</v>
      </c>
      <c r="H13" s="41"/>
      <c r="I13" s="20"/>
    </row>
    <row r="14" spans="2:9" ht="11.25">
      <c r="B14" s="26" t="s">
        <v>42</v>
      </c>
      <c r="C14" s="27"/>
      <c r="D14" s="28" t="s">
        <v>18</v>
      </c>
      <c r="E14" s="48" t="s">
        <v>73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84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50</v>
      </c>
      <c r="C18" s="22"/>
      <c r="D18" s="22"/>
      <c r="E18" s="63" t="s">
        <v>87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82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51</v>
      </c>
      <c r="C20" s="22"/>
      <c r="D20" s="22"/>
      <c r="E20" s="63" t="s">
        <v>52</v>
      </c>
      <c r="F20" s="23" t="s">
        <v>14</v>
      </c>
      <c r="G20" s="54"/>
      <c r="H20" s="54">
        <v>0.25</v>
      </c>
      <c r="I20" s="20"/>
    </row>
    <row r="21" spans="2:9" s="21" customFormat="1" ht="11.25">
      <c r="B21" s="22" t="s">
        <v>36</v>
      </c>
      <c r="C21" s="22"/>
      <c r="D21" s="22"/>
      <c r="E21" s="63" t="s">
        <v>69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0.75</v>
      </c>
      <c r="H23" s="39">
        <f>SUM(H17:H22)</f>
        <v>0.25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68</v>
      </c>
      <c r="C25" s="26"/>
      <c r="D25" s="26"/>
      <c r="E25" s="63" t="s">
        <v>67</v>
      </c>
      <c r="F25" s="23" t="s">
        <v>14</v>
      </c>
      <c r="G25" s="53">
        <v>0.3333333333333333</v>
      </c>
      <c r="H25" s="53"/>
      <c r="I25" s="20"/>
    </row>
    <row r="26" spans="2:9" ht="11.25">
      <c r="B26" s="22" t="s">
        <v>74</v>
      </c>
      <c r="C26" s="26"/>
      <c r="D26" s="26"/>
      <c r="E26" s="63" t="s">
        <v>90</v>
      </c>
      <c r="F26" s="23" t="s">
        <v>14</v>
      </c>
      <c r="G26" s="53"/>
      <c r="H26" s="53"/>
      <c r="I26" s="20" t="s">
        <v>21</v>
      </c>
    </row>
    <row r="27" spans="2:9" ht="11.25">
      <c r="B27" s="22" t="s">
        <v>70</v>
      </c>
      <c r="C27" s="26"/>
      <c r="D27" s="26"/>
      <c r="E27" s="63" t="s">
        <v>71</v>
      </c>
      <c r="F27" s="23" t="s">
        <v>14</v>
      </c>
      <c r="G27" s="53">
        <v>0.3333333333333333</v>
      </c>
      <c r="H27" s="53"/>
      <c r="I27" s="20"/>
    </row>
    <row r="28" spans="2:9" ht="11.25">
      <c r="B28" s="22" t="s">
        <v>58</v>
      </c>
      <c r="C28" s="26"/>
      <c r="D28" s="26"/>
      <c r="E28" s="63" t="s">
        <v>63</v>
      </c>
      <c r="F28" s="23" t="s">
        <v>14</v>
      </c>
      <c r="G28" s="53">
        <v>0.3333333333333333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1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75</v>
      </c>
      <c r="C32" s="26"/>
      <c r="D32" s="26"/>
      <c r="E32" s="63" t="s">
        <v>76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64</v>
      </c>
      <c r="C33" s="26"/>
      <c r="D33" s="26"/>
      <c r="E33" s="63" t="s">
        <v>65</v>
      </c>
      <c r="F33" s="23"/>
      <c r="G33" s="53"/>
      <c r="H33" s="53"/>
      <c r="I33" s="20"/>
    </row>
    <row r="34" spans="2:9" ht="11.25">
      <c r="B34" s="22" t="s">
        <v>38</v>
      </c>
      <c r="C34" s="26"/>
      <c r="D34" s="26"/>
      <c r="E34" s="63" t="s">
        <v>39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59</v>
      </c>
      <c r="C35" s="26"/>
      <c r="D35" s="26"/>
      <c r="E35" s="63" t="s">
        <v>79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88</v>
      </c>
      <c r="F39" s="49" t="s">
        <v>14</v>
      </c>
      <c r="G39" s="53">
        <v>1</v>
      </c>
      <c r="H39" s="41"/>
      <c r="I39" s="20"/>
    </row>
    <row r="40" spans="2:9" ht="11.25">
      <c r="B40" s="26" t="s">
        <v>78</v>
      </c>
      <c r="C40" s="26"/>
      <c r="D40" s="26"/>
      <c r="E40" s="48" t="s">
        <v>77</v>
      </c>
      <c r="F40" s="49" t="s">
        <v>14</v>
      </c>
      <c r="G40" s="53"/>
      <c r="H40" s="41"/>
      <c r="I40" s="20" t="s">
        <v>21</v>
      </c>
    </row>
    <row r="41" spans="2:9" ht="11.25">
      <c r="B41" s="26"/>
      <c r="C41" s="26"/>
      <c r="D41" s="26"/>
      <c r="E41" s="48" t="s">
        <v>72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1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60</v>
      </c>
      <c r="C45" s="26"/>
      <c r="D45" s="26"/>
      <c r="E45" s="48" t="s">
        <v>56</v>
      </c>
      <c r="F45" s="49" t="s">
        <v>14</v>
      </c>
      <c r="G45" s="53">
        <v>0.25</v>
      </c>
      <c r="H45" s="53"/>
      <c r="I45" s="20"/>
    </row>
    <row r="46" spans="2:9" ht="11.25">
      <c r="B46" s="26" t="s">
        <v>37</v>
      </c>
      <c r="C46" s="26"/>
      <c r="D46" s="26"/>
      <c r="E46" s="48" t="s">
        <v>47</v>
      </c>
      <c r="F46" s="49" t="s">
        <v>14</v>
      </c>
      <c r="G46" s="53">
        <v>0.25</v>
      </c>
      <c r="H46" s="53"/>
      <c r="I46" s="20"/>
    </row>
    <row r="47" spans="2:9" ht="11.25">
      <c r="B47" s="26" t="s">
        <v>46</v>
      </c>
      <c r="C47" s="27"/>
      <c r="D47" s="27"/>
      <c r="E47" s="48" t="s">
        <v>80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53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48</v>
      </c>
      <c r="C52" s="26"/>
      <c r="D52" s="26"/>
      <c r="E52" s="48" t="s">
        <v>49</v>
      </c>
      <c r="F52" s="49" t="s">
        <v>14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89</v>
      </c>
      <c r="F53" s="23" t="s">
        <v>14</v>
      </c>
      <c r="G53" s="53">
        <v>0.25</v>
      </c>
      <c r="H53" s="53"/>
      <c r="I53" s="20"/>
    </row>
    <row r="54" spans="2:9" ht="11.25">
      <c r="B54" s="26" t="s">
        <v>32</v>
      </c>
      <c r="C54" s="26"/>
      <c r="D54" s="26"/>
      <c r="E54" s="48" t="s">
        <v>61</v>
      </c>
      <c r="F54" s="23" t="s">
        <v>14</v>
      </c>
      <c r="G54" s="53">
        <v>0.25</v>
      </c>
      <c r="H54" s="53"/>
      <c r="I54" s="20"/>
    </row>
    <row r="55" spans="2:9" ht="11.25">
      <c r="B55" s="26" t="s">
        <v>40</v>
      </c>
      <c r="C55" s="26"/>
      <c r="D55" s="26"/>
      <c r="E55" s="48" t="s">
        <v>57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24</v>
      </c>
      <c r="G60" s="47">
        <f>G16+G23+G30+G37+G43+G50+G57</f>
        <v>7.25</v>
      </c>
      <c r="H60" s="47">
        <f>H16+H23+H30+H37+H43+H50+H57</f>
        <v>0.25</v>
      </c>
      <c r="I60" s="25">
        <f>I16+countCoopAbstain+countIndGenAbstain+I37+countIndREPAbstain+I50+I57</f>
        <v>2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0.9666666666666667</v>
      </c>
      <c r="H61" s="32">
        <f>IF((G60+H60)=0,"",H60/(G60+H60))</f>
        <v>0.03333333333333333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85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2021-11-04T15:40:47Z</dcterms:modified>
  <cp:category/>
  <cp:version/>
  <cp:contentType/>
  <cp:contentStatus/>
</cp:coreProperties>
</file>