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62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'Vote'!$E$23:$I$30</definedName>
    <definedName name="clearIndGenVote">'Vote'!$G$23:$I$30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'Vote'!$E$49:$I$52</definedName>
    <definedName name="clearMuniVote">'Vote'!$G$49:$I$52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'Vote'!$F$53</definedName>
    <definedName name="countMuniAbstain">'Vote'!$I$53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'Vote'!$G$15:$H$56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<sst xmlns="http://schemas.openxmlformats.org/spreadsheetml/2006/main" count="124" uniqueCount="85">
  <si>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</si>
  <si>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</si>
  <si>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</si>
  <si>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</si>
  <si>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</si>
  <si>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</si>
  <si>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</si>
  <si>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</si>
  <si>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</si>
  <si>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</si>
  <si>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</si>
  <si>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</si>
  <si>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</si>
  <si>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</si>
  <si>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</si>
  <si>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</si>
  <si>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</si>
  <si>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</si>
  <si>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</si>
  <si>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</si>
  <si>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</si>
  <si>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</si>
  <si>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</si>
  <si>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</si>
  <si>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</si>
  <si>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</si>
  <si>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</si>
  <si>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</si>
  <si>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</si>
  <si>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</si>
  <si>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</si>
  <si>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</si>
  <si>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</si>
  <si>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</si>
  <si>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</si>
  <si>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</si>
  <si>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</si>
  <si>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</si>
  <si>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</si>
  <si>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</si>
  <si>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</si>
  <si>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</si>
  <si>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</si>
  <si>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</si>
  <si>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</si>
  <si>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</si>
  <si>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</si>
  <si>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</si>
  <si>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</si>
  <si>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</si>
  <si>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</si>
  <si>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</si>
  <si>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</si>
  <si>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</si>
  <si>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</si>
  <si>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</si>
  <si>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</si>
  <si>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</si>
  <si>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</si>
  <si>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</si>
  <si>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</si>
  <si>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</si>
  <si>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Bob Wittmeyer</t>
  </si>
  <si>
    <t>Enel Green Power NA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</si>
  <si>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</si>
  <si>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</si>
  <si>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</si>
  <si>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</si>
  <si>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</si>
  <si>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</si>
  <si>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</si>
  <si>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</si>
  <si>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Ann Coultas</t>
  </si>
  <si>
    <t>Bill Barnes (Norm Levine)</t>
  </si>
  <si>
    <t>Key Capture Energy</t>
  </si>
  <si>
    <t>Danny Musher</t>
  </si>
  <si>
    <t>Jupiter Power</t>
  </si>
  <si>
    <t>Caitlin Smith</t>
  </si>
  <si>
    <t>Need &gt;50% to Pass</t>
  </si>
  <si>
    <t>Motion Carries</t>
  </si>
  <si>
    <t>Tesla</t>
  </si>
  <si>
    <t>Arushi Sharma Frank</t>
  </si>
  <si>
    <t>Date:  October 14, 2021</t>
  </si>
  <si>
    <t>Prepared by: Phil Bracy</t>
  </si>
  <si>
    <t>PRS Motion:  To recommend approval of NPRR1098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</si>
</sst>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R21" sqref="R2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84</v>
      </c>
      <c r="C3" s="68"/>
      <c r="D3" s="68"/>
      <c r="E3" s="6"/>
      <c r="F3" s="56" t="s">
        <v>21</v>
      </c>
      <c r="G3" s="64" t="s">
        <v>79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82</v>
      </c>
      <c r="C5" s="15"/>
      <c r="D5" s="7"/>
      <c r="E5" s="6"/>
      <c r="F5" s="58" t="s">
        <v>19</v>
      </c>
      <c r="G5" s="59">
        <f>IF((G56+H56)=0,"",G56)</f>
        <v>6</v>
      </c>
      <c r="H5" s="59">
        <f>IF((G56+H56)=0,"",H56)</f>
        <v>0</v>
      </c>
      <c r="I5" s="60">
        <f>I56</f>
        <v>3</v>
      </c>
    </row>
    <row r="6" spans="2:9" ht="22.5" customHeight="1">
      <c r="B6" s="6" t="s">
        <v>83</v>
      </c>
      <c r="C6" s="14"/>
      <c r="D6" s="15"/>
      <c r="E6" s="16"/>
      <c r="F6" s="62" t="s">
        <v>78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51</v>
      </c>
      <c r="F11" s="33" t="s">
        <v>14</v>
      </c>
      <c r="G11" s="51">
        <v>1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59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55</v>
      </c>
      <c r="C16" s="23"/>
      <c r="D16" s="23"/>
      <c r="E16" s="24" t="s">
        <v>56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60</v>
      </c>
      <c r="C17" s="23"/>
      <c r="D17" s="23"/>
      <c r="E17" s="24" t="s">
        <v>61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67</v>
      </c>
      <c r="C18" s="23"/>
      <c r="D18" s="23"/>
      <c r="E18" s="24" t="s">
        <v>68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0.14285714285714285</v>
      </c>
      <c r="H23" s="33"/>
      <c r="I23" s="20"/>
    </row>
    <row r="24" spans="2:9" ht="11.25">
      <c r="B24" s="32" t="s">
        <v>66</v>
      </c>
      <c r="C24" s="32"/>
      <c r="D24" s="32"/>
      <c r="E24" s="52" t="s">
        <v>62</v>
      </c>
      <c r="F24" s="25" t="s">
        <v>14</v>
      </c>
      <c r="G24" s="51">
        <v>0.14285714285714285</v>
      </c>
      <c r="H24" s="33"/>
      <c r="I24" s="20"/>
    </row>
    <row r="25" spans="2:9" ht="11.25">
      <c r="B25" s="32" t="s">
        <v>63</v>
      </c>
      <c r="C25" s="32"/>
      <c r="D25" s="32"/>
      <c r="E25" s="52" t="s">
        <v>72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80</v>
      </c>
      <c r="C26" s="32"/>
      <c r="D26" s="32"/>
      <c r="E26" s="52" t="s">
        <v>81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74</v>
      </c>
      <c r="C27" s="32"/>
      <c r="D27" s="32"/>
      <c r="E27" s="52" t="s">
        <v>75</v>
      </c>
      <c r="F27" s="25" t="s">
        <v>14</v>
      </c>
      <c r="G27" s="51">
        <v>0.14285714285714285</v>
      </c>
      <c r="H27" s="33"/>
      <c r="I27" s="20"/>
    </row>
    <row r="28" spans="2:9" ht="11.25">
      <c r="B28" s="32" t="s">
        <v>76</v>
      </c>
      <c r="C28" s="32"/>
      <c r="D28" s="32"/>
      <c r="E28" s="52" t="s">
        <v>77</v>
      </c>
      <c r="F28" s="25" t="s">
        <v>14</v>
      </c>
      <c r="G28" s="51">
        <v>0.14285714285714285</v>
      </c>
      <c r="H28" s="33"/>
      <c r="I28" s="20"/>
    </row>
    <row r="29" spans="2:9" ht="11.25">
      <c r="B29" s="32" t="s">
        <v>53</v>
      </c>
      <c r="C29" s="32"/>
      <c r="D29" s="32"/>
      <c r="E29" s="52" t="s">
        <v>52</v>
      </c>
      <c r="F29" s="25" t="s">
        <v>14</v>
      </c>
      <c r="G29" s="51">
        <v>0.14285714285714285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COUNTA(F22:F30)</f>
        <v>7</v>
      </c>
      <c r="G31" s="29">
        <f>SUM(G22:G30)</f>
        <v>0.9999999999999998</v>
      </c>
      <c r="H31" s="30">
        <f>SUM(H22:H30)</f>
        <v>0</v>
      </c>
      <c r="I31" s="28">
        <f>COUNTA(I22:I30)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34</v>
      </c>
      <c r="C33" s="32"/>
      <c r="D33" s="32"/>
      <c r="E33" s="52" t="s">
        <v>38</v>
      </c>
      <c r="F33" s="25" t="s">
        <v>14</v>
      </c>
      <c r="G33" s="51">
        <v>0.5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73</v>
      </c>
      <c r="F38" s="25" t="s">
        <v>14</v>
      </c>
      <c r="G38" s="51"/>
      <c r="H38" s="33"/>
      <c r="I38" s="20" t="s">
        <v>20</v>
      </c>
    </row>
    <row r="39" spans="2:9" ht="11.25">
      <c r="B39" s="32" t="s">
        <v>57</v>
      </c>
      <c r="C39" s="32"/>
      <c r="D39" s="32"/>
      <c r="E39" s="52" t="s">
        <v>58</v>
      </c>
      <c r="F39" s="25" t="s">
        <v>14</v>
      </c>
      <c r="G39" s="51"/>
      <c r="H39" s="33"/>
      <c r="I39" s="20" t="s">
        <v>20</v>
      </c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2</v>
      </c>
      <c r="G41" s="29">
        <f>SUM(G37:G39)</f>
        <v>0</v>
      </c>
      <c r="H41" s="30">
        <f>SUM(H37:H39)</f>
        <v>0</v>
      </c>
      <c r="I41" s="28">
        <f>COUNTA(I37:I39)</f>
        <v>2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44</v>
      </c>
      <c r="C43" s="32"/>
      <c r="D43" s="32"/>
      <c r="E43" s="52" t="s">
        <v>45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69</v>
      </c>
      <c r="C44" s="32"/>
      <c r="D44" s="32"/>
      <c r="E44" s="52" t="s">
        <v>70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47</v>
      </c>
      <c r="C45" s="32"/>
      <c r="D45" s="32"/>
      <c r="E45" s="52" t="s">
        <v>71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41</v>
      </c>
      <c r="C49" s="32"/>
      <c r="D49" s="32"/>
      <c r="E49" s="52" t="s">
        <v>46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64</v>
      </c>
      <c r="C50" s="32"/>
      <c r="D50" s="32"/>
      <c r="E50" s="52" t="s">
        <v>65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35</v>
      </c>
      <c r="C51" s="32"/>
      <c r="D51" s="32"/>
      <c r="E51" s="52" t="s">
        <v>54</v>
      </c>
      <c r="F51" s="25" t="s">
        <v>14</v>
      </c>
      <c r="G51" s="51">
        <v>0.3333333333333333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19</v>
      </c>
      <c r="F56" s="28">
        <f>F14+F21+F53+F47+F31+F41+F36</f>
        <v>23</v>
      </c>
      <c r="G56" s="43">
        <f>G14+G21+G53+G47+G31+G41+G36</f>
        <v>6</v>
      </c>
      <c r="H56" s="43">
        <f>H14+H21+H53+H47+H31+H41+H36</f>
        <v>0</v>
      </c>
      <c r="I56" s="28">
        <f>I14+I21+I53+I47+I31+I41+I36</f>
        <v>3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24</v>
      </c>
    </row>
    <row r="61" ht="12" hidden="1" thickTop="1">
      <c r="B61" s="48" t="s">
        <v>17</v>
      </c>
    </row>
    <row r="62" ht="11.25" hidden="1">
      <c r="B62" s="48" t="s">
        <v>16</v>
      </c>
    </row>
    <row r="63" ht="11.25" hidden="1">
      <c r="B63" s="49" t="s">
        <v>18</v>
      </c>
    </row>
    <row r="64" ht="11.25" hidden="1"/>
    <row r="65" ht="12" hidden="1" thickBot="1">
      <c r="B65" s="47" t="s">
        <v>25</v>
      </c>
    </row>
    <row r="66" ht="12" hidden="1" thickTop="1">
      <c r="B66" s="48" t="s">
        <v>22</v>
      </c>
    </row>
    <row r="67" ht="11.25" hidden="1">
      <c r="B67" s="63" t="s">
        <v>23</v>
      </c>
    </row>
    <row r="68" ht="11.25" hidden="1"/>
    <row r="69" ht="12" hidden="1" thickBot="1">
      <c r="B69" s="47" t="s">
        <v>26</v>
      </c>
    </row>
    <row r="70" ht="12" hidden="1" thickTop="1">
      <c r="B70" s="48" t="s">
        <v>20</v>
      </c>
    </row>
    <row r="71" ht="11.25" hidden="1">
      <c r="B71" s="49"/>
    </row>
    <row r="72" ht="11.25" hidden="1"/>
    <row r="73" ht="12" hidden="1" thickBot="1">
      <c r="B73" s="47" t="s">
        <v>27</v>
      </c>
    </row>
    <row r="74" ht="12" hidden="1" thickTop="1">
      <c r="B74" s="48" t="s">
        <v>14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2:I42 F32:I32 F30:I30 F20:I20 F22:I22 F37:I37 F35:I35 F46:I46 I48 I10 F13:I13 F15:I15">
      <formula1>#REF!</formula1>
    </dataValidation>
    <dataValidation type="list" showInputMessage="1" showErrorMessage="1" sqref="F33:F34 F43:F45 F38:F40 F23:F29 F16:F19 F49:F51">
      <formula1>$B$74:$B$75</formula1>
    </dataValidation>
    <dataValidation type="list" showInputMessage="1" showErrorMessage="1" sqref="I33:I34 I43:I45 I38:I40 I11:I12 I23:I29 I16:I19 I49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allowBlank="1" showInputMessage="1" showErrorMessage="1" sqref="F11:F12">
      <formula1>$B$74:$B$75</formula1>
    </dataValidation>
    <dataValidation type="list" showInputMessage="1" showErrorMessage="1" sqref="D11:D12">
      <formula1>$B$61:$B$63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2021-10-19T12:24:37Z</dcterms:modified>
  <cp:category/>
  <cp:version/>
  <cp:contentType/>
  <cp:contentStatus/>
</cp:coreProperties>
</file>