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62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'Vote'!$E$23:$I$29</definedName>
    <definedName name="clearIndGenVote">'Vote'!$G$23:$I$29</definedName>
    <definedName name="clearIndREP">'Vote'!$E$37:$I$39</definedName>
    <definedName name="clearIndREPVote">'Vote'!$G$37:$I$39</definedName>
    <definedName name="clearIOU">'Vote'!$E$42:$I$45</definedName>
    <definedName name="clearIOUVote">'Vote'!$G$42:$I$45</definedName>
    <definedName name="clearMarketers">'Vote'!$E$32:$I$34</definedName>
    <definedName name="clearMarketersVote">'Vote'!$G$32:$I$34</definedName>
    <definedName name="clearMuni">'Vote'!$E$48:$I$51</definedName>
    <definedName name="clearMuniVote">'Vote'!$G$48:$I$51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'Vote'!$F$40</definedName>
    <definedName name="countIndREPAbstain">'Vote'!$I$40</definedName>
    <definedName name="countIOU">'Vote'!$F$46</definedName>
    <definedName name="countIOUAbstain">'Vote'!$I$46</definedName>
    <definedName name="countMarketers">'Vote'!$F$35</definedName>
    <definedName name="countMarketersAbstain">'Vote'!$I$35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'Vote'!$G$22:$I$30</definedName>
    <definedName name="IndREP">'Vote'!$G$36:$I$40</definedName>
    <definedName name="IOU">'Vote'!$G$41:$I$46</definedName>
    <definedName name="Marketers">'Vote'!$G$31:$I$35</definedName>
    <definedName name="MotionStatus">'Vote'!$G$3</definedName>
    <definedName name="muni">'Vote'!$G$47:$I$52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<sst xmlns="http://schemas.openxmlformats.org/spreadsheetml/2006/main" count="118" uniqueCount="83">
  <si>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</si>
  <si>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</si>
  <si>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</si>
  <si>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</si>
  <si>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</si>
  <si>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</si>
  <si>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</si>
  <si>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</si>
  <si>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</si>
  <si>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</si>
  <si>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</si>
  <si>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</si>
  <si>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</si>
  <si>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</si>
  <si>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</si>
  <si>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</si>
  <si>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</si>
  <si>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</si>
  <si>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</si>
  <si>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</si>
  <si>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</si>
  <si>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</si>
  <si>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</si>
  <si>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</si>
  <si>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</si>
  <si>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</si>
  <si>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</si>
  <si>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</si>
  <si>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</si>
  <si>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</si>
  <si>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</si>
  <si>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</si>
  <si>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</si>
  <si>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</si>
  <si>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</si>
  <si>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</si>
  <si>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</si>
  <si>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</si>
  <si>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</si>
  <si>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</si>
  <si>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</si>
  <si>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</si>
  <si>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</si>
  <si>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</si>
  <si>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</si>
  <si>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</si>
  <si>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</si>
  <si>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</si>
  <si>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South Texas Electric Cooperative</t>
  </si>
  <si>
    <t>Lucas Turner</t>
  </si>
  <si>
    <t>Ian Haley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</si>
  <si>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</si>
  <si>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</si>
  <si>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</si>
  <si>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</si>
  <si>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</si>
  <si>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</si>
  <si>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</si>
  <si>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</si>
  <si>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</si>
  <si>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</si>
  <si>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Brazos Electric Power Cooperative</t>
  </si>
  <si>
    <t>Shari Heino</t>
  </si>
  <si>
    <t>Bob Wittmeyer</t>
  </si>
  <si>
    <t>Enel Green Power NA</t>
  </si>
  <si>
    <t>Austin Energy</t>
  </si>
  <si>
    <t>Murali Sithuraj</t>
  </si>
  <si>
    <t>Broad Reach Power</t>
  </si>
  <si>
    <t>LCRA</t>
  </si>
  <si>
    <t>Kim Rainwater</t>
  </si>
  <si>
    <t>CenterPoint Energy</t>
  </si>
  <si>
    <t>Anthony Johnson</t>
  </si>
  <si>
    <t xml:space="preserve">Blake Gross  </t>
  </si>
  <si>
    <t>Date:  20211014</t>
  </si>
  <si>
    <t>Ann Coultas</t>
  </si>
  <si>
    <t>Bill Barnes (Norm Levine)</t>
  </si>
  <si>
    <t>Key Capture Energy</t>
  </si>
  <si>
    <t>Danny Musher</t>
  </si>
  <si>
    <t>Jupiter Power</t>
  </si>
  <si>
    <t>Caitlin Smith</t>
  </si>
  <si>
    <t>Need &gt;50% to Pass</t>
  </si>
  <si>
    <t>PRS Motion:  To recommend approval of NPRR1077 as amended by the 8/16/21 ERCOT comments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</si>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</sst>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="190" zoomScaleNormal="190" zoomScalePageLayoutView="0" workbookViewId="0" topLeftCell="A1">
      <pane ySplit="8" topLeftCell="A46" activePane="bottomLeft" state="frozen"/>
      <selection pane="topLeft" activeCell="A1" sqref="A1"/>
      <selection pane="bottomLeft" activeCell="G50" sqref="G50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81</v>
      </c>
      <c r="C3" s="65"/>
      <c r="D3" s="65"/>
      <c r="E3" s="6"/>
      <c r="F3" s="56" t="s">
        <v>21</v>
      </c>
      <c r="G3" s="66" t="s">
        <v>82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7"/>
      <c r="I4" s="2" t="s">
        <v>31</v>
      </c>
    </row>
    <row r="5" spans="1:9" ht="23.25" customHeight="1">
      <c r="A5" s="12"/>
      <c r="B5" s="6" t="s">
        <v>73</v>
      </c>
      <c r="C5" s="15"/>
      <c r="D5" s="7"/>
      <c r="E5" s="6"/>
      <c r="F5" s="58" t="s">
        <v>19</v>
      </c>
      <c r="G5" s="59">
        <f>IF((G55+H55)=0,"",G55)</f>
        <v>7</v>
      </c>
      <c r="H5" s="59">
        <f>IF((G55+H55)=0,"",H55)</f>
        <v>0</v>
      </c>
      <c r="I5" s="60">
        <f>I55</f>
        <v>2</v>
      </c>
    </row>
    <row r="6" spans="2:9" ht="22.5" customHeight="1">
      <c r="B6" s="6" t="s">
        <v>55</v>
      </c>
      <c r="C6" s="14"/>
      <c r="D6" s="15"/>
      <c r="E6" s="16"/>
      <c r="F6" s="62" t="s">
        <v>80</v>
      </c>
      <c r="G6" s="61">
        <f>G56</f>
        <v>1</v>
      </c>
      <c r="H6" s="61">
        <f>H56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51</v>
      </c>
      <c r="F11" s="33" t="s">
        <v>14</v>
      </c>
      <c r="G11" s="51">
        <v>0.5</v>
      </c>
      <c r="H11" s="33"/>
      <c r="I11" s="20"/>
    </row>
    <row r="12" spans="2:9" ht="11.2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60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56</v>
      </c>
      <c r="C16" s="23"/>
      <c r="D16" s="23"/>
      <c r="E16" s="24" t="s">
        <v>57</v>
      </c>
      <c r="F16" s="25" t="s">
        <v>14</v>
      </c>
      <c r="G16" s="50">
        <v>0.25</v>
      </c>
      <c r="H16" s="26"/>
      <c r="I16" s="20"/>
    </row>
    <row r="17" spans="2:9" s="22" customFormat="1" ht="11.25">
      <c r="B17" s="23" t="s">
        <v>61</v>
      </c>
      <c r="C17" s="23"/>
      <c r="D17" s="23"/>
      <c r="E17" s="24" t="s">
        <v>62</v>
      </c>
      <c r="F17" s="25" t="s">
        <v>14</v>
      </c>
      <c r="G17" s="50">
        <v>0.25</v>
      </c>
      <c r="H17" s="26"/>
      <c r="I17" s="20"/>
    </row>
    <row r="18" spans="2:9" s="22" customFormat="1" ht="11.25">
      <c r="B18" s="23" t="s">
        <v>68</v>
      </c>
      <c r="C18" s="23"/>
      <c r="D18" s="23"/>
      <c r="E18" s="24" t="s">
        <v>69</v>
      </c>
      <c r="F18" s="25" t="s">
        <v>14</v>
      </c>
      <c r="G18" s="50">
        <v>0.25</v>
      </c>
      <c r="H18" s="26"/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0.25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COUNTA(F15:F20)</f>
        <v>4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43</v>
      </c>
      <c r="C23" s="32"/>
      <c r="D23" s="32"/>
      <c r="E23" s="52" t="s">
        <v>50</v>
      </c>
      <c r="F23" s="25" t="s">
        <v>14</v>
      </c>
      <c r="G23" s="51">
        <v>0.25</v>
      </c>
      <c r="H23" s="33"/>
      <c r="I23" s="20"/>
    </row>
    <row r="24" spans="2:9" ht="11.25">
      <c r="B24" s="32" t="s">
        <v>67</v>
      </c>
      <c r="C24" s="32"/>
      <c r="D24" s="32"/>
      <c r="E24" s="52" t="s">
        <v>63</v>
      </c>
      <c r="F24" s="25" t="s">
        <v>14</v>
      </c>
      <c r="G24" s="51"/>
      <c r="H24" s="33"/>
      <c r="I24" s="20" t="s">
        <v>20</v>
      </c>
    </row>
    <row r="25" spans="2:9" ht="11.25">
      <c r="B25" s="32" t="s">
        <v>64</v>
      </c>
      <c r="C25" s="32"/>
      <c r="D25" s="32"/>
      <c r="E25" s="52" t="s">
        <v>74</v>
      </c>
      <c r="F25" s="25" t="s">
        <v>14</v>
      </c>
      <c r="G25" s="51">
        <v>0.25</v>
      </c>
      <c r="H25" s="33"/>
      <c r="I25" s="20"/>
    </row>
    <row r="26" spans="2:9" ht="11.25">
      <c r="B26" s="32" t="s">
        <v>76</v>
      </c>
      <c r="C26" s="32"/>
      <c r="D26" s="32"/>
      <c r="E26" s="52" t="s">
        <v>77</v>
      </c>
      <c r="F26" s="25"/>
      <c r="G26" s="51"/>
      <c r="H26" s="33"/>
      <c r="I26" s="20"/>
    </row>
    <row r="27" spans="2:9" ht="11.25">
      <c r="B27" s="32" t="s">
        <v>78</v>
      </c>
      <c r="C27" s="32"/>
      <c r="D27" s="32"/>
      <c r="E27" s="52" t="s">
        <v>79</v>
      </c>
      <c r="F27" s="25" t="s">
        <v>14</v>
      </c>
      <c r="G27" s="51">
        <v>0.25</v>
      </c>
      <c r="H27" s="33"/>
      <c r="I27" s="20"/>
    </row>
    <row r="28" spans="2:9" ht="11.25">
      <c r="B28" s="32" t="s">
        <v>53</v>
      </c>
      <c r="C28" s="32"/>
      <c r="D28" s="32"/>
      <c r="E28" s="52" t="s">
        <v>52</v>
      </c>
      <c r="F28" s="25" t="s">
        <v>14</v>
      </c>
      <c r="G28" s="51">
        <v>0.25</v>
      </c>
      <c r="H28" s="51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11.25">
      <c r="B30" s="14"/>
      <c r="C30" s="14"/>
      <c r="D30" s="14"/>
      <c r="E30" s="1" t="s">
        <v>19</v>
      </c>
      <c r="F30" s="28">
        <f>COUNTA(F22:F29)</f>
        <v>5</v>
      </c>
      <c r="G30" s="29">
        <f>SUM(G22:G29)</f>
        <v>1</v>
      </c>
      <c r="H30" s="30">
        <f>SUM(H22:H29)</f>
        <v>0</v>
      </c>
      <c r="I30" s="28">
        <f>COUNTA(I22:I29)</f>
        <v>1</v>
      </c>
    </row>
    <row r="31" spans="2:9" ht="11.2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11.25">
      <c r="B32" s="32" t="s">
        <v>34</v>
      </c>
      <c r="C32" s="32"/>
      <c r="D32" s="32"/>
      <c r="E32" s="52" t="s">
        <v>38</v>
      </c>
      <c r="F32" s="25" t="s">
        <v>14</v>
      </c>
      <c r="G32" s="51">
        <v>1</v>
      </c>
      <c r="H32" s="51"/>
      <c r="I32" s="20"/>
    </row>
    <row r="33" spans="2:9" ht="11.25">
      <c r="B33" s="32" t="s">
        <v>36</v>
      </c>
      <c r="C33" s="32"/>
      <c r="D33" s="32"/>
      <c r="E33" s="52" t="s">
        <v>37</v>
      </c>
      <c r="F33" s="25" t="s">
        <v>14</v>
      </c>
      <c r="G33" s="51"/>
      <c r="H33" s="33"/>
      <c r="I33" s="20" t="s">
        <v>20</v>
      </c>
    </row>
    <row r="34" spans="2:9" ht="7.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19</v>
      </c>
      <c r="F35" s="28">
        <f>COUNTA(F31:F34)</f>
        <v>2</v>
      </c>
      <c r="G35" s="29">
        <f>SUM(G31:G34)</f>
        <v>1</v>
      </c>
      <c r="H35" s="30">
        <f>SUM(H31:H34)</f>
        <v>0</v>
      </c>
      <c r="I35" s="28">
        <f>COUNTA(I31:I34)</f>
        <v>1</v>
      </c>
    </row>
    <row r="36" spans="2:9" ht="11.25">
      <c r="B36" s="6" t="s">
        <v>9</v>
      </c>
      <c r="C36" s="14"/>
      <c r="D36" s="14"/>
      <c r="E36" s="16"/>
      <c r="F36" s="20"/>
      <c r="G36" s="21"/>
      <c r="H36" s="21"/>
      <c r="I36" s="20"/>
    </row>
    <row r="37" spans="2:9" ht="11.25">
      <c r="B37" s="32" t="s">
        <v>39</v>
      </c>
      <c r="C37" s="32"/>
      <c r="D37" s="32"/>
      <c r="E37" s="52" t="s">
        <v>75</v>
      </c>
      <c r="F37" s="25" t="s">
        <v>14</v>
      </c>
      <c r="G37" s="51">
        <v>1</v>
      </c>
      <c r="H37" s="33"/>
      <c r="I37" s="20"/>
    </row>
    <row r="38" spans="2:9" ht="11.25">
      <c r="B38" s="32" t="s">
        <v>58</v>
      </c>
      <c r="C38" s="32"/>
      <c r="D38" s="32"/>
      <c r="E38" s="52" t="s">
        <v>59</v>
      </c>
      <c r="F38" s="25"/>
      <c r="G38" s="51"/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6"/>
      <c r="C40" s="14"/>
      <c r="D40" s="14"/>
      <c r="E40" s="1" t="s">
        <v>19</v>
      </c>
      <c r="F40" s="28">
        <f>COUNTA(F36:F38)</f>
        <v>1</v>
      </c>
      <c r="G40" s="29">
        <f>SUM(G36:G38)</f>
        <v>1</v>
      </c>
      <c r="H40" s="30">
        <f>SUM(H36:H38)</f>
        <v>0</v>
      </c>
      <c r="I40" s="28">
        <f>COUNTA(I36:I38)</f>
        <v>0</v>
      </c>
    </row>
    <row r="41" spans="2:9" ht="11.25">
      <c r="B41" s="6" t="s">
        <v>0</v>
      </c>
      <c r="C41" s="6"/>
      <c r="D41" s="6"/>
      <c r="E41" s="16"/>
      <c r="F41" s="20"/>
      <c r="G41" s="21"/>
      <c r="H41" s="21"/>
      <c r="I41" s="20"/>
    </row>
    <row r="42" spans="2:9" ht="11.25">
      <c r="B42" s="32" t="s">
        <v>44</v>
      </c>
      <c r="C42" s="32"/>
      <c r="D42" s="32"/>
      <c r="E42" s="52" t="s">
        <v>45</v>
      </c>
      <c r="F42" s="25" t="s">
        <v>14</v>
      </c>
      <c r="G42" s="51">
        <v>0.3333333333333333</v>
      </c>
      <c r="H42" s="51"/>
      <c r="I42" s="20"/>
    </row>
    <row r="43" spans="2:9" ht="11.25">
      <c r="B43" s="32" t="s">
        <v>70</v>
      </c>
      <c r="C43" s="32"/>
      <c r="D43" s="32"/>
      <c r="E43" s="52" t="s">
        <v>71</v>
      </c>
      <c r="F43" s="25" t="s">
        <v>14</v>
      </c>
      <c r="G43" s="51">
        <v>0.3333333333333333</v>
      </c>
      <c r="H43" s="51"/>
      <c r="I43" s="20"/>
    </row>
    <row r="44" spans="2:9" ht="11.25">
      <c r="B44" s="32" t="s">
        <v>47</v>
      </c>
      <c r="C44" s="32"/>
      <c r="D44" s="32"/>
      <c r="E44" s="52" t="s">
        <v>72</v>
      </c>
      <c r="F44" s="25" t="s">
        <v>14</v>
      </c>
      <c r="G44" s="51">
        <v>0.3333333333333333</v>
      </c>
      <c r="H44" s="51"/>
      <c r="I44" s="20"/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4"/>
      <c r="C46" s="14"/>
      <c r="D46" s="14"/>
      <c r="E46" s="1" t="s">
        <v>19</v>
      </c>
      <c r="F46" s="28">
        <f>COUNTA(F41:F45)</f>
        <v>3</v>
      </c>
      <c r="G46" s="29">
        <f>SUM(G41:G45)</f>
        <v>1</v>
      </c>
      <c r="H46" s="30">
        <f>SUM(H41:H45)</f>
        <v>0</v>
      </c>
      <c r="I46" s="28">
        <f>COUNTA(I41:I45)</f>
        <v>0</v>
      </c>
    </row>
    <row r="47" spans="2:9" ht="11.25">
      <c r="B47" s="6" t="s">
        <v>10</v>
      </c>
      <c r="C47" s="6"/>
      <c r="D47" s="6"/>
      <c r="E47" s="6"/>
      <c r="F47" s="6"/>
      <c r="G47" s="31"/>
      <c r="H47" s="31"/>
      <c r="I47" s="20"/>
    </row>
    <row r="48" spans="2:9" ht="11.25">
      <c r="B48" s="32" t="s">
        <v>41</v>
      </c>
      <c r="C48" s="32"/>
      <c r="D48" s="32"/>
      <c r="E48" s="52" t="s">
        <v>46</v>
      </c>
      <c r="F48" s="25" t="s">
        <v>14</v>
      </c>
      <c r="G48" s="51">
        <v>0.3333333333333333</v>
      </c>
      <c r="H48" s="51"/>
      <c r="I48" s="20"/>
    </row>
    <row r="49" spans="2:9" ht="11.25">
      <c r="B49" s="32" t="s">
        <v>65</v>
      </c>
      <c r="C49" s="32"/>
      <c r="D49" s="32"/>
      <c r="E49" s="52" t="s">
        <v>66</v>
      </c>
      <c r="F49" s="25" t="s">
        <v>14</v>
      </c>
      <c r="G49" s="51">
        <v>0.3333333333333333</v>
      </c>
      <c r="H49" s="51"/>
      <c r="I49" s="20"/>
    </row>
    <row r="50" spans="2:9" ht="11.25">
      <c r="B50" s="32" t="s">
        <v>35</v>
      </c>
      <c r="C50" s="32"/>
      <c r="D50" s="32"/>
      <c r="E50" s="52" t="s">
        <v>54</v>
      </c>
      <c r="F50" s="25" t="s">
        <v>14</v>
      </c>
      <c r="G50" s="51">
        <v>0.3333333333333333</v>
      </c>
      <c r="H50" s="51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19</v>
      </c>
      <c r="F52" s="28">
        <f>COUNTA(F47:F51)</f>
        <v>3</v>
      </c>
      <c r="G52" s="29">
        <f>SUM(G47:G51)</f>
        <v>1</v>
      </c>
      <c r="H52" s="30">
        <f>SUM(H47:H51)</f>
        <v>0</v>
      </c>
      <c r="I52" s="28">
        <f>COUNTA(I47:I51)</f>
        <v>0</v>
      </c>
    </row>
    <row r="53" spans="2:9" ht="11.25">
      <c r="B53" s="6" t="s">
        <v>8</v>
      </c>
      <c r="C53" s="14"/>
      <c r="D53" s="14"/>
      <c r="E53" s="38"/>
      <c r="F53" s="8"/>
      <c r="G53" s="39"/>
      <c r="H53" s="40"/>
      <c r="I53" s="11"/>
    </row>
    <row r="54" spans="2:9" ht="11.25">
      <c r="B54" s="16"/>
      <c r="C54" s="14"/>
      <c r="D54" s="14"/>
      <c r="E54" s="16"/>
      <c r="F54" s="8"/>
      <c r="G54" s="41"/>
      <c r="H54" s="41"/>
      <c r="I54" s="42" t="s">
        <v>7</v>
      </c>
    </row>
    <row r="55" spans="2:9" ht="12" thickBot="1">
      <c r="B55" s="16"/>
      <c r="C55" s="6"/>
      <c r="D55" s="6"/>
      <c r="E55" s="1" t="s">
        <v>19</v>
      </c>
      <c r="F55" s="28">
        <f>F14+F21+F52+F46+F30+F40+F35</f>
        <v>20</v>
      </c>
      <c r="G55" s="43">
        <f>G14+G21+G52+G46+G30+G40+G35</f>
        <v>7</v>
      </c>
      <c r="H55" s="43">
        <f>H14+H21+H52+H46+H30+H40+H35</f>
        <v>0</v>
      </c>
      <c r="I55" s="28">
        <f>I14+I21+I52+I46+I30+I40+I35</f>
        <v>2</v>
      </c>
    </row>
    <row r="56" spans="2:9" ht="12.75" thickBot="1" thickTop="1">
      <c r="B56" s="44"/>
      <c r="C56" s="16"/>
      <c r="D56" s="16"/>
      <c r="E56" s="16"/>
      <c r="F56" s="1" t="s">
        <v>5</v>
      </c>
      <c r="G56" s="45">
        <f>IF((G55+H55)=0,"",G55/(G55+H55))</f>
        <v>1</v>
      </c>
      <c r="H56" s="45">
        <f>IF((G55+H55)=0,"",H55/(G55+H55))</f>
        <v>0</v>
      </c>
      <c r="I56" s="19"/>
    </row>
    <row r="57" spans="2:9" ht="12" thickTop="1">
      <c r="B57" s="44"/>
      <c r="C57" s="16"/>
      <c r="D57" s="16"/>
      <c r="E57" s="16"/>
      <c r="F57" s="8"/>
      <c r="G57" s="8"/>
      <c r="H57" s="8"/>
      <c r="I57" s="11"/>
    </row>
    <row r="59" ht="12" hidden="1" thickBot="1">
      <c r="B59" s="47" t="s">
        <v>24</v>
      </c>
    </row>
    <row r="60" ht="12" hidden="1" thickTop="1">
      <c r="B60" s="48" t="s">
        <v>17</v>
      </c>
    </row>
    <row r="61" ht="11.25" hidden="1">
      <c r="B61" s="48" t="s">
        <v>16</v>
      </c>
    </row>
    <row r="62" ht="11.25" hidden="1">
      <c r="B62" s="49" t="s">
        <v>18</v>
      </c>
    </row>
    <row r="63" ht="11.25" hidden="1"/>
    <row r="64" ht="12" hidden="1" thickBot="1">
      <c r="B64" s="47" t="s">
        <v>25</v>
      </c>
    </row>
    <row r="65" ht="12" hidden="1" thickTop="1">
      <c r="B65" s="48" t="s">
        <v>22</v>
      </c>
    </row>
    <row r="66" ht="11.25" hidden="1">
      <c r="B66" s="63" t="s">
        <v>23</v>
      </c>
    </row>
    <row r="67" ht="11.25" hidden="1"/>
    <row r="68" ht="12" hidden="1" thickBot="1">
      <c r="B68" s="47" t="s">
        <v>26</v>
      </c>
    </row>
    <row r="69" ht="12" hidden="1" thickTop="1">
      <c r="B69" s="48" t="s">
        <v>20</v>
      </c>
    </row>
    <row r="70" ht="11.25" hidden="1">
      <c r="B70" s="49"/>
    </row>
    <row r="71" ht="11.25" hidden="1"/>
    <row r="72" ht="12" hidden="1" thickBot="1">
      <c r="B72" s="47" t="s">
        <v>27</v>
      </c>
    </row>
    <row r="73" ht="12" hidden="1" thickTop="1">
      <c r="B73" s="48" t="s">
        <v>14</v>
      </c>
    </row>
    <row r="74" ht="11.25" hidden="1">
      <c r="B74" s="49"/>
    </row>
    <row r="75" ht="11.25" hidden="1"/>
    <row r="76" ht="12" hidden="1" thickBot="1">
      <c r="B76" s="47" t="s">
        <v>28</v>
      </c>
    </row>
    <row r="77" ht="12" hidden="1" thickTop="1">
      <c r="B77" s="48" t="s">
        <v>14</v>
      </c>
    </row>
    <row r="78" ht="11.25" hidden="1">
      <c r="B78" s="49"/>
    </row>
    <row r="79" ht="11.25" hidden="1"/>
    <row r="80" ht="12" hidden="1" thickBot="1">
      <c r="B80" s="47" t="s">
        <v>29</v>
      </c>
    </row>
    <row r="81" ht="12" hidden="1" thickTop="1">
      <c r="B81" s="48">
        <v>1</v>
      </c>
    </row>
    <row r="82" ht="11.25" hidden="1">
      <c r="B82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1:I41 F31:I31 F29:I29 F20:I20 F22:I22 F36:I36 F34:I34 F45:I45 I47 I10 F13:I13 F15:I15">
      <formula1>#REF!</formula1>
    </dataValidation>
    <dataValidation type="list" showInputMessage="1" showErrorMessage="1" sqref="F32:F33 F48:F50 F16:F19 F23:F28 F37:F39 F42:F44">
      <formula1>$B$73:$B$74</formula1>
    </dataValidation>
    <dataValidation type="list" showInputMessage="1" showErrorMessage="1" sqref="I32:I33 I48:I50 I16:I19 I23:I28 I11:I12 I37:I39 I42:I44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allowBlank="1" showInputMessage="1" showErrorMessage="1" sqref="F11:F12">
      <formula1>$B$73:$B$74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2021-10-14T14:53:37Z</dcterms:modified>
  <cp:category/>
  <cp:version/>
  <cp:contentType/>
  <cp:contentStatus/>
</cp:coreProperties>
</file>