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  <sheet name="Ballot Details" sheetId="2" r:id="rId2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'Vote'!$E$34:$I$38</definedName>
    <definedName name="clearIndREPVote">'Vote'!$G$34:$I$38</definedName>
    <definedName name="clearIOU">'Vote'!$E$41:$I$45</definedName>
    <definedName name="clearIOUVote">'Vote'!$G$41:$I$45</definedName>
    <definedName name="clearMarketers">'Vote'!$E$28:$I$31</definedName>
    <definedName name="clearMarketersVote">'Vote'!$G$28:$I$31</definedName>
    <definedName name="clearMuni">'Vote'!$E$48:$I$51</definedName>
    <definedName name="clearMuniVote">'Vote'!$G$48:$I$51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'Vote'!$F$39</definedName>
    <definedName name="countIndREPAbstain">'Vote'!$I$39</definedName>
    <definedName name="countIOU">'Vote'!$F$46</definedName>
    <definedName name="countIOUAbstain">'Vote'!$I$46</definedName>
    <definedName name="countMarketers">'Vote'!$F$32</definedName>
    <definedName name="countMarketersAbstain">'Vote'!$I$32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'Vote'!$G$33:$I$39</definedName>
    <definedName name="IOU">'Vote'!$G$40:$I$46</definedName>
    <definedName name="Marketers">'Vote'!$G$27:$I$32</definedName>
    <definedName name="MotionStatus">'Vote'!$G$3</definedName>
    <definedName name="Muni">'Vote'!$G$47:$I$52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<sst xmlns="http://schemas.openxmlformats.org/spreadsheetml/2006/main" count="125" uniqueCount="87">
  <si>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</si>
  <si>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</si>
  <si>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</si>
  <si>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</si>
  <si>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</si>
  <si>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</si>
  <si>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</si>
  <si>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</si>
  <si>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</si>
  <si>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</si>
  <si>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</si>
  <si>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</si>
  <si>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</si>
  <si>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</si>
  <si>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</si>
  <si>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</si>
  <si>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</si>
  <si>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</si>
  <si>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</si>
  <si>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</si>
  <si>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</si>
  <si>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</si>
  <si>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</si>
  <si>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</si>
  <si>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</si>
  <si>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</si>
  <si>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</si>
  <si>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</si>
  <si>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</si>
  <si>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</si>
  <si>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</si>
  <si>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</si>
  <si>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</si>
  <si>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</si>
  <si>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</si>
  <si>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</si>
  <si>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</si>
  <si>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</si>
  <si>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TNMP</t>
  </si>
  <si>
    <t>OPUC</t>
  </si>
  <si>
    <t>Nueces Electric Cooperative</t>
  </si>
  <si>
    <t>Diana Rehfeldt</t>
  </si>
  <si>
    <t>Kathy Scott</t>
  </si>
  <si>
    <t>City of College Station</t>
  </si>
  <si>
    <t>Timothy Crabb</t>
  </si>
  <si>
    <t>David Werley</t>
  </si>
  <si>
    <t>Wayne Callender</t>
  </si>
  <si>
    <t>Oncor Electric Delivery</t>
  </si>
  <si>
    <t>Debbie McKeever</t>
  </si>
  <si>
    <t xml:space="preserve"> </t>
  </si>
  <si>
    <t xml:space="preserve">Jim Lee  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</si>
  <si>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</si>
  <si>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</si>
  <si>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</si>
  <si>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</si>
  <si>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</si>
  <si>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</si>
  <si>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</si>
  <si>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</si>
  <si>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</si>
  <si>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>Shawnee Claiborn-Pinto</t>
  </si>
  <si>
    <t>STEC</t>
  </si>
  <si>
    <t>Connie Hermes</t>
  </si>
  <si>
    <t>Brazos</t>
  </si>
  <si>
    <t>Daniel Kueker</t>
  </si>
  <si>
    <t>Angela Ghormley</t>
  </si>
  <si>
    <t>Chariot Energy</t>
  </si>
  <si>
    <t xml:space="preserve">Amir Khan </t>
  </si>
  <si>
    <t>Scott Smith</t>
  </si>
  <si>
    <t>Demand Control 2</t>
  </si>
  <si>
    <t>Chris Hendrix</t>
  </si>
  <si>
    <t>Prepared by:  Jordan Troublefield</t>
  </si>
  <si>
    <t>Cooperatives</t>
  </si>
  <si>
    <t>Abstention Values</t>
  </si>
  <si>
    <t>Walmart, Inc.</t>
  </si>
  <si>
    <t>Holly Rachel Smith</t>
  </si>
  <si>
    <t>ETC Endure Energy</t>
  </si>
  <si>
    <t>EDF Trading North America</t>
  </si>
  <si>
    <t xml:space="preserve">Dan Jackson </t>
  </si>
  <si>
    <t xml:space="preserve">Mansoor Khanmohamed </t>
  </si>
  <si>
    <t>Frank Wilson (Connie Hermes)</t>
  </si>
  <si>
    <t>1095NPRR - to endorse as presented</t>
  </si>
  <si>
    <t>Need &gt;50% to Pass</t>
  </si>
  <si>
    <t>Date: October 5, 2021</t>
  </si>
  <si>
    <t>RMS Motion:  To approve the Combined Ballot as presented (please see the "Ballot Details" tab)</t>
  </si>
  <si>
    <t>817SCR - to endorse as presented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</si>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</sst>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84</v>
      </c>
      <c r="C3" s="70"/>
      <c r="D3" s="70"/>
      <c r="E3" s="6"/>
      <c r="F3" s="58" t="s">
        <v>22</v>
      </c>
      <c r="G3" s="65" t="s">
        <v>86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83</v>
      </c>
      <c r="C5" s="15"/>
      <c r="D5" s="7"/>
      <c r="E5" s="6"/>
      <c r="F5" s="60" t="s">
        <v>20</v>
      </c>
      <c r="G5" s="55">
        <f>IF((G55+H55)=0,"",G55)</f>
        <v>6</v>
      </c>
      <c r="H5" s="55">
        <f>IF((G55+H55)=0,"",H55)</f>
        <v>0</v>
      </c>
      <c r="I5" s="56">
        <f>I55</f>
        <v>3</v>
      </c>
    </row>
    <row r="6" spans="2:15" ht="22.5" customHeight="1">
      <c r="B6" s="6" t="s">
        <v>71</v>
      </c>
      <c r="C6" s="14"/>
      <c r="D6" s="15"/>
      <c r="E6" s="16"/>
      <c r="F6" s="59" t="s">
        <v>82</v>
      </c>
      <c r="G6" s="57">
        <f>G56</f>
        <v>1</v>
      </c>
      <c r="H6" s="57">
        <f>H56</f>
        <v>0</v>
      </c>
      <c r="I6" s="17"/>
      <c r="O6" s="64" t="s">
        <v>49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39</v>
      </c>
      <c r="C11" s="27"/>
      <c r="D11" s="28" t="s">
        <v>17</v>
      </c>
      <c r="E11" s="48" t="s">
        <v>60</v>
      </c>
      <c r="F11" s="23" t="s">
        <v>14</v>
      </c>
      <c r="G11" s="53"/>
      <c r="H11" s="41"/>
      <c r="I11" s="20" t="s">
        <v>21</v>
      </c>
    </row>
    <row r="12" spans="2:9" ht="11.25">
      <c r="B12" s="26" t="s">
        <v>74</v>
      </c>
      <c r="C12" s="27"/>
      <c r="D12" s="28" t="s">
        <v>18</v>
      </c>
      <c r="E12" s="48" t="s">
        <v>75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0</v>
      </c>
      <c r="H14" s="39">
        <f>SUM(H10:H13)</f>
        <v>0</v>
      </c>
      <c r="I14" s="25">
        <f>COUNTA(I10:I13)</f>
        <v>1</v>
      </c>
    </row>
    <row r="15" spans="2:9" ht="11.25">
      <c r="B15" s="6" t="s">
        <v>72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55</v>
      </c>
      <c r="C16" s="22"/>
      <c r="D16" s="22"/>
      <c r="E16" s="63" t="s">
        <v>56</v>
      </c>
      <c r="F16" s="49" t="s">
        <v>14</v>
      </c>
      <c r="G16" s="54">
        <v>0.25</v>
      </c>
      <c r="H16" s="54"/>
      <c r="I16" s="20"/>
    </row>
    <row r="17" spans="2:9" s="21" customFormat="1" ht="11.25">
      <c r="B17" s="22" t="s">
        <v>61</v>
      </c>
      <c r="C17" s="22"/>
      <c r="D17" s="22"/>
      <c r="E17" s="63" t="s">
        <v>62</v>
      </c>
      <c r="F17" s="49" t="s">
        <v>14</v>
      </c>
      <c r="G17" s="54">
        <v>0.25</v>
      </c>
      <c r="H17" s="54"/>
      <c r="I17" s="20"/>
    </row>
    <row r="18" spans="2:9" s="21" customFormat="1" ht="11.25">
      <c r="B18" s="22" t="s">
        <v>63</v>
      </c>
      <c r="C18" s="22"/>
      <c r="D18" s="22"/>
      <c r="E18" s="63" t="s">
        <v>64</v>
      </c>
      <c r="F18" s="49" t="s">
        <v>14</v>
      </c>
      <c r="G18" s="54">
        <v>0.25</v>
      </c>
      <c r="H18" s="54"/>
      <c r="I18" s="20"/>
    </row>
    <row r="19" spans="2:9" s="21" customFormat="1" ht="11.25">
      <c r="B19" s="22" t="s">
        <v>40</v>
      </c>
      <c r="C19" s="22"/>
      <c r="D19" s="22"/>
      <c r="E19" s="63" t="s">
        <v>80</v>
      </c>
      <c r="F19" s="49" t="s">
        <v>14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20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57</v>
      </c>
      <c r="C23" s="26"/>
      <c r="D23" s="26"/>
      <c r="E23" s="48" t="s">
        <v>58</v>
      </c>
      <c r="F23" s="49" t="s">
        <v>14</v>
      </c>
      <c r="G23" s="53">
        <v>0.5</v>
      </c>
      <c r="H23" s="53"/>
      <c r="I23" s="20"/>
    </row>
    <row r="24" spans="2:9" ht="11.25">
      <c r="B24" s="26" t="s">
        <v>52</v>
      </c>
      <c r="C24" s="26"/>
      <c r="D24" s="26"/>
      <c r="E24" s="48" t="s">
        <v>65</v>
      </c>
      <c r="F24" s="49" t="s">
        <v>14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36</v>
      </c>
      <c r="C28" s="26"/>
      <c r="D28" s="26"/>
      <c r="E28" s="48" t="s">
        <v>68</v>
      </c>
      <c r="F28" s="49" t="s">
        <v>14</v>
      </c>
      <c r="G28" s="53">
        <v>0.5</v>
      </c>
      <c r="H28" s="53"/>
      <c r="I28" s="20"/>
    </row>
    <row r="29" spans="2:9" ht="11.25">
      <c r="B29" s="26" t="s">
        <v>76</v>
      </c>
      <c r="C29" s="26"/>
      <c r="D29" s="26"/>
      <c r="E29" s="48" t="s">
        <v>78</v>
      </c>
      <c r="F29" s="49" t="s">
        <v>14</v>
      </c>
      <c r="G29" s="53"/>
      <c r="H29" s="53"/>
      <c r="I29" s="20" t="s">
        <v>21</v>
      </c>
    </row>
    <row r="30" spans="2:9" ht="11.25">
      <c r="B30" s="26" t="s">
        <v>77</v>
      </c>
      <c r="C30" s="26"/>
      <c r="D30" s="26"/>
      <c r="E30" s="48" t="s">
        <v>79</v>
      </c>
      <c r="F30" s="49" t="s">
        <v>14</v>
      </c>
      <c r="G30" s="53">
        <v>0.5</v>
      </c>
      <c r="H30" s="53"/>
      <c r="I30" s="20"/>
    </row>
    <row r="31" spans="2:9" ht="7.5" customHeight="1">
      <c r="B31" s="14"/>
      <c r="C31" s="14"/>
      <c r="D31" s="14"/>
      <c r="E31" s="16"/>
      <c r="F31" s="20"/>
      <c r="G31" s="37"/>
      <c r="H31" s="37"/>
      <c r="I31" s="20"/>
    </row>
    <row r="32" spans="2:9" ht="11.25">
      <c r="B32" s="14"/>
      <c r="C32" s="14"/>
      <c r="D32" s="14"/>
      <c r="E32" s="1" t="s">
        <v>20</v>
      </c>
      <c r="F32" s="25">
        <f>COUNTA(F27:F31)</f>
        <v>3</v>
      </c>
      <c r="G32" s="38">
        <f>SUM(G27:G31)</f>
        <v>1</v>
      </c>
      <c r="H32" s="39">
        <f>SUM(H27:H31)</f>
        <v>0</v>
      </c>
      <c r="I32" s="25">
        <f>COUNTA(I27:I31)</f>
        <v>1</v>
      </c>
    </row>
    <row r="33" spans="2:9" ht="11.25">
      <c r="B33" s="6" t="s">
        <v>9</v>
      </c>
      <c r="C33" s="14"/>
      <c r="D33" s="14"/>
      <c r="E33" s="16"/>
      <c r="F33" s="20"/>
      <c r="G33" s="37"/>
      <c r="H33" s="37"/>
      <c r="I33" s="20"/>
    </row>
    <row r="34" spans="2:9" ht="11.25">
      <c r="B34" s="26" t="s">
        <v>53</v>
      </c>
      <c r="C34" s="26"/>
      <c r="D34" s="26"/>
      <c r="E34" s="48" t="s">
        <v>54</v>
      </c>
      <c r="F34" s="49" t="s">
        <v>14</v>
      </c>
      <c r="G34" s="53"/>
      <c r="H34" s="53"/>
      <c r="I34" s="20" t="s">
        <v>21</v>
      </c>
    </row>
    <row r="35" spans="2:9" ht="11.25">
      <c r="B35" s="26" t="s">
        <v>51</v>
      </c>
      <c r="C35" s="26"/>
      <c r="D35" s="26"/>
      <c r="E35" s="48" t="s">
        <v>59</v>
      </c>
      <c r="F35" s="49" t="s">
        <v>14</v>
      </c>
      <c r="G35" s="53">
        <v>0.3333333333333333</v>
      </c>
      <c r="H35" s="53"/>
      <c r="I35" s="20"/>
    </row>
    <row r="36" spans="2:9" ht="11.25">
      <c r="B36" s="26" t="s">
        <v>66</v>
      </c>
      <c r="C36" s="26"/>
      <c r="D36" s="26"/>
      <c r="E36" s="48" t="s">
        <v>67</v>
      </c>
      <c r="F36" s="49" t="s">
        <v>14</v>
      </c>
      <c r="G36" s="53">
        <v>0.3333333333333333</v>
      </c>
      <c r="H36" s="53"/>
      <c r="I36" s="20"/>
    </row>
    <row r="37" spans="2:9" ht="11.25">
      <c r="B37" s="26" t="s">
        <v>69</v>
      </c>
      <c r="C37" s="26"/>
      <c r="D37" s="26"/>
      <c r="E37" s="48" t="s">
        <v>70</v>
      </c>
      <c r="F37" s="49" t="s">
        <v>14</v>
      </c>
      <c r="G37" s="53">
        <v>0.3333333333333333</v>
      </c>
      <c r="H37" s="41"/>
      <c r="I37" s="20"/>
    </row>
    <row r="38" spans="2:9" ht="6.75" customHeight="1">
      <c r="B38" s="14"/>
      <c r="C38" s="6"/>
      <c r="D38" s="6"/>
      <c r="E38" s="16"/>
      <c r="F38" s="20"/>
      <c r="G38" s="37"/>
      <c r="H38" s="37"/>
      <c r="I38" s="20"/>
    </row>
    <row r="39" spans="2:9" ht="11.25">
      <c r="B39" s="16"/>
      <c r="C39" s="14"/>
      <c r="D39" s="14"/>
      <c r="E39" s="1" t="s">
        <v>20</v>
      </c>
      <c r="F39" s="25">
        <f>COUNTA(F33:F38)</f>
        <v>4</v>
      </c>
      <c r="G39" s="38">
        <f>SUM(G33:G38)</f>
        <v>1</v>
      </c>
      <c r="H39" s="39">
        <f>SUM(H33:H38)</f>
        <v>0</v>
      </c>
      <c r="I39" s="25">
        <f>COUNTA(I33:I38)</f>
        <v>1</v>
      </c>
    </row>
    <row r="40" spans="2:9" ht="11.25">
      <c r="B40" s="6" t="s">
        <v>0</v>
      </c>
      <c r="C40" s="6"/>
      <c r="D40" s="6"/>
      <c r="E40" s="16"/>
      <c r="F40" s="20"/>
      <c r="G40" s="37"/>
      <c r="H40" s="37"/>
      <c r="I40" s="20"/>
    </row>
    <row r="41" spans="2:9" ht="11.25">
      <c r="B41" s="26" t="s">
        <v>35</v>
      </c>
      <c r="C41" s="26"/>
      <c r="D41" s="26"/>
      <c r="E41" s="48" t="s">
        <v>50</v>
      </c>
      <c r="F41" s="49" t="s">
        <v>14</v>
      </c>
      <c r="G41" s="53">
        <v>0.25</v>
      </c>
      <c r="H41" s="53"/>
      <c r="I41" s="20"/>
    </row>
    <row r="42" spans="2:9" ht="11.25">
      <c r="B42" s="26" t="s">
        <v>47</v>
      </c>
      <c r="C42" s="26"/>
      <c r="D42" s="26"/>
      <c r="E42" s="48" t="s">
        <v>48</v>
      </c>
      <c r="F42" s="49" t="s">
        <v>14</v>
      </c>
      <c r="G42" s="53">
        <v>0.25</v>
      </c>
      <c r="H42" s="53"/>
      <c r="I42" s="20"/>
    </row>
    <row r="43" spans="2:9" ht="11.25">
      <c r="B43" s="26" t="s">
        <v>38</v>
      </c>
      <c r="C43" s="27"/>
      <c r="D43" s="27"/>
      <c r="E43" s="48" t="s">
        <v>41</v>
      </c>
      <c r="F43" s="49" t="s">
        <v>14</v>
      </c>
      <c r="G43" s="53">
        <v>0.25</v>
      </c>
      <c r="H43" s="53"/>
      <c r="I43" s="20"/>
    </row>
    <row r="44" spans="2:9" ht="11.25">
      <c r="B44" s="26" t="s">
        <v>32</v>
      </c>
      <c r="C44" s="26"/>
      <c r="D44" s="26"/>
      <c r="E44" s="48" t="s">
        <v>42</v>
      </c>
      <c r="F44" s="49" t="s">
        <v>14</v>
      </c>
      <c r="G44" s="53">
        <v>0.25</v>
      </c>
      <c r="H44" s="53"/>
      <c r="I44" s="20"/>
    </row>
    <row r="45" spans="2:9" ht="6" customHeight="1">
      <c r="B45" s="14"/>
      <c r="C45" s="14"/>
      <c r="D45" s="14"/>
      <c r="E45" s="16"/>
      <c r="F45" s="20"/>
      <c r="G45" s="37"/>
      <c r="H45" s="37"/>
      <c r="I45" s="20"/>
    </row>
    <row r="46" spans="2:9" ht="11.25">
      <c r="B46" s="14"/>
      <c r="C46" s="14"/>
      <c r="D46" s="14"/>
      <c r="E46" s="1" t="s">
        <v>20</v>
      </c>
      <c r="F46" s="25">
        <f>COUNTA(F40:F45)</f>
        <v>4</v>
      </c>
      <c r="G46" s="38">
        <f>SUM(G40:G45)</f>
        <v>1</v>
      </c>
      <c r="H46" s="39">
        <f>SUM(H40:H45)</f>
        <v>0</v>
      </c>
      <c r="I46" s="25">
        <f>COUNTA(I40:I45)</f>
        <v>0</v>
      </c>
    </row>
    <row r="47" spans="2:9" ht="11.25">
      <c r="B47" s="6" t="s">
        <v>10</v>
      </c>
      <c r="C47" s="6"/>
      <c r="D47" s="6"/>
      <c r="E47" s="6"/>
      <c r="F47" s="6"/>
      <c r="G47" s="40"/>
      <c r="H47" s="40"/>
      <c r="I47" s="20"/>
    </row>
    <row r="48" spans="2:9" ht="11.25">
      <c r="B48" s="26" t="s">
        <v>33</v>
      </c>
      <c r="C48" s="26"/>
      <c r="D48" s="26"/>
      <c r="E48" s="48" t="s">
        <v>46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43</v>
      </c>
      <c r="C49" s="26"/>
      <c r="D49" s="26"/>
      <c r="E49" s="48" t="s">
        <v>44</v>
      </c>
      <c r="F49" s="49" t="s">
        <v>14</v>
      </c>
      <c r="G49" s="53">
        <v>0.3333333333333333</v>
      </c>
      <c r="H49" s="53"/>
      <c r="I49" s="20"/>
    </row>
    <row r="50" spans="2:9" ht="11.25">
      <c r="B50" s="26" t="s">
        <v>37</v>
      </c>
      <c r="C50" s="26"/>
      <c r="D50" s="26"/>
      <c r="E50" s="48" t="s">
        <v>45</v>
      </c>
      <c r="F50" s="49" t="s">
        <v>14</v>
      </c>
      <c r="G50" s="53">
        <v>0.3333333333333333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COUNTA(F47:F51)</f>
        <v>3</v>
      </c>
      <c r="G52" s="38">
        <f>SUM(G47:G51)</f>
        <v>1</v>
      </c>
      <c r="H52" s="39">
        <f>SUM(H47:H51)</f>
        <v>0</v>
      </c>
      <c r="I52" s="25">
        <f>COUNTA(I47:I51)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F14+countCoop+countIndGen+F32+countIndREP+F46+F52</f>
        <v>21</v>
      </c>
      <c r="G55" s="47">
        <f>G14+G21+G26+G32+G39+G46+G52</f>
        <v>6</v>
      </c>
      <c r="H55" s="47">
        <f>H14+H21+H26+H32+H39+H46+H52</f>
        <v>0</v>
      </c>
      <c r="I55" s="25">
        <f>I14+countCoopAbstain+countIndGenAbstain+I32+countIndREPAbstain+I46+I52</f>
        <v>3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73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8:I38 F25:I25 F33:I33 F27:I27 F20:I20 F15:I15 I10 F13:I13 F45:I45 F40:I40 F51:I51 I47 F31:I31 I22:I23 F22:H22">
      <formula1>#REF!</formula1>
    </dataValidation>
    <dataValidation type="list" showInputMessage="1" showErrorMessage="1" sqref="F34:F37 F11:F12 F16:F19 F23:F24 F41:F44 F48:F50 F28:F30">
      <formula1>$B$73:$B$74</formula1>
    </dataValidation>
    <dataValidation type="list" showInputMessage="1" showErrorMessage="1" sqref="I28:I30 I34:I37 I16:I19 I24 I41:I44 I48:I50 I11:I12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253" zoomScaleNormal="253"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81</v>
      </c>
    </row>
    <row r="2" ht="12.75">
      <c r="A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2021-10-05T18:05:16Z</dcterms:modified>
  <cp:category/>
  <cp:version/>
  <cp:contentType/>
  <cp:contentStatus/>
</cp:coreProperties>
</file>