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<sst xmlns="http://schemas.openxmlformats.org/spreadsheetml/2006/main" count="154" uniqueCount="107">
  <si>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</si>
  <si>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</si>
  <si>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</si>
  <si>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</si>
  <si>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</si>
  <si>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</si>
  <si>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</si>
  <si>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</si>
  <si>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</si>
  <si>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</si>
  <si>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</si>
  <si>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</si>
  <si>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</si>
  <si>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</si>
  <si>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</si>
  <si>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</si>
  <si>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</si>
  <si>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</si>
  <si>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</si>
  <si>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</si>
  <si>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</si>
  <si>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</si>
  <si>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</si>
  <si>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</si>
  <si>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</si>
  <si>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</si>
  <si>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</si>
  <si>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</si>
  <si>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</si>
  <si>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</si>
  <si>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</si>
  <si>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</si>
  <si>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</si>
  <si>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</si>
  <si>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</si>
  <si>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</si>
  <si>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</si>
  <si>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</si>
  <si>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</si>
  <si>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</si>
  <si>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</si>
  <si>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</si>
  <si>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</si>
  <si>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</si>
  <si>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</si>
  <si>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</si>
  <si>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</si>
  <si>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</si>
  <si>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</si>
  <si>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</si>
  <si>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</si>
  <si>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</si>
  <si>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</si>
  <si>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</si>
  <si>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</si>
  <si>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</si>
  <si>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</si>
  <si>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</si>
  <si>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</si>
  <si>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</si>
  <si>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</si>
  <si>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</si>
  <si>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</si>
  <si>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</si>
  <si>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</si>
  <si>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</si>
  <si>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</si>
  <si>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</si>
  <si>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</si>
  <si>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</si>
  <si>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</si>
  <si>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</si>
  <si>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</si>
  <si>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</si>
  <si>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</si>
  <si>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</si>
  <si>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</si>
  <si>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</si>
  <si>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</si>
  <si>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</si>
  <si>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</si>
  <si>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</si>
  <si>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</si>
  <si>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</si>
  <si>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</si>
  <si>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</si>
  <si>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</si>
  <si>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</si>
  <si>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</si>
  <si>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</si>
  <si>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</si>
  <si>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</si>
  <si>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</si>
  <si>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</si>
  <si>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</si>
  <si>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</si>
  <si>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Prepared by:   Brittney Albracht</t>
  </si>
  <si>
    <t>Jose Gaytan (Bob Wittmeyer)</t>
  </si>
  <si>
    <t>TAC Motion:  To approve the combined ballot as presented (detailed on the "Ballot Details" tab)</t>
  </si>
  <si>
    <t>NPRR1093 - To recommend approval of NPRR1093 as recommended by PRS in the 9/16/21 PRS Report; and the Revised Impact Analysis</t>
  </si>
  <si>
    <t>OBDRR032 - To recommend approval of OBDRR032 as submitted and the Impact Analysis</t>
  </si>
  <si>
    <t>OBDRR033 - To recommend approval of OBDRR033 as submitted and the Impact Analysis</t>
  </si>
  <si>
    <t>NOGRR232 - To recommend approval of NOGRR232 as recommended by ROS in the 9/21/21 ROS Report</t>
  </si>
  <si>
    <t>Date:  September 29, 2021</t>
  </si>
  <si>
    <t xml:space="preserve">John Dumas 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</si>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</sst>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45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5" t="s">
        <v>98</v>
      </c>
      <c r="C2" s="55"/>
      <c r="D2" s="55"/>
      <c r="E2" s="4"/>
      <c r="F2" s="6"/>
      <c r="G2" s="42" t="s">
        <v>5</v>
      </c>
      <c r="H2" s="7"/>
      <c r="I2" s="6"/>
    </row>
    <row r="3" spans="1:9" ht="23.25" customHeight="1">
      <c r="A3" s="2"/>
      <c r="B3" s="55"/>
      <c r="C3" s="55"/>
      <c r="D3" s="55"/>
      <c r="E3" s="4"/>
      <c r="F3" s="49" t="s">
        <v>22</v>
      </c>
      <c r="G3" s="56" t="s">
        <v>105</v>
      </c>
      <c r="H3" s="57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8" t="s">
        <v>106</v>
      </c>
      <c r="H4" s="59"/>
      <c r="I4" s="41" t="s">
        <v>33</v>
      </c>
    </row>
    <row r="5" spans="1:9" ht="23.25" customHeight="1">
      <c r="A5" s="2"/>
      <c r="B5" s="39" t="s">
        <v>103</v>
      </c>
      <c r="C5" s="8"/>
      <c r="D5" s="5"/>
      <c r="E5" s="4"/>
      <c r="F5" s="48" t="s">
        <v>34</v>
      </c>
      <c r="G5" s="51">
        <f>IF((G63+H63)=0,"",G63)</f>
        <v>22</v>
      </c>
      <c r="H5" s="51">
        <f>IF((G63+H63)=0,"",H63)</f>
        <v>6</v>
      </c>
      <c r="I5" s="51">
        <f>I63</f>
        <v>2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0.7857142857142857</v>
      </c>
      <c r="H6" s="50">
        <f>_xlfn.IFERROR(SegmentVoteNo/(SegmentVoteYes+SegmentVoteNo),"")</f>
        <v>0.21428571428571427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77</v>
      </c>
      <c r="F11" s="17" t="s">
        <v>13</v>
      </c>
      <c r="G11" s="26">
        <v>1</v>
      </c>
      <c r="H11" s="26"/>
      <c r="I11" s="12"/>
    </row>
    <row r="12" spans="2:9" ht="12.75">
      <c r="B12" s="24" t="s">
        <v>83</v>
      </c>
      <c r="C12" s="24"/>
      <c r="D12" s="31" t="s">
        <v>16</v>
      </c>
      <c r="E12" s="25" t="s">
        <v>80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94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78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104</v>
      </c>
      <c r="F20" s="17" t="s">
        <v>13</v>
      </c>
      <c r="G20" s="18"/>
      <c r="H20" s="18">
        <v>1</v>
      </c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68</v>
      </c>
      <c r="C22" s="15"/>
      <c r="D22" s="15"/>
      <c r="E22" s="16" t="s">
        <v>79</v>
      </c>
      <c r="F22" s="17" t="s">
        <v>13</v>
      </c>
      <c r="G22" s="18"/>
      <c r="H22" s="18">
        <v>1</v>
      </c>
      <c r="I22" s="12"/>
    </row>
    <row r="23" spans="2:9" s="14" customFormat="1" ht="12.75">
      <c r="B23" s="15" t="s">
        <v>64</v>
      </c>
      <c r="C23" s="15"/>
      <c r="D23" s="15"/>
      <c r="E23" s="16" t="s">
        <v>86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4</v>
      </c>
      <c r="I25" s="20">
        <f>COUNTA(I19:I24)</f>
        <v>0</v>
      </c>
    </row>
    <row r="26" spans="2:9" ht="12.75">
      <c r="B26" s="39" t="s">
        <v>95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69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/>
      <c r="H28" s="26">
        <v>1</v>
      </c>
      <c r="I28" s="12"/>
    </row>
    <row r="29" spans="2:9" ht="12.75">
      <c r="B29" s="24" t="s">
        <v>87</v>
      </c>
      <c r="C29" s="24"/>
      <c r="D29" s="24"/>
      <c r="E29" s="25" t="s">
        <v>88</v>
      </c>
      <c r="F29" s="17" t="s">
        <v>13</v>
      </c>
      <c r="G29" s="26">
        <v>1</v>
      </c>
      <c r="H29" s="26"/>
      <c r="I29" s="12"/>
    </row>
    <row r="30" spans="2:9" ht="12.75">
      <c r="B30" s="24" t="s">
        <v>82</v>
      </c>
      <c r="C30" s="24"/>
      <c r="D30" s="24"/>
      <c r="E30" s="25" t="s">
        <v>81</v>
      </c>
      <c r="F30" s="17" t="s">
        <v>13</v>
      </c>
      <c r="G30" s="26"/>
      <c r="H30" s="26">
        <v>1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2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90</v>
      </c>
      <c r="F34" s="17" t="s">
        <v>13</v>
      </c>
      <c r="G34" s="26">
        <v>1</v>
      </c>
      <c r="H34" s="26"/>
      <c r="I34" s="12"/>
    </row>
    <row r="35" spans="2:9" ht="12.75">
      <c r="B35" s="24" t="s">
        <v>74</v>
      </c>
      <c r="C35" s="24"/>
      <c r="D35" s="24"/>
      <c r="E35" s="25" t="s">
        <v>75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84</v>
      </c>
      <c r="C43" s="24"/>
      <c r="D43" s="24"/>
      <c r="E43" s="25" t="s">
        <v>85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72</v>
      </c>
      <c r="C49" s="24"/>
      <c r="D49" s="24"/>
      <c r="E49" s="25" t="s">
        <v>73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70</v>
      </c>
      <c r="F55" s="17" t="s">
        <v>13</v>
      </c>
      <c r="G55" s="26"/>
      <c r="H55" s="26"/>
      <c r="I55" s="12" t="s">
        <v>21</v>
      </c>
    </row>
    <row r="56" spans="2:9" ht="12.75">
      <c r="B56" s="24" t="s">
        <v>55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3</v>
      </c>
      <c r="H60" s="22">
        <f>SUM(H54:H59)</f>
        <v>0</v>
      </c>
      <c r="I60" s="20">
        <f>COUNTA(I54:I59)</f>
        <v>1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22</v>
      </c>
      <c r="H63" s="34">
        <f>H25+H60+H53+H32+H18+H46+H39</f>
        <v>6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3.57421875" style="0" customWidth="1"/>
  </cols>
  <sheetData>
    <row r="1" ht="21">
      <c r="A1" s="52" t="s">
        <v>99</v>
      </c>
    </row>
    <row r="2" ht="21">
      <c r="A2" s="54" t="s">
        <v>100</v>
      </c>
    </row>
    <row r="3" ht="21">
      <c r="A3" s="53" t="s">
        <v>101</v>
      </c>
    </row>
    <row r="4" ht="21">
      <c r="A4" s="53" t="s">
        <v>102</v>
      </c>
    </row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2021-09-29T16:31:43Z</dcterms:modified>
  <cp:category/>
  <cp:version/>
  <cp:contentType/>
  <cp:contentStatus/>
</cp:coreProperties>
</file>